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Documents\LDN Chittussi\sítě ptáci\tisk 17.7.21\"/>
    </mc:Choice>
  </mc:AlternateContent>
  <bookViews>
    <workbookView xWindow="0" yWindow="0" windowWidth="0" windowHeight="0"/>
  </bookViews>
  <sheets>
    <sheet name="Rekapitulace stavby" sheetId="1" r:id="rId1"/>
    <sheet name="428 - Instalace sítě pro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'428 - Instalace sítě prot...'!$C$90:$K$309</definedName>
    <definedName name="_xlnm.Print_Area" localSheetId="1">'428 - Instalace sítě prot...'!$C$4:$J$37,'428 - Instalace sítě prot...'!$C$43:$J$74,'428 - Instalace sítě prot...'!$C$80:$J$309</definedName>
    <definedName name="_xlnm.Print_Titles" localSheetId="1">'428 - Instalace sítě prot...'!$90:$90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08"/>
  <c r="BH308"/>
  <c r="BG308"/>
  <c r="BE308"/>
  <c r="T308"/>
  <c r="T307"/>
  <c r="R308"/>
  <c r="R307"/>
  <c r="P308"/>
  <c r="P307"/>
  <c r="BI305"/>
  <c r="BH305"/>
  <c r="BG305"/>
  <c r="BE305"/>
  <c r="T305"/>
  <c r="T304"/>
  <c r="R305"/>
  <c r="R304"/>
  <c r="P305"/>
  <c r="P304"/>
  <c r="BI302"/>
  <c r="BH302"/>
  <c r="BG302"/>
  <c r="BE302"/>
  <c r="T302"/>
  <c r="T301"/>
  <c r="R302"/>
  <c r="R301"/>
  <c r="P302"/>
  <c r="P301"/>
  <c r="BI299"/>
  <c r="BH299"/>
  <c r="BG299"/>
  <c r="BE299"/>
  <c r="T299"/>
  <c r="T298"/>
  <c r="R299"/>
  <c r="R298"/>
  <c r="P299"/>
  <c r="P298"/>
  <c r="BI296"/>
  <c r="BH296"/>
  <c r="BG296"/>
  <c r="BE296"/>
  <c r="T296"/>
  <c r="T295"/>
  <c r="T294"/>
  <c r="R296"/>
  <c r="R295"/>
  <c r="R294"/>
  <c r="P296"/>
  <c r="P295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6"/>
  <c r="BH286"/>
  <c r="BG286"/>
  <c r="BE286"/>
  <c r="T286"/>
  <c r="R286"/>
  <c r="P286"/>
  <c r="BI283"/>
  <c r="BH283"/>
  <c r="BG283"/>
  <c r="BE283"/>
  <c r="T283"/>
  <c r="R283"/>
  <c r="P283"/>
  <c r="BI281"/>
  <c r="BH281"/>
  <c r="BG281"/>
  <c r="BE281"/>
  <c r="T281"/>
  <c r="R281"/>
  <c r="P281"/>
  <c r="BI279"/>
  <c r="BH279"/>
  <c r="BG279"/>
  <c r="BE279"/>
  <c r="T279"/>
  <c r="R279"/>
  <c r="P279"/>
  <c r="BI277"/>
  <c r="BH277"/>
  <c r="BG277"/>
  <c r="BE277"/>
  <c r="T277"/>
  <c r="R277"/>
  <c r="P277"/>
  <c r="BI274"/>
  <c r="BH274"/>
  <c r="BG274"/>
  <c r="BE274"/>
  <c r="T274"/>
  <c r="R274"/>
  <c r="P274"/>
  <c r="BI271"/>
  <c r="BH271"/>
  <c r="BG271"/>
  <c r="BE271"/>
  <c r="T271"/>
  <c r="R271"/>
  <c r="P271"/>
  <c r="BI267"/>
  <c r="BH267"/>
  <c r="BG267"/>
  <c r="BE267"/>
  <c r="T267"/>
  <c r="R267"/>
  <c r="P267"/>
  <c r="BI264"/>
  <c r="BH264"/>
  <c r="BG264"/>
  <c r="BE264"/>
  <c r="T264"/>
  <c r="R264"/>
  <c r="P264"/>
  <c r="BI262"/>
  <c r="BH262"/>
  <c r="BG262"/>
  <c r="BE262"/>
  <c r="T262"/>
  <c r="R262"/>
  <c r="P262"/>
  <c r="BI257"/>
  <c r="BH257"/>
  <c r="BG257"/>
  <c r="BE257"/>
  <c r="T257"/>
  <c r="R257"/>
  <c r="P257"/>
  <c r="BI252"/>
  <c r="BH252"/>
  <c r="BG252"/>
  <c r="BE252"/>
  <c r="T252"/>
  <c r="R252"/>
  <c r="P252"/>
  <c r="BI247"/>
  <c r="BH247"/>
  <c r="BG247"/>
  <c r="BE247"/>
  <c r="T247"/>
  <c r="R247"/>
  <c r="P247"/>
  <c r="BI245"/>
  <c r="BH245"/>
  <c r="BG245"/>
  <c r="BE245"/>
  <c r="T245"/>
  <c r="R245"/>
  <c r="P245"/>
  <c r="BI243"/>
  <c r="BH243"/>
  <c r="BG243"/>
  <c r="BE243"/>
  <c r="T243"/>
  <c r="R243"/>
  <c r="P243"/>
  <c r="BI240"/>
  <c r="BH240"/>
  <c r="BG240"/>
  <c r="BE240"/>
  <c r="T240"/>
  <c r="R240"/>
  <c r="P240"/>
  <c r="BI238"/>
  <c r="BH238"/>
  <c r="BG238"/>
  <c r="BE238"/>
  <c r="T238"/>
  <c r="R238"/>
  <c r="P238"/>
  <c r="BI235"/>
  <c r="BH235"/>
  <c r="BG235"/>
  <c r="BE235"/>
  <c r="T235"/>
  <c r="R235"/>
  <c r="P235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4"/>
  <c r="BH224"/>
  <c r="BG224"/>
  <c r="BE224"/>
  <c r="T224"/>
  <c r="R224"/>
  <c r="P224"/>
  <c r="BI221"/>
  <c r="BH221"/>
  <c r="BG221"/>
  <c r="BE221"/>
  <c r="T221"/>
  <c r="R221"/>
  <c r="P221"/>
  <c r="BI216"/>
  <c r="BH216"/>
  <c r="BG216"/>
  <c r="BE216"/>
  <c r="T216"/>
  <c r="R216"/>
  <c r="P216"/>
  <c r="BI210"/>
  <c r="BH210"/>
  <c r="BG210"/>
  <c r="BE210"/>
  <c r="T210"/>
  <c r="R210"/>
  <c r="P210"/>
  <c r="BI205"/>
  <c r="BH205"/>
  <c r="BG205"/>
  <c r="BE205"/>
  <c r="T205"/>
  <c r="R205"/>
  <c r="P205"/>
  <c r="BI203"/>
  <c r="BH203"/>
  <c r="BG203"/>
  <c r="BE203"/>
  <c r="T203"/>
  <c r="R203"/>
  <c r="P203"/>
  <c r="BI201"/>
  <c r="BH201"/>
  <c r="BG201"/>
  <c r="BE201"/>
  <c r="T201"/>
  <c r="R201"/>
  <c r="P201"/>
  <c r="BI198"/>
  <c r="BH198"/>
  <c r="BG198"/>
  <c r="BE198"/>
  <c r="T198"/>
  <c r="R198"/>
  <c r="P198"/>
  <c r="BI196"/>
  <c r="BH196"/>
  <c r="BG196"/>
  <c r="BE196"/>
  <c r="T196"/>
  <c r="R196"/>
  <c r="P196"/>
  <c r="BI192"/>
  <c r="BH192"/>
  <c r="BG192"/>
  <c r="BE192"/>
  <c r="T192"/>
  <c r="R192"/>
  <c r="P192"/>
  <c r="BI188"/>
  <c r="BH188"/>
  <c r="BG188"/>
  <c r="BE188"/>
  <c r="T188"/>
  <c r="R188"/>
  <c r="P188"/>
  <c r="BI184"/>
  <c r="BH184"/>
  <c r="BG184"/>
  <c r="BE184"/>
  <c r="T184"/>
  <c r="T183"/>
  <c r="R184"/>
  <c r="R183"/>
  <c r="P184"/>
  <c r="P183"/>
  <c r="BI181"/>
  <c r="BH181"/>
  <c r="BG181"/>
  <c r="BE181"/>
  <c r="T181"/>
  <c r="R181"/>
  <c r="P181"/>
  <c r="BI178"/>
  <c r="BH178"/>
  <c r="BG178"/>
  <c r="BE178"/>
  <c r="T178"/>
  <c r="R178"/>
  <c r="P178"/>
  <c r="BI176"/>
  <c r="BH176"/>
  <c r="BG176"/>
  <c r="BE176"/>
  <c r="T176"/>
  <c r="R176"/>
  <c r="P176"/>
  <c r="BI174"/>
  <c r="BH174"/>
  <c r="BG174"/>
  <c r="BE174"/>
  <c r="T174"/>
  <c r="R174"/>
  <c r="P174"/>
  <c r="BI166"/>
  <c r="BH166"/>
  <c r="BG166"/>
  <c r="BE166"/>
  <c r="T166"/>
  <c r="R166"/>
  <c r="P166"/>
  <c r="BI162"/>
  <c r="BH162"/>
  <c r="BG162"/>
  <c r="BE162"/>
  <c r="T162"/>
  <c r="R162"/>
  <c r="P162"/>
  <c r="BI155"/>
  <c r="BH155"/>
  <c r="BG155"/>
  <c r="BE155"/>
  <c r="T155"/>
  <c r="R155"/>
  <c r="P155"/>
  <c r="BI149"/>
  <c r="BH149"/>
  <c r="BG149"/>
  <c r="BE149"/>
  <c r="T149"/>
  <c r="R149"/>
  <c r="P149"/>
  <c r="BI144"/>
  <c r="BH144"/>
  <c r="BG144"/>
  <c r="BE144"/>
  <c r="T144"/>
  <c r="R144"/>
  <c r="P144"/>
  <c r="BI142"/>
  <c r="BH142"/>
  <c r="BG142"/>
  <c r="BE142"/>
  <c r="T142"/>
  <c r="R142"/>
  <c r="P142"/>
  <c r="BI137"/>
  <c r="BH137"/>
  <c r="BG137"/>
  <c r="BE137"/>
  <c r="T137"/>
  <c r="R137"/>
  <c r="P137"/>
  <c r="BI135"/>
  <c r="BH135"/>
  <c r="BG135"/>
  <c r="BE135"/>
  <c r="T135"/>
  <c r="R135"/>
  <c r="P135"/>
  <c r="BI130"/>
  <c r="BH130"/>
  <c r="BG130"/>
  <c r="BE130"/>
  <c r="T130"/>
  <c r="R130"/>
  <c r="P130"/>
  <c r="BI126"/>
  <c r="BH126"/>
  <c r="BG126"/>
  <c r="BE126"/>
  <c r="T126"/>
  <c r="R126"/>
  <c r="P126"/>
  <c r="BI120"/>
  <c r="BH120"/>
  <c r="BG120"/>
  <c r="BE120"/>
  <c r="T120"/>
  <c r="R120"/>
  <c r="P120"/>
  <c r="BI118"/>
  <c r="BH118"/>
  <c r="BG118"/>
  <c r="BE118"/>
  <c r="T118"/>
  <c r="R118"/>
  <c r="P118"/>
  <c r="BI113"/>
  <c r="BH113"/>
  <c r="BG113"/>
  <c r="BE113"/>
  <c r="T113"/>
  <c r="R113"/>
  <c r="P113"/>
  <c r="BI107"/>
  <c r="BH107"/>
  <c r="BG107"/>
  <c r="BE107"/>
  <c r="T107"/>
  <c r="R107"/>
  <c r="P107"/>
  <c r="BI100"/>
  <c r="BH100"/>
  <c r="BG100"/>
  <c r="BE100"/>
  <c r="T100"/>
  <c r="R100"/>
  <c r="P100"/>
  <c r="BI94"/>
  <c r="BH94"/>
  <c r="BG94"/>
  <c r="BE94"/>
  <c r="T94"/>
  <c r="R94"/>
  <c r="P94"/>
  <c r="J88"/>
  <c r="J87"/>
  <c r="F87"/>
  <c r="F85"/>
  <c r="E83"/>
  <c r="J51"/>
  <c r="J50"/>
  <c r="F50"/>
  <c r="F48"/>
  <c r="E46"/>
  <c r="J16"/>
  <c r="E16"/>
  <c r="F51"/>
  <c r="J15"/>
  <c r="J10"/>
  <c r="J85"/>
  <c i="1" r="L50"/>
  <c r="AM50"/>
  <c r="AM49"/>
  <c r="L49"/>
  <c r="AM47"/>
  <c r="L47"/>
  <c r="L45"/>
  <c r="L44"/>
  <c i="2" r="BK176"/>
  <c r="J176"/>
  <c r="BK192"/>
  <c r="J247"/>
  <c r="J135"/>
  <c r="BK205"/>
  <c r="J226"/>
  <c r="BK257"/>
  <c r="J267"/>
  <c r="BK94"/>
  <c r="J178"/>
  <c r="BK166"/>
  <c r="BK174"/>
  <c r="J221"/>
  <c r="J184"/>
  <c r="J224"/>
  <c r="J210"/>
  <c r="J126"/>
  <c r="J252"/>
  <c r="BK264"/>
  <c r="J196"/>
  <c r="BK231"/>
  <c r="J281"/>
  <c r="BK283"/>
  <c r="BK228"/>
  <c r="J245"/>
  <c r="J174"/>
  <c r="BK198"/>
  <c r="J290"/>
  <c r="J228"/>
  <c r="BK107"/>
  <c r="BK130"/>
  <c r="BK274"/>
  <c r="BK162"/>
  <c r="J181"/>
  <c r="BK210"/>
  <c r="BK137"/>
  <c r="J130"/>
  <c r="J238"/>
  <c r="J142"/>
  <c r="BK113"/>
  <c r="J201"/>
  <c r="J274"/>
  <c r="BK196"/>
  <c r="J271"/>
  <c r="J257"/>
  <c r="J107"/>
  <c r="J277"/>
  <c r="BK252"/>
  <c r="BK267"/>
  <c r="J299"/>
  <c r="J262"/>
  <c r="J235"/>
  <c r="BK142"/>
  <c r="BK184"/>
  <c r="BK144"/>
  <c r="BK296"/>
  <c r="BK281"/>
  <c r="BK149"/>
  <c r="J240"/>
  <c r="J113"/>
  <c r="BK188"/>
  <c r="BK302"/>
  <c r="BK235"/>
  <c r="J279"/>
  <c r="BK277"/>
  <c r="BK178"/>
  <c r="BK181"/>
  <c r="BK262"/>
  <c r="J100"/>
  <c r="BK289"/>
  <c r="BK243"/>
  <c r="J308"/>
  <c r="J264"/>
  <c r="J231"/>
  <c r="J120"/>
  <c r="J302"/>
  <c r="J144"/>
  <c r="BK135"/>
  <c r="J155"/>
  <c r="BK126"/>
  <c r="BK292"/>
  <c r="BK216"/>
  <c r="BK100"/>
  <c r="J305"/>
  <c r="BK221"/>
  <c r="BK286"/>
  <c r="J296"/>
  <c r="BK155"/>
  <c r="J137"/>
  <c r="J188"/>
  <c r="BK203"/>
  <c r="BK271"/>
  <c r="BK299"/>
  <c r="J283"/>
  <c r="J118"/>
  <c r="BK226"/>
  <c r="J162"/>
  <c r="J286"/>
  <c r="J203"/>
  <c r="BK240"/>
  <c r="J94"/>
  <c r="J216"/>
  <c r="BK305"/>
  <c r="J289"/>
  <c r="BK290"/>
  <c r="J243"/>
  <c i="1" r="AS54"/>
  <c i="2" r="BK118"/>
  <c r="J198"/>
  <c r="BK201"/>
  <c r="J292"/>
  <c r="J149"/>
  <c r="BK308"/>
  <c r="BK224"/>
  <c r="BK120"/>
  <c r="J166"/>
  <c r="BK245"/>
  <c r="BK247"/>
  <c r="BK238"/>
  <c r="BK279"/>
  <c r="J192"/>
  <c r="J205"/>
  <c l="1" r="P294"/>
  <c r="P117"/>
  <c r="R200"/>
  <c r="P242"/>
  <c r="R117"/>
  <c r="P187"/>
  <c r="BK242"/>
  <c r="J242"/>
  <c r="J65"/>
  <c r="T266"/>
  <c r="BK117"/>
  <c r="J117"/>
  <c r="J58"/>
  <c r="P173"/>
  <c r="BK187"/>
  <c r="T187"/>
  <c r="T230"/>
  <c r="R266"/>
  <c r="BK93"/>
  <c r="J93"/>
  <c r="J57"/>
  <c r="R93"/>
  <c r="T173"/>
  <c r="R187"/>
  <c r="BK230"/>
  <c r="J230"/>
  <c r="J64"/>
  <c r="R242"/>
  <c r="P285"/>
  <c r="T117"/>
  <c r="BK200"/>
  <c r="J200"/>
  <c r="J63"/>
  <c r="R230"/>
  <c r="BK266"/>
  <c r="J266"/>
  <c r="J66"/>
  <c r="T285"/>
  <c r="P93"/>
  <c r="P92"/>
  <c r="BK173"/>
  <c r="J173"/>
  <c r="J59"/>
  <c r="T200"/>
  <c r="T242"/>
  <c r="BK285"/>
  <c r="J285"/>
  <c r="J67"/>
  <c r="T93"/>
  <c r="T92"/>
  <c r="R173"/>
  <c r="P200"/>
  <c r="P230"/>
  <c r="P266"/>
  <c r="R285"/>
  <c r="BK183"/>
  <c r="J183"/>
  <c r="J60"/>
  <c r="BK295"/>
  <c r="BK298"/>
  <c r="J298"/>
  <c r="J70"/>
  <c r="BK301"/>
  <c r="J301"/>
  <c r="J71"/>
  <c r="BK304"/>
  <c r="J304"/>
  <c r="J72"/>
  <c r="BK307"/>
  <c r="J307"/>
  <c r="J73"/>
  <c r="BF118"/>
  <c r="BF198"/>
  <c r="BF201"/>
  <c r="BF216"/>
  <c r="BF224"/>
  <c r="BF231"/>
  <c r="BF243"/>
  <c r="BF262"/>
  <c r="BF271"/>
  <c r="BF302"/>
  <c r="BF305"/>
  <c r="BF308"/>
  <c r="BF120"/>
  <c r="BF126"/>
  <c r="BF155"/>
  <c r="BF188"/>
  <c r="BF221"/>
  <c r="BF238"/>
  <c r="BF277"/>
  <c r="F88"/>
  <c r="BF178"/>
  <c r="BF181"/>
  <c r="BF196"/>
  <c r="BF210"/>
  <c r="BF264"/>
  <c r="BF289"/>
  <c r="BF290"/>
  <c r="BF299"/>
  <c r="BF94"/>
  <c r="BF113"/>
  <c r="BF162"/>
  <c r="BF205"/>
  <c r="BF235"/>
  <c r="BF281"/>
  <c r="J48"/>
  <c r="BF142"/>
  <c r="BF144"/>
  <c r="BF149"/>
  <c r="BF283"/>
  <c r="BF100"/>
  <c r="BF107"/>
  <c r="BF137"/>
  <c r="BF166"/>
  <c r="BF184"/>
  <c r="BF274"/>
  <c r="BF286"/>
  <c r="BF174"/>
  <c r="BF176"/>
  <c r="BF192"/>
  <c r="BF203"/>
  <c r="BF245"/>
  <c r="BF267"/>
  <c r="BF130"/>
  <c r="BF135"/>
  <c r="BF226"/>
  <c r="BF228"/>
  <c r="BF240"/>
  <c r="BF247"/>
  <c r="BF252"/>
  <c r="BF257"/>
  <c r="BF279"/>
  <c r="BF292"/>
  <c r="BF296"/>
  <c r="J31"/>
  <c i="1" r="AV55"/>
  <c i="2" r="F35"/>
  <c i="1" r="BD55"/>
  <c r="BD54"/>
  <c r="W33"/>
  <c i="2" r="F34"/>
  <c i="1" r="BC55"/>
  <c r="BC54"/>
  <c r="W32"/>
  <c i="2" r="F31"/>
  <c i="1" r="AZ55"/>
  <c r="AZ54"/>
  <c r="AV54"/>
  <c r="AK29"/>
  <c i="2" r="F33"/>
  <c i="1" r="BB55"/>
  <c r="BB54"/>
  <c r="AX54"/>
  <c i="2" l="1" r="BK186"/>
  <c r="J186"/>
  <c r="J61"/>
  <c r="R92"/>
  <c r="T186"/>
  <c r="P186"/>
  <c r="P91"/>
  <c i="1" r="AU55"/>
  <c i="2" r="BK294"/>
  <c r="J294"/>
  <c r="J68"/>
  <c r="T91"/>
  <c r="R186"/>
  <c r="J187"/>
  <c r="J62"/>
  <c r="J295"/>
  <c r="J69"/>
  <c r="BK92"/>
  <c r="J92"/>
  <c r="J56"/>
  <c i="1" r="W29"/>
  <c i="2" r="J32"/>
  <c i="1" r="AW55"/>
  <c r="AT55"/>
  <c r="AY54"/>
  <c i="2" r="F32"/>
  <c i="1" r="BA55"/>
  <c r="BA54"/>
  <c r="W30"/>
  <c r="W31"/>
  <c r="AU54"/>
  <c i="2" l="1" r="R91"/>
  <c r="BK91"/>
  <c r="J91"/>
  <c i="1" r="AW54"/>
  <c r="AK30"/>
  <c i="2" r="J28"/>
  <c i="1" r="AG55"/>
  <c r="AG54"/>
  <c r="AK26"/>
  <c i="2" l="1" r="J37"/>
  <c r="J55"/>
  <c i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<sst xmlns="http://schemas.openxmlformats.org/spreadsheetml/2006/main">
  <si>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</si>
  <si>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</si>
  <si>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</si>
  <si>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</si>
  <si>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</si>
  <si>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{034f4faf-549e-4afa-a107-d6b08b79bbc9}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</si>
  <si>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</si>
  <si>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</si>
  <si>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</si>
  <si>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</si>
  <si>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</si>
  <si>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</si>
  <si>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</si>
  <si>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</si>
  <si>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</si>
  <si>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</si>
  <si>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</si>
  <si>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Instalace sítě proti holubům na lodžie</t>
  </si>
  <si>
    <t>KSO:</t>
  </si>
  <si>
    <t/>
  </si>
  <si>
    <t>CC-CZ:</t>
  </si>
  <si>
    <t>Místo:</t>
  </si>
  <si>
    <t>LDN Chittussiho 1108/1A</t>
  </si>
  <si>
    <t>Datum:</t>
  </si>
  <si>
    <t>10. 6. 2021</t>
  </si>
  <si>
    <t>Zadavatel:</t>
  </si>
  <si>
    <t>IČ:</t>
  </si>
  <si>
    <t>SNEO, a.s.</t>
  </si>
  <si>
    <t>DIČ:</t>
  </si>
  <si>
    <t>Uchazeč:</t>
  </si>
  <si>
    <t>Vyplň údaj</t>
  </si>
  <si>
    <t>Projektant:</t>
  </si>
  <si>
    <t>Ing. F. Nehonský</t>
  </si>
  <si>
    <t>True</t>
  </si>
  <si>
    <t>Zpracovatel:</t>
  </si>
  <si>
    <t>Pavel Novotný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</si>
  <si>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</si>
  <si>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</si>
  <si>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</si>
  <si>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</si>
  <si>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</si>
  <si>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</si>
  <si>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</si>
  <si>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</si>
  <si>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</si>
  <si>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</si>
  <si>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</si>
  <si>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</si>
  <si>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</si>
  <si>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</si>
  <si>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</si>
  <si>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</si>
  <si>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</si>
  <si>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</si>
  <si>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</si>
  <si>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</si>
  <si>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</si>
  <si>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</si>
  <si>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</si>
  <si>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</si>
  <si>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</si>
  <si>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</si>
  <si>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</si>
  <si>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</si>
  <si>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</si>
  <si>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</si>
  <si>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</si>
  <si>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</si>
  <si>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</si>
  <si>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</si>
  <si>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</si>
  <si>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</si>
  <si>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</si>
  <si>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</si>
  <si>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</si>
  <si>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</si>
  <si>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</si>
  <si>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</si>
  <si>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</si>
  <si>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</si>
  <si>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</si>
  <si>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</si>
  <si>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</si>
  <si>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</si>
  <si>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</si>
  <si>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</si>
  <si>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</si>
  <si>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</si>
  <si>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</si>
  <si>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</si>
  <si>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</si>
  <si>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</si>
  <si>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</si>
  <si>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</si>
  <si>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</si>
  <si>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</si>
  <si>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</si>
  <si>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</si>
  <si>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</si>
  <si>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</si>
  <si>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</si>
  <si>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</si>
  <si>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</si>
  <si>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</si>
  <si>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</si>
  <si>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</si>
  <si>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</si>
  <si>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</si>
  <si>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</si>
  <si>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</si>
  <si>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</si>
  <si>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</si>
  <si>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</si>
  <si>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</si>
  <si>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</si>
  <si>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</si>
  <si>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</si>
  <si>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</si>
  <si>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</si>
  <si>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</si>
  <si>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</si>
  <si>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623131101R</t>
  </si>
  <si>
    <t>Cementový postřik 2mm vnějších pilířů nebo sloupů nanášený celoplošně ručně</t>
  </si>
  <si>
    <t>m2</t>
  </si>
  <si>
    <t>4</t>
  </si>
  <si>
    <t>2</t>
  </si>
  <si>
    <t>-1874996467</t>
  </si>
  <si>
    <t>VV</t>
  </si>
  <si>
    <t>*** nové povrchy čel panelů</t>
  </si>
  <si>
    <t xml:space="preserve">"A1"  32,56</t>
  </si>
  <si>
    <t xml:space="preserve">"A2"  13,06*2</t>
  </si>
  <si>
    <t xml:space="preserve">"A3"  10,82+11,38</t>
  </si>
  <si>
    <t xml:space="preserve">"A4"  23,2</t>
  </si>
  <si>
    <t>623131111R</t>
  </si>
  <si>
    <t>Podkladní a spojovací vrstva vnějších omítaných ploch polymercementový spojovací můstek nanášený ručně pilířů nebo sloupů</t>
  </si>
  <si>
    <t>1686895050</t>
  </si>
  <si>
    <t>Online PSC</t>
  </si>
  <si>
    <t>https://podminky.urs.cz/item/CS_URS_2021_01/623131111R</t>
  </si>
  <si>
    <t>3</t>
  </si>
  <si>
    <t>623531031R</t>
  </si>
  <si>
    <t>Omítka tenkovrstvá silikonová vnějších ploch probarvená, včetně penetrace podkladu zrnitá, tloušťky 4,0 mm pilířů a sloupů</t>
  </si>
  <si>
    <t>1281529920</t>
  </si>
  <si>
    <t>632451441</t>
  </si>
  <si>
    <t>Doplnění cementového potěru na mazaninách a betonových podkladech (s dodáním hmot), hlazeného dřevěným nebo ocelovým hladítkem, plochy jednotlivě do 1 m2 a tl. přes 30 do 40 mm</t>
  </si>
  <si>
    <t>-1113582922</t>
  </si>
  <si>
    <t>https://podminky.urs.cz/item/CS_URS_2021_01/632451441</t>
  </si>
  <si>
    <t>****vnitřní parapet</t>
  </si>
  <si>
    <t xml:space="preserve">"O1+O2"  1,9*0,1*4</t>
  </si>
  <si>
    <t>9</t>
  </si>
  <si>
    <t>Ostatní konstrukce a práce, bourání</t>
  </si>
  <si>
    <t>5</t>
  </si>
  <si>
    <t>945412112</t>
  </si>
  <si>
    <t>Teleskopická hydraulická montážní plošina na samohybném podvozku, s otočným košem výšky zdvihu do 21 m</t>
  </si>
  <si>
    <t>den</t>
  </si>
  <si>
    <t>1450552403</t>
  </si>
  <si>
    <t>https://podminky.urs.cz/item/CS_URS_2021_01/945412112</t>
  </si>
  <si>
    <t>953991311</t>
  </si>
  <si>
    <t>Dodání a osazení hmoždinek včetně vyvrtání otvorů (s dodáním hmot) ve stěnách do zdiva ze železobetonu, vnější profil hmoždinky 6 až 8 mm</t>
  </si>
  <si>
    <t>kus</t>
  </si>
  <si>
    <t>-1425325905</t>
  </si>
  <si>
    <t>https://podminky.urs.cz/item/CS_URS_2021_01/953991311</t>
  </si>
  <si>
    <t xml:space="preserve">"A1"  162</t>
  </si>
  <si>
    <t xml:space="preserve">"A2"  105</t>
  </si>
  <si>
    <t xml:space="preserve">"A3"  105</t>
  </si>
  <si>
    <t xml:space="preserve">"A4"  105</t>
  </si>
  <si>
    <t>7</t>
  </si>
  <si>
    <t>M</t>
  </si>
  <si>
    <t>311410101</t>
  </si>
  <si>
    <t>vrut nerezový s očkem D 4x60mm</t>
  </si>
  <si>
    <t>8</t>
  </si>
  <si>
    <t>1709560131</t>
  </si>
  <si>
    <t>955214111R</t>
  </si>
  <si>
    <t>Síťování stěn, montáž pásů polyethylenové ochranné sítě proti holubům</t>
  </si>
  <si>
    <t>-1083764792</t>
  </si>
  <si>
    <t xml:space="preserve">"A1"  236,32</t>
  </si>
  <si>
    <t xml:space="preserve">"A2"  67,2*2</t>
  </si>
  <si>
    <t xml:space="preserve">"A3"  67,2*2</t>
  </si>
  <si>
    <t xml:space="preserve">"A4"  67,2*2</t>
  </si>
  <si>
    <t>709247321</t>
  </si>
  <si>
    <t>polyethylenová síť proti holubům s oky 50x50mm</t>
  </si>
  <si>
    <t>881791410</t>
  </si>
  <si>
    <t>639,52*1,1 'Přepočtené koeficientem množství</t>
  </si>
  <si>
    <t>10</t>
  </si>
  <si>
    <t>955214211R</t>
  </si>
  <si>
    <t>Síťování stěn, montáž ocelového lanka pro uchycení sítě průměru do 10 mm</t>
  </si>
  <si>
    <t>m</t>
  </si>
  <si>
    <t>-1506251347</t>
  </si>
  <si>
    <t xml:space="preserve">"A1"  64,6+21,1*3+11,2*3</t>
  </si>
  <si>
    <t xml:space="preserve">"A2"  (34,4+6,0*3)*2</t>
  </si>
  <si>
    <t xml:space="preserve">"A3"  (34,4+6,0*3)*2</t>
  </si>
  <si>
    <t xml:space="preserve">"A4"  (34,4+6,0*3)*2</t>
  </si>
  <si>
    <t>11</t>
  </si>
  <si>
    <t>354421781</t>
  </si>
  <si>
    <t>lanko pr. 1,5 mm nerez 7x7</t>
  </si>
  <si>
    <t>789823262</t>
  </si>
  <si>
    <t>475,9*1,1 'Přepočtené koeficientem množství</t>
  </si>
  <si>
    <t>12</t>
  </si>
  <si>
    <t>354422441</t>
  </si>
  <si>
    <t>napínací šroub nerez, oko-hák, závit M 5</t>
  </si>
  <si>
    <t>423015929</t>
  </si>
  <si>
    <t xml:space="preserve">"A1"  10</t>
  </si>
  <si>
    <t xml:space="preserve">"A2"  7</t>
  </si>
  <si>
    <t xml:space="preserve">"A3"  7</t>
  </si>
  <si>
    <t xml:space="preserve">"A4"  7</t>
  </si>
  <si>
    <t>13</t>
  </si>
  <si>
    <t>952902021</t>
  </si>
  <si>
    <t>Čištění budov při provádění oprav a udržovacích prací podlah hladkých zametením</t>
  </si>
  <si>
    <t>1031011425</t>
  </si>
  <si>
    <t>https://podminky.urs.cz/item/CS_URS_2021_01/952902021</t>
  </si>
  <si>
    <t xml:space="preserve">"A1"  (5,8*1,4)*12+(2,8*1,4)*4</t>
  </si>
  <si>
    <t xml:space="preserve">"A2"  (5,8*1,4)*8</t>
  </si>
  <si>
    <t xml:space="preserve">"A3"  (5,8*1,4)*8</t>
  </si>
  <si>
    <t xml:space="preserve">"A4"  (5,8*1,4)*8</t>
  </si>
  <si>
    <t>14</t>
  </si>
  <si>
    <t>978036191</t>
  </si>
  <si>
    <t>Otlučení cementových omítek vnějších ploch s vyškrabáním spar zdiva a s očištěním povrchu, v rozsahu přes 80 do 100 %</t>
  </si>
  <si>
    <t>622012690</t>
  </si>
  <si>
    <t>https://podminky.urs.cz/item/CS_URS_2021_01/978036191</t>
  </si>
  <si>
    <t>***odstranění degradované opravné stěrky z čel panelů</t>
  </si>
  <si>
    <t>978059511</t>
  </si>
  <si>
    <t>Odsekání obkladů stěn včetně otlučení podkladní omítky až na zdivo z obkládaček vnitřních, z jakýchkoliv materiálů, plochy do 1 m2</t>
  </si>
  <si>
    <t>-551545013</t>
  </si>
  <si>
    <t>https://podminky.urs.cz/item/CS_URS_2021_01/978059511</t>
  </si>
  <si>
    <t>16</t>
  </si>
  <si>
    <t>985113111</t>
  </si>
  <si>
    <t>Pemrlování povrchu betonu stěn</t>
  </si>
  <si>
    <t>1049444225</t>
  </si>
  <si>
    <t>https://podminky.urs.cz/item/CS_URS_2021_01/985113111</t>
  </si>
  <si>
    <t>***úprava čel panelů pro nové povrchy</t>
  </si>
  <si>
    <t>997</t>
  </si>
  <si>
    <t>Přesun sutě</t>
  </si>
  <si>
    <t>17</t>
  </si>
  <si>
    <t>997013213</t>
  </si>
  <si>
    <t>Vnitrostaveništní doprava suti a vybouraných hmot vodorovně do 50 m svisle ručně pro budovy a haly výšky přes 9 do 12 m</t>
  </si>
  <si>
    <t>t</t>
  </si>
  <si>
    <t>-1623718723</t>
  </si>
  <si>
    <t>https://podminky.urs.cz/item/CS_URS_2021_01/997013213</t>
  </si>
  <si>
    <t>18</t>
  </si>
  <si>
    <t>997013501</t>
  </si>
  <si>
    <t>Odvoz suti a vybouraných hmot na skládku nebo meziskládku se složením, na vzdálenost do 1 km</t>
  </si>
  <si>
    <t>-1272953373</t>
  </si>
  <si>
    <t>https://podminky.urs.cz/item/CS_URS_2021_01/997013501</t>
  </si>
  <si>
    <t>19</t>
  </si>
  <si>
    <t>997013509</t>
  </si>
  <si>
    <t>Odvoz suti a vybouraných hmot na skládku nebo meziskládku se složením, na vzdálenost Příplatek k ceně za každý další i započatý 1 km přes 1 km</t>
  </si>
  <si>
    <t>-577991744</t>
  </si>
  <si>
    <t>https://podminky.urs.cz/item/CS_URS_2021_01/997013509</t>
  </si>
  <si>
    <t>11,501*20 'Přepočtené koeficientem množství</t>
  </si>
  <si>
    <t>20</t>
  </si>
  <si>
    <t>997013631</t>
  </si>
  <si>
    <t>Poplatek za uložení stavebního odpadu na skládce (skládkovné) směsného stavebního a demoličního zatříděného do Katalogu odpadů pod kódem 17 09 04</t>
  </si>
  <si>
    <t>257734770</t>
  </si>
  <si>
    <t>https://podminky.urs.cz/item/CS_URS_2021_01/997013631</t>
  </si>
  <si>
    <t>998</t>
  </si>
  <si>
    <t>Přesun hmot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</si>
  <si>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</si>
  <si>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</si>
  <si>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2129392456</t>
  </si>
  <si>
    <t>https://podminky.urs.cz/item/CS_URS_2021_01/998018002</t>
  </si>
  <si>
    <t>PSV</t>
  </si>
  <si>
    <t>Práce a dodávky PSV</t>
  </si>
  <si>
    <t>764</t>
  </si>
  <si>
    <t>Konstrukce klempířské</t>
  </si>
  <si>
    <t>22</t>
  </si>
  <si>
    <t>764001911R</t>
  </si>
  <si>
    <t>Napojení na stávající truhlářřské konstrukce přes 0,5 m</t>
  </si>
  <si>
    <t>-1710306615</t>
  </si>
  <si>
    <t>***úprava vnějších klempířských parapetů po výměně okeních konstrukcí</t>
  </si>
  <si>
    <t xml:space="preserve">"O1"  1,9*3</t>
  </si>
  <si>
    <t xml:space="preserve">"O2"  1,9*1</t>
  </si>
  <si>
    <t>23</t>
  </si>
  <si>
    <t>764216600R</t>
  </si>
  <si>
    <t>Oplechování - překrývka parapetů z pozinkovaného plechu s povrchovou úpravou rovných mechanicky kotvené, bez rohů rš 100 mm</t>
  </si>
  <si>
    <t>-860379110</t>
  </si>
  <si>
    <t>24</t>
  </si>
  <si>
    <t>998764102</t>
  </si>
  <si>
    <t>Přesun hmot pro konstrukce klempířské stanovený z hmotnosti přesunovaného materiálu vodorovná dopravní vzdálenost do 50 m v objektech výšky přes 6 do 12 m</t>
  </si>
  <si>
    <t>1329129281</t>
  </si>
  <si>
    <t>https://podminky.urs.cz/item/CS_URS_2021_01/998764102</t>
  </si>
  <si>
    <t>25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</si>
  <si>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</si>
  <si>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</si>
  <si>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1318292399</t>
  </si>
  <si>
    <t>https://podminky.urs.cz/item/CS_URS_2021_01/998764181</t>
  </si>
  <si>
    <t>766</t>
  </si>
  <si>
    <t>Konstrukce truhlářské</t>
  </si>
  <si>
    <t>26</t>
  </si>
  <si>
    <t>766621712R</t>
  </si>
  <si>
    <t>Montáž okenních doplňků požární okenní uzávěr</t>
  </si>
  <si>
    <t>1548201745</t>
  </si>
  <si>
    <t xml:space="preserve">"O2"  1</t>
  </si>
  <si>
    <t>27</t>
  </si>
  <si>
    <t>549131109</t>
  </si>
  <si>
    <t>kování požární uzávěr ventilační okenní typ RWA100NT</t>
  </si>
  <si>
    <t>32</t>
  </si>
  <si>
    <t>1336591856</t>
  </si>
  <si>
    <t>P</t>
  </si>
  <si>
    <t>Poznámka k položce:_x000d_
Rozsah dodávky:_x000d_
1 pohon vřetena E 250 NT_x000d_
1 konzole_x000d_
1 svěrník_x000d_
1 úhelník_x000d_
1 pružina_x000d_
1 rohový převod_x000d_
1 vedení tyče_x000d_
1 zamykání_x000d_
1 přídavný úhelník_x000d_
Dodávka je součástí PD "Požární větrání objektu LDN"</t>
  </si>
  <si>
    <t>28</t>
  </si>
  <si>
    <t>766622135</t>
  </si>
  <si>
    <t>Montáž oken plastových včetně montáže rámu plochy přes 1 m2 otevíravých do celostěnových panelů nebo ocelových rámů, výšky do 1,5 m</t>
  </si>
  <si>
    <t>-123480690</t>
  </si>
  <si>
    <t>https://podminky.urs.cz/item/CS_URS_2021_01/766622135</t>
  </si>
  <si>
    <t>***sestava okna:</t>
  </si>
  <si>
    <t xml:space="preserve">"O1"  (1,9*0,92)*3</t>
  </si>
  <si>
    <t xml:space="preserve">"O2"  (1,9*0,92)*1</t>
  </si>
  <si>
    <t>29</t>
  </si>
  <si>
    <t>611400521</t>
  </si>
  <si>
    <t>okno plastové otevíravé/sklopné trojsklo přes plochu 1m2 do v 1,5m</t>
  </si>
  <si>
    <t>-407025083</t>
  </si>
  <si>
    <t>https://podminky.urs.cz/item/CS_URS_2021_01/611400521</t>
  </si>
  <si>
    <t>Poznámka k položce:_x000d_
Zasklení izolačním lepeným trojsklem Ug = 1,1 W/m2K, s inertním plynem Argon 100%,_x000d_
vnitřní sklo bezpečnostní dle ČSN EN 12150 pro typ uložení B (celoobvodové) F4 + 0,76 PVB + F4_x000d_
okna osadit doplňkovou vybaveností - protihmyzové sítě z PES tmavé barvy ve stabilním hliníkovém rámu bílé barvy._x000d_
V souladu s PD</t>
  </si>
  <si>
    <t>30</t>
  </si>
  <si>
    <t>766629213</t>
  </si>
  <si>
    <t>Montáž oken dřevěných Příplatek k cenám za tepelnou izolaci mezi ostěním a rámem okna při rovném ostění, připojovací spára tl. do 15 mm, fólie</t>
  </si>
  <si>
    <t>-1222783139</t>
  </si>
  <si>
    <t>https://podminky.urs.cz/item/CS_URS_2021_01/766629213</t>
  </si>
  <si>
    <t xml:space="preserve">"O1"  (1,9*2+0,92*2)*3</t>
  </si>
  <si>
    <t xml:space="preserve">"O2"  (1,9*2+0,92*2)*1</t>
  </si>
  <si>
    <t>31</t>
  </si>
  <si>
    <t>766691610R</t>
  </si>
  <si>
    <t>Montáž ostatních truhlářských konstrukcí krycí lišty pro překrytí spojů mezi oknem a stěnou s podtmelením.</t>
  </si>
  <si>
    <t>1029502614</t>
  </si>
  <si>
    <t xml:space="preserve">"O1"  (1,9*3+0,92*2)*3</t>
  </si>
  <si>
    <t xml:space="preserve">"O2"  (1,9*3+0,92*2)*1</t>
  </si>
  <si>
    <t>284110071</t>
  </si>
  <si>
    <t>lišta krycí PVC 15x30mm</t>
  </si>
  <si>
    <t>783106301</t>
  </si>
  <si>
    <t>30,16*1,02 'Přepočtené koeficientem množství</t>
  </si>
  <si>
    <t>33</t>
  </si>
  <si>
    <t>998766102</t>
  </si>
  <si>
    <t>Přesun hmot pro konstrukce truhlářské stanovený z hmotnosti přesunovaného materiálu vodorovná dopravní vzdálenost do 50 m v objektech výšky přes 6 do 12 m</t>
  </si>
  <si>
    <t>388914283</t>
  </si>
  <si>
    <t>https://podminky.urs.cz/item/CS_URS_2021_01/998766102</t>
  </si>
  <si>
    <t>34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</si>
  <si>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</si>
  <si>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</si>
  <si>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-1811166926</t>
  </si>
  <si>
    <t>https://podminky.urs.cz/item/CS_URS_2021_01/998766181</t>
  </si>
  <si>
    <t>781</t>
  </si>
  <si>
    <t>Dokončovací práce - obklady</t>
  </si>
  <si>
    <t>35</t>
  </si>
  <si>
    <t>781674111</t>
  </si>
  <si>
    <t>Montáž obkladů parapetů z dlaždic keramických lepených flexibilním lepidlem, šířky parapetu do 100 mm</t>
  </si>
  <si>
    <t>-1451128129</t>
  </si>
  <si>
    <t>https://podminky.urs.cz/item/CS_URS_2021_01/781674111</t>
  </si>
  <si>
    <t>36</t>
  </si>
  <si>
    <t>59761255</t>
  </si>
  <si>
    <t>obklad keramický hladký přes 35 do 45ks/m2</t>
  </si>
  <si>
    <t>-1595421211</t>
  </si>
  <si>
    <t>https://podminky.urs.cz/item/CS_URS_2021_01/59761255</t>
  </si>
  <si>
    <t>7,6*0,11 'Přepočtené koeficientem množství</t>
  </si>
  <si>
    <t>37</t>
  </si>
  <si>
    <t>998781102</t>
  </si>
  <si>
    <t>Přesun hmot pro obklady keramické stanovený z hmotnosti přesunovaného materiálu vodorovná dopravní vzdálenost do 50 m v objektech výšky přes 6 do 12 m</t>
  </si>
  <si>
    <t>-1124612533</t>
  </si>
  <si>
    <t>https://podminky.urs.cz/item/CS_URS_2021_01/998781102</t>
  </si>
  <si>
    <t>38</t>
  </si>
  <si>
    <t>998781181</t>
  </si>
  <si>
    <t>Přesun hmot pro obklady keramické stanovený z hmotnosti přesunovaného materiálu Příplatek k cenám za přesun prováděný bez použití mechanizace pro jakoukoliv výšku objektu</t>
  </si>
  <si>
    <t>-378854759</t>
  </si>
  <si>
    <t>https://podminky.urs.cz/item/CS_URS_2021_01/998781181</t>
  </si>
  <si>
    <t>783</t>
  </si>
  <si>
    <t>Dokončovací práce - nátěry</t>
  </si>
  <si>
    <t>39</t>
  </si>
  <si>
    <t>783401311</t>
  </si>
  <si>
    <t>Příprava podkladu klempířských konstrukcí před provedením nátěru odmaštěním odmašťovačem vodou ředitelným</t>
  </si>
  <si>
    <t>-1034539076</t>
  </si>
  <si>
    <t>https://podminky.urs.cz/item/CS_URS_2021_01/783401311</t>
  </si>
  <si>
    <t>40</t>
  </si>
  <si>
    <t>783401401</t>
  </si>
  <si>
    <t>Příprava podkladu klempířských konstrukcí před provedením nátěru ometením</t>
  </si>
  <si>
    <t>1558485990</t>
  </si>
  <si>
    <t>https://podminky.urs.cz/item/CS_URS_2021_01/783401401</t>
  </si>
  <si>
    <t>41</t>
  </si>
  <si>
    <t>783417103</t>
  </si>
  <si>
    <t>Krycí nátěr (email) klempířských konstrukcí jednonásobný syntetický samozákladující</t>
  </si>
  <si>
    <t>1260214214</t>
  </si>
  <si>
    <t>https://podminky.urs.cz/item/CS_URS_2021_01/783417103</t>
  </si>
  <si>
    <t xml:space="preserve">"O1"  1,9*3*0,15</t>
  </si>
  <si>
    <t xml:space="preserve">"O2"  1,9*1*0,15</t>
  </si>
  <si>
    <t>42</t>
  </si>
  <si>
    <t>783442101</t>
  </si>
  <si>
    <t>Tmelení klempířských konstrukcí šířky spáry do 2 mm, tmelem polyuretanovým</t>
  </si>
  <si>
    <t>-145010889</t>
  </si>
  <si>
    <t>https://podminky.urs.cz/item/CS_URS_2021_01/783442101</t>
  </si>
  <si>
    <t>43</t>
  </si>
  <si>
    <t>783801281</t>
  </si>
  <si>
    <t>Očištění omítek biocidními prostředky napadených mikroorganismy s okartáčováním, nátěrem jednonásobným, povrchů hrubých betonových povrchů nebo omítek hrubých, rýhovaných tenkovrstvých nebo škrábaných (břízolitových)</t>
  </si>
  <si>
    <t>2023872758</t>
  </si>
  <si>
    <t>https://podminky.urs.cz/item/CS_URS_2021_01/783801281</t>
  </si>
  <si>
    <t>***sestava okna_vnější ostění</t>
  </si>
  <si>
    <t xml:space="preserve">"O1"  0,1*(1,9*2+0,92*2)*3</t>
  </si>
  <si>
    <t xml:space="preserve">"O2"  0,1*(1,9*2+0,92*2)*1</t>
  </si>
  <si>
    <t>44</t>
  </si>
  <si>
    <t>783823131</t>
  </si>
  <si>
    <t>Penetrační nátěr omítek hladkých omítek hladkých, zrnitých tenkovrstvých nebo štukových stupně členitosti 1 a 2 akrylátový</t>
  </si>
  <si>
    <t>-1114298830</t>
  </si>
  <si>
    <t>https://podminky.urs.cz/item/CS_URS_2021_01/783823131</t>
  </si>
  <si>
    <t>45</t>
  </si>
  <si>
    <t>783826311</t>
  </si>
  <si>
    <t>Nátěr omítek se schopností překlenutí trhlin mikroarmovací akrylátový</t>
  </si>
  <si>
    <t>595534842</t>
  </si>
  <si>
    <t>https://podminky.urs.cz/item/CS_URS_2021_01/783826311</t>
  </si>
  <si>
    <t>784</t>
  </si>
  <si>
    <t>Dokončovací práce - malby a tapety</t>
  </si>
  <si>
    <t>46</t>
  </si>
  <si>
    <t>784111011</t>
  </si>
  <si>
    <t>Obroušení podkladu omítky v místnostech výšky do 3,80 m</t>
  </si>
  <si>
    <t>-1508021809</t>
  </si>
  <si>
    <t>https://podminky.urs.cz/item/CS_URS_2021_01/784111011</t>
  </si>
  <si>
    <t>***vnitřní ostění</t>
  </si>
  <si>
    <t xml:space="preserve">"O1+O2"  (1,9+0,92*2)*0,1</t>
  </si>
  <si>
    <t>47</t>
  </si>
  <si>
    <t>784171111</t>
  </si>
  <si>
    <t>Zakrytí nemalovaných ploch (materiál ve specifikaci) včetně pozdějšího odkrytí svislých ploch např. stěn, oken, dveří v místnostech výšky do 3,80</t>
  </si>
  <si>
    <t>-294528993</t>
  </si>
  <si>
    <t>https://podminky.urs.cz/item/CS_URS_2021_01/784171111</t>
  </si>
  <si>
    <t>(1,9*0,92)*4</t>
  </si>
  <si>
    <t>48</t>
  </si>
  <si>
    <t>58124842</t>
  </si>
  <si>
    <t>fólie pro malířské potřeby zakrývací tl 7µ 4x5m</t>
  </si>
  <si>
    <t>-1238449261</t>
  </si>
  <si>
    <t>https://podminky.urs.cz/item/CS_URS_2021_01/58124842</t>
  </si>
  <si>
    <t>6,992*1,05 'Přepočtené koeficientem množství</t>
  </si>
  <si>
    <t>49</t>
  </si>
  <si>
    <t>784181101</t>
  </si>
  <si>
    <t>Penetrace podkladu jednonásobná základní akrylátová bezbarvá v místnostech výšky do 3,80 m</t>
  </si>
  <si>
    <t>-581648381</t>
  </si>
  <si>
    <t>https://podminky.urs.cz/item/CS_URS_2021_01/784181101</t>
  </si>
  <si>
    <t>50</t>
  </si>
  <si>
    <t>784211007</t>
  </si>
  <si>
    <t>Malby z malířských směsí otěruvzdorných za mokra jednonásobné, bílé za mokra otěruvzdorné výborně na schodišti o výšce podlaží do 3,80 m</t>
  </si>
  <si>
    <t>1922412286</t>
  </si>
  <si>
    <t>https://podminky.urs.cz/item/CS_URS_2021_01/784211007</t>
  </si>
  <si>
    <t>51</t>
  </si>
  <si>
    <t>784211041</t>
  </si>
  <si>
    <t>Malby z malířských směsí otěruvzdorných za mokra Příplatek k cenám jednonásobných maleb za zvýšenou pracnost při provádění malého rozsahu plochy do 5 m2</t>
  </si>
  <si>
    <t>15533918</t>
  </si>
  <si>
    <t>https://podminky.urs.cz/item/CS_URS_2021_01/784211041</t>
  </si>
  <si>
    <t>52</t>
  </si>
  <si>
    <t>784211065</t>
  </si>
  <si>
    <t>Malby z malířských směsí otěruvzdorných za mokra Příplatek k cenám jednonásobných maleb za provádění barevné malby tónované na tónovacích automatech, v odstínu sytém</t>
  </si>
  <si>
    <t>1153283703</t>
  </si>
  <si>
    <t>https://podminky.urs.cz/item/CS_URS_2021_01/784211065</t>
  </si>
  <si>
    <t>786</t>
  </si>
  <si>
    <t>Dokončovací práce - čalounické úpravy</t>
  </si>
  <si>
    <t>53</t>
  </si>
  <si>
    <t>786613120R</t>
  </si>
  <si>
    <t>Montáž sítí proti hmyzu jednodílné do oken kyvných nebo otočných</t>
  </si>
  <si>
    <t>539054914</t>
  </si>
  <si>
    <t>****doplnění do stávajících oken</t>
  </si>
  <si>
    <t>54</t>
  </si>
  <si>
    <t>61125302</t>
  </si>
  <si>
    <t>síť proti hmyzu bílá</t>
  </si>
  <si>
    <t>265221556</t>
  </si>
  <si>
    <t>55</t>
  </si>
  <si>
    <t>998786102</t>
  </si>
  <si>
    <t>Přesun hmot pro stínění a čalounické úpravy stanovený z hmotnosti přesunovaného materiálu vodorovná dopravní vzdálenost do 50 m v objektech výšky (hloubky) přes 6 do 12 m</t>
  </si>
  <si>
    <t>-500727146</t>
  </si>
  <si>
    <t>https://podminky.urs.cz/item/CS_URS_2021_01/998786102</t>
  </si>
  <si>
    <t>56</t>
  </si>
  <si>
    <t>998786181</t>
  </si>
  <si>
    <t>Přesun hmot pro stínění a čalounické úpravy stanovený z hmotnosti přesunovaného materiálu Příplatek k cenám za přesun prováděný bez použití mechanizace pro jakoukoliv výšku objektu</t>
  </si>
  <si>
    <t>163547142</t>
  </si>
  <si>
    <t>https://podminky.urs.cz/item/CS_URS_2021_01/998786181</t>
  </si>
  <si>
    <t>VRN</t>
  </si>
  <si>
    <t>Vedlejší rozpočtové náklady</t>
  </si>
  <si>
    <t>VRN3</t>
  </si>
  <si>
    <t>Zařízení staveniště</t>
  </si>
  <si>
    <t>57</t>
  </si>
  <si>
    <t>030001000</t>
  </si>
  <si>
    <t>soub.</t>
  </si>
  <si>
    <t>1024</t>
  </si>
  <si>
    <t>-1661228923</t>
  </si>
  <si>
    <t>https://podminky.urs.cz/item/CS_URS_2021_01/030001000</t>
  </si>
  <si>
    <t>VRN4</t>
  </si>
  <si>
    <t>Inženýrská činnost</t>
  </si>
  <si>
    <t>58</t>
  </si>
  <si>
    <t>045002000</t>
  </si>
  <si>
    <t>Kompletační a koordinační činnost</t>
  </si>
  <si>
    <t>901078258</t>
  </si>
  <si>
    <t>https://podminky.urs.cz/item/CS_URS_2021_01/045002000</t>
  </si>
  <si>
    <t>VRN5</t>
  </si>
  <si>
    <t>Finanční náklady</t>
  </si>
  <si>
    <t>59</t>
  </si>
  <si>
    <t>052002000</t>
  </si>
  <si>
    <t>Finanční rezerva</t>
  </si>
  <si>
    <t>1882335544</t>
  </si>
  <si>
    <t>https://podminky.urs.cz/item/CS_URS_2021_01/052002000</t>
  </si>
  <si>
    <t>VRN6</t>
  </si>
  <si>
    <t>Územní vlivy</t>
  </si>
  <si>
    <t>60</t>
  </si>
  <si>
    <t>060001000</t>
  </si>
  <si>
    <t>1829182116</t>
  </si>
  <si>
    <t>https://podminky.urs.cz/item/CS_URS_2021_01/060001000</t>
  </si>
  <si>
    <t>VRN7</t>
  </si>
  <si>
    <t>Provozní vlivy</t>
  </si>
  <si>
    <t>61</t>
  </si>
  <si>
    <t>070001000</t>
  </si>
  <si>
    <t>1567740900</t>
  </si>
  <si>
    <t>https://podminky.urs.cz/item/CS_URS_2021_01/070001000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</si>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</sst>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623131111R" TargetMode="External" /><Relationship Id="rId2" Type="http://schemas.openxmlformats.org/officeDocument/2006/relationships/hyperlink" Target="https://podminky.urs.cz/item/CS_URS_2021_01/632451441" TargetMode="External" /><Relationship Id="rId3" Type="http://schemas.openxmlformats.org/officeDocument/2006/relationships/hyperlink" Target="https://podminky.urs.cz/item/CS_URS_2021_01/945412112" TargetMode="External" /><Relationship Id="rId4" Type="http://schemas.openxmlformats.org/officeDocument/2006/relationships/hyperlink" Target="https://podminky.urs.cz/item/CS_URS_2021_01/953991311" TargetMode="External" /><Relationship Id="rId5" Type="http://schemas.openxmlformats.org/officeDocument/2006/relationships/hyperlink" Target="https://podminky.urs.cz/item/CS_URS_2021_01/952902021" TargetMode="External" /><Relationship Id="rId6" Type="http://schemas.openxmlformats.org/officeDocument/2006/relationships/hyperlink" Target="https://podminky.urs.cz/item/CS_URS_2021_01/978036191" TargetMode="External" /><Relationship Id="rId7" Type="http://schemas.openxmlformats.org/officeDocument/2006/relationships/hyperlink" Target="https://podminky.urs.cz/item/CS_URS_2021_01/978059511" TargetMode="External" /><Relationship Id="rId8" Type="http://schemas.openxmlformats.org/officeDocument/2006/relationships/hyperlink" Target="https://podminky.urs.cz/item/CS_URS_2021_01/985113111" TargetMode="External" /><Relationship Id="rId9" Type="http://schemas.openxmlformats.org/officeDocument/2006/relationships/hyperlink" Target="https://podminky.urs.cz/item/CS_URS_2021_01/997013213" TargetMode="External" /><Relationship Id="rId10" Type="http://schemas.openxmlformats.org/officeDocument/2006/relationships/hyperlink" Target="https://podminky.urs.cz/item/CS_URS_2021_01/997013501" TargetMode="External" /><Relationship Id="rId11" Type="http://schemas.openxmlformats.org/officeDocument/2006/relationships/hyperlink" Target="https://podminky.urs.cz/item/CS_URS_2021_01/997013509" TargetMode="External" /><Relationship Id="rId12" Type="http://schemas.openxmlformats.org/officeDocument/2006/relationships/hyperlink" Target="https://podminky.urs.cz/item/CS_URS_2021_01/997013631" TargetMode="External" /><Relationship Id="rId13" Type="http://schemas.openxmlformats.org/officeDocument/2006/relationships/hyperlink" Target="https://podminky.urs.cz/item/CS_URS_2021_01/998018002" TargetMode="External" /><Relationship Id="rId14" Type="http://schemas.openxmlformats.org/officeDocument/2006/relationships/hyperlink" Target="https://podminky.urs.cz/item/CS_URS_2021_01/998764102" TargetMode="External" /><Relationship Id="rId15" Type="http://schemas.openxmlformats.org/officeDocument/2006/relationships/hyperlink" Target="https://podminky.urs.cz/item/CS_URS_2021_01/998764181" TargetMode="External" /><Relationship Id="rId16" Type="http://schemas.openxmlformats.org/officeDocument/2006/relationships/hyperlink" Target="https://podminky.urs.cz/item/CS_URS_2021_01/766622135" TargetMode="External" /><Relationship Id="rId17" Type="http://schemas.openxmlformats.org/officeDocument/2006/relationships/hyperlink" Target="https://podminky.urs.cz/item/CS_URS_2021_01/611400521" TargetMode="External" /><Relationship Id="rId18" Type="http://schemas.openxmlformats.org/officeDocument/2006/relationships/hyperlink" Target="https://podminky.urs.cz/item/CS_URS_2021_01/766629213" TargetMode="External" /><Relationship Id="rId19" Type="http://schemas.openxmlformats.org/officeDocument/2006/relationships/hyperlink" Target="https://podminky.urs.cz/item/CS_URS_2021_01/998766102" TargetMode="External" /><Relationship Id="rId20" Type="http://schemas.openxmlformats.org/officeDocument/2006/relationships/hyperlink" Target="https://podminky.urs.cz/item/CS_URS_2021_01/998766181" TargetMode="External" /><Relationship Id="rId21" Type="http://schemas.openxmlformats.org/officeDocument/2006/relationships/hyperlink" Target="https://podminky.urs.cz/item/CS_URS_2021_01/781674111" TargetMode="External" /><Relationship Id="rId22" Type="http://schemas.openxmlformats.org/officeDocument/2006/relationships/hyperlink" Target="https://podminky.urs.cz/item/CS_URS_2021_01/59761255" TargetMode="External" /><Relationship Id="rId23" Type="http://schemas.openxmlformats.org/officeDocument/2006/relationships/hyperlink" Target="https://podminky.urs.cz/item/CS_URS_2021_01/998781102" TargetMode="External" /><Relationship Id="rId24" Type="http://schemas.openxmlformats.org/officeDocument/2006/relationships/hyperlink" Target="https://podminky.urs.cz/item/CS_URS_2021_01/998781181" TargetMode="External" /><Relationship Id="rId25" Type="http://schemas.openxmlformats.org/officeDocument/2006/relationships/hyperlink" Target="https://podminky.urs.cz/item/CS_URS_2021_01/783401311" TargetMode="External" /><Relationship Id="rId26" Type="http://schemas.openxmlformats.org/officeDocument/2006/relationships/hyperlink" Target="https://podminky.urs.cz/item/CS_URS_2021_01/783401401" TargetMode="External" /><Relationship Id="rId27" Type="http://schemas.openxmlformats.org/officeDocument/2006/relationships/hyperlink" Target="https://podminky.urs.cz/item/CS_URS_2021_01/783417103" TargetMode="External" /><Relationship Id="rId28" Type="http://schemas.openxmlformats.org/officeDocument/2006/relationships/hyperlink" Target="https://podminky.urs.cz/item/CS_URS_2021_01/783442101" TargetMode="External" /><Relationship Id="rId29" Type="http://schemas.openxmlformats.org/officeDocument/2006/relationships/hyperlink" Target="https://podminky.urs.cz/item/CS_URS_2021_01/783801281" TargetMode="External" /><Relationship Id="rId30" Type="http://schemas.openxmlformats.org/officeDocument/2006/relationships/hyperlink" Target="https://podminky.urs.cz/item/CS_URS_2021_01/783823131" TargetMode="External" /><Relationship Id="rId31" Type="http://schemas.openxmlformats.org/officeDocument/2006/relationships/hyperlink" Target="https://podminky.urs.cz/item/CS_URS_2021_01/783826311" TargetMode="External" /><Relationship Id="rId32" Type="http://schemas.openxmlformats.org/officeDocument/2006/relationships/hyperlink" Target="https://podminky.urs.cz/item/CS_URS_2021_01/784111011" TargetMode="External" /><Relationship Id="rId33" Type="http://schemas.openxmlformats.org/officeDocument/2006/relationships/hyperlink" Target="https://podminky.urs.cz/item/CS_URS_2021_01/784171111" TargetMode="External" /><Relationship Id="rId34" Type="http://schemas.openxmlformats.org/officeDocument/2006/relationships/hyperlink" Target="https://podminky.urs.cz/item/CS_URS_2021_01/58124842" TargetMode="External" /><Relationship Id="rId35" Type="http://schemas.openxmlformats.org/officeDocument/2006/relationships/hyperlink" Target="https://podminky.urs.cz/item/CS_URS_2021_01/784181101" TargetMode="External" /><Relationship Id="rId36" Type="http://schemas.openxmlformats.org/officeDocument/2006/relationships/hyperlink" Target="https://podminky.urs.cz/item/CS_URS_2021_01/784211007" TargetMode="External" /><Relationship Id="rId37" Type="http://schemas.openxmlformats.org/officeDocument/2006/relationships/hyperlink" Target="https://podminky.urs.cz/item/CS_URS_2021_01/784211041" TargetMode="External" /><Relationship Id="rId38" Type="http://schemas.openxmlformats.org/officeDocument/2006/relationships/hyperlink" Target="https://podminky.urs.cz/item/CS_URS_2021_01/784211065" TargetMode="External" /><Relationship Id="rId39" Type="http://schemas.openxmlformats.org/officeDocument/2006/relationships/hyperlink" Target="https://podminky.urs.cz/item/CS_URS_2021_01/998786102" TargetMode="External" /><Relationship Id="rId40" Type="http://schemas.openxmlformats.org/officeDocument/2006/relationships/hyperlink" Target="https://podminky.urs.cz/item/CS_URS_2021_01/998786181" TargetMode="External" /><Relationship Id="rId41" Type="http://schemas.openxmlformats.org/officeDocument/2006/relationships/hyperlink" Target="https://podminky.urs.cz/item/CS_URS_2021_01/030001000" TargetMode="External" /><Relationship Id="rId42" Type="http://schemas.openxmlformats.org/officeDocument/2006/relationships/hyperlink" Target="https://podminky.urs.cz/item/CS_URS_2021_01/045002000" TargetMode="External" /><Relationship Id="rId43" Type="http://schemas.openxmlformats.org/officeDocument/2006/relationships/hyperlink" Target="https://podminky.urs.cz/item/CS_URS_2021_01/052002000" TargetMode="External" /><Relationship Id="rId44" Type="http://schemas.openxmlformats.org/officeDocument/2006/relationships/hyperlink" Target="https://podminky.urs.cz/item/CS_URS_2021_01/060001000" TargetMode="External" /><Relationship Id="rId45" Type="http://schemas.openxmlformats.org/officeDocument/2006/relationships/hyperlink" Target="https://podminky.urs.cz/item/CS_URS_2021_01/070001000" TargetMode="External" /><Relationship Id="rId4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428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Instalace sítě proti holubům na lodžie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LDN Chittussiho 1108/1A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10. 6. 2021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SNEO, a.s.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Ing. F. Nehonský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Pavel Novotný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0" t="s">
        <v>75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'428 - Instalace sítě prot...'!J28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'428 - Instalace sítě prot...'!P91</f>
        <v>0</v>
      </c>
      <c r="AV55" s="119">
        <f>'428 - Instalace sítě prot...'!J31</f>
        <v>0</v>
      </c>
      <c r="AW55" s="119">
        <f>'428 - Instalace sítě prot...'!J32</f>
        <v>0</v>
      </c>
      <c r="AX55" s="119">
        <f>'428 - Instalace sítě prot...'!J33</f>
        <v>0</v>
      </c>
      <c r="AY55" s="119">
        <f>'428 - Instalace sítě prot...'!J34</f>
        <v>0</v>
      </c>
      <c r="AZ55" s="119">
        <f>'428 - Instalace sítě prot...'!F31</f>
        <v>0</v>
      </c>
      <c r="BA55" s="119">
        <f>'428 - Instalace sítě prot...'!F32</f>
        <v>0</v>
      </c>
      <c r="BB55" s="119">
        <f>'428 - Instalace sítě prot...'!F33</f>
        <v>0</v>
      </c>
      <c r="BC55" s="119">
        <f>'428 - Instalace sítě prot...'!F34</f>
        <v>0</v>
      </c>
      <c r="BD55" s="121">
        <f>'428 - Instalace sítě prot...'!F35</f>
        <v>0</v>
      </c>
      <c r="BE55" s="7"/>
      <c r="BT55" s="122" t="s">
        <v>77</v>
      </c>
      <c r="BU55" s="122" t="s">
        <v>78</v>
      </c>
      <c r="BV55" s="122" t="s">
        <v>73</v>
      </c>
      <c r="BW55" s="122" t="s">
        <v>5</v>
      </c>
      <c r="BX55" s="122" t="s">
        <v>74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mZqzkgtQT6kh6BE4kAg65X5wuuggFhxAYRiRhhGNVNmWN5U2127C4rimEDz9aGdFk6EKDpOaW5riVEPrpIa+XA==" hashValue="R3suskSh+vGsZQdS2mlH+WzT3ptCrMosi6YYv4fDiLRuSh2x7rb16KZrFed3S/CiiCQHQb1Vme26qfhmgiLO1Q==" algorithmName="SHA-512" password="CDDA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428 - Instalace sítě pro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77</v>
      </c>
    </row>
    <row r="4" s="1" customFormat="1" ht="24.96" customHeight="1">
      <c r="B4" s="20"/>
      <c r="D4" s="125" t="s">
        <v>79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10. 6. 2021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">
        <v>19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32</v>
      </c>
      <c r="F19" s="38"/>
      <c r="G19" s="38"/>
      <c r="H19" s="38"/>
      <c r="I19" s="127" t="s">
        <v>28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34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35</v>
      </c>
      <c r="F22" s="38"/>
      <c r="G22" s="38"/>
      <c r="H22" s="38"/>
      <c r="I22" s="127" t="s">
        <v>28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36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71.25" customHeight="1">
      <c r="A25" s="132"/>
      <c r="B25" s="133"/>
      <c r="C25" s="132"/>
      <c r="D25" s="132"/>
      <c r="E25" s="134" t="s">
        <v>37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38</v>
      </c>
      <c r="E28" s="38"/>
      <c r="F28" s="38"/>
      <c r="G28" s="38"/>
      <c r="H28" s="38"/>
      <c r="I28" s="38"/>
      <c r="J28" s="138">
        <f>ROUND(J91,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40</v>
      </c>
      <c r="G30" s="38"/>
      <c r="H30" s="38"/>
      <c r="I30" s="139" t="s">
        <v>39</v>
      </c>
      <c r="J30" s="139" t="s">
        <v>41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42</v>
      </c>
      <c r="E31" s="127" t="s">
        <v>43</v>
      </c>
      <c r="F31" s="141">
        <f>ROUND((SUM(BE91:BE309)),  2)</f>
        <v>0</v>
      </c>
      <c r="G31" s="38"/>
      <c r="H31" s="38"/>
      <c r="I31" s="142">
        <v>0.20999999999999999</v>
      </c>
      <c r="J31" s="141">
        <f>ROUND(((SUM(BE91:BE309))*I31),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44</v>
      </c>
      <c r="F32" s="141">
        <f>ROUND((SUM(BF91:BF309)),  2)</f>
        <v>0</v>
      </c>
      <c r="G32" s="38"/>
      <c r="H32" s="38"/>
      <c r="I32" s="142">
        <v>0.14999999999999999</v>
      </c>
      <c r="J32" s="141">
        <f>ROUND(((SUM(BF91:BF309))*I32),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45</v>
      </c>
      <c r="F33" s="141">
        <f>ROUND((SUM(BG91:BG309)),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46</v>
      </c>
      <c r="F34" s="141">
        <f>ROUND((SUM(BH91:BH309)),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47</v>
      </c>
      <c r="F35" s="141">
        <f>ROUND((SUM(BI91:BI309)),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48</v>
      </c>
      <c r="E37" s="145"/>
      <c r="F37" s="145"/>
      <c r="G37" s="146" t="s">
        <v>49</v>
      </c>
      <c r="H37" s="147" t="s">
        <v>50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80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6.5" customHeight="1">
      <c r="A46" s="38"/>
      <c r="B46" s="39"/>
      <c r="C46" s="40"/>
      <c r="D46" s="40"/>
      <c r="E46" s="69" t="str">
        <f>E7</f>
        <v>Instalace sítě proti holubům na lodžie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>LDN Chittussiho 1108/1A</v>
      </c>
      <c r="G48" s="40"/>
      <c r="H48" s="40"/>
      <c r="I48" s="32" t="s">
        <v>23</v>
      </c>
      <c r="J48" s="72" t="str">
        <f>IF(J10="","",J10)</f>
        <v>10. 6. 2021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5.15" customHeight="1">
      <c r="A50" s="38"/>
      <c r="B50" s="39"/>
      <c r="C50" s="32" t="s">
        <v>25</v>
      </c>
      <c r="D50" s="40"/>
      <c r="E50" s="40"/>
      <c r="F50" s="27" t="str">
        <f>E13</f>
        <v>SNEO, a.s.</v>
      </c>
      <c r="G50" s="40"/>
      <c r="H50" s="40"/>
      <c r="I50" s="32" t="s">
        <v>31</v>
      </c>
      <c r="J50" s="36" t="str">
        <f>E19</f>
        <v>Ing. F. Nehonský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15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34</v>
      </c>
      <c r="J51" s="36" t="str">
        <f>E22</f>
        <v>Pavel Novotný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81</v>
      </c>
      <c r="D53" s="155"/>
      <c r="E53" s="155"/>
      <c r="F53" s="155"/>
      <c r="G53" s="155"/>
      <c r="H53" s="155"/>
      <c r="I53" s="155"/>
      <c r="J53" s="156" t="s">
        <v>82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70</v>
      </c>
      <c r="D55" s="40"/>
      <c r="E55" s="40"/>
      <c r="F55" s="40"/>
      <c r="G55" s="40"/>
      <c r="H55" s="40"/>
      <c r="I55" s="40"/>
      <c r="J55" s="102">
        <f>J91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83</v>
      </c>
    </row>
    <row r="56" s="9" customFormat="1" ht="24.96" customHeight="1">
      <c r="A56" s="9"/>
      <c r="B56" s="158"/>
      <c r="C56" s="159"/>
      <c r="D56" s="160" t="s">
        <v>84</v>
      </c>
      <c r="E56" s="161"/>
      <c r="F56" s="161"/>
      <c r="G56" s="161"/>
      <c r="H56" s="161"/>
      <c r="I56" s="161"/>
      <c r="J56" s="162">
        <f>J92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85</v>
      </c>
      <c r="E57" s="167"/>
      <c r="F57" s="167"/>
      <c r="G57" s="167"/>
      <c r="H57" s="167"/>
      <c r="I57" s="167"/>
      <c r="J57" s="168">
        <f>J93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86</v>
      </c>
      <c r="E58" s="167"/>
      <c r="F58" s="167"/>
      <c r="G58" s="167"/>
      <c r="H58" s="167"/>
      <c r="I58" s="167"/>
      <c r="J58" s="168">
        <f>J117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87</v>
      </c>
      <c r="E59" s="167"/>
      <c r="F59" s="167"/>
      <c r="G59" s="167"/>
      <c r="H59" s="167"/>
      <c r="I59" s="167"/>
      <c r="J59" s="168">
        <f>J173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88</v>
      </c>
      <c r="E60" s="167"/>
      <c r="F60" s="167"/>
      <c r="G60" s="167"/>
      <c r="H60" s="167"/>
      <c r="I60" s="167"/>
      <c r="J60" s="168">
        <f>J183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58"/>
      <c r="C61" s="159"/>
      <c r="D61" s="160" t="s">
        <v>89</v>
      </c>
      <c r="E61" s="161"/>
      <c r="F61" s="161"/>
      <c r="G61" s="161"/>
      <c r="H61" s="161"/>
      <c r="I61" s="161"/>
      <c r="J61" s="162">
        <f>J186</f>
        <v>0</v>
      </c>
      <c r="K61" s="159"/>
      <c r="L61" s="16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4"/>
      <c r="C62" s="165"/>
      <c r="D62" s="166" t="s">
        <v>90</v>
      </c>
      <c r="E62" s="167"/>
      <c r="F62" s="167"/>
      <c r="G62" s="167"/>
      <c r="H62" s="167"/>
      <c r="I62" s="167"/>
      <c r="J62" s="168">
        <f>J187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91</v>
      </c>
      <c r="E63" s="167"/>
      <c r="F63" s="167"/>
      <c r="G63" s="167"/>
      <c r="H63" s="167"/>
      <c r="I63" s="167"/>
      <c r="J63" s="168">
        <f>J200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92</v>
      </c>
      <c r="E64" s="167"/>
      <c r="F64" s="167"/>
      <c r="G64" s="167"/>
      <c r="H64" s="167"/>
      <c r="I64" s="167"/>
      <c r="J64" s="168">
        <f>J230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93</v>
      </c>
      <c r="E65" s="167"/>
      <c r="F65" s="167"/>
      <c r="G65" s="167"/>
      <c r="H65" s="167"/>
      <c r="I65" s="167"/>
      <c r="J65" s="168">
        <f>J242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94</v>
      </c>
      <c r="E66" s="167"/>
      <c r="F66" s="167"/>
      <c r="G66" s="167"/>
      <c r="H66" s="167"/>
      <c r="I66" s="167"/>
      <c r="J66" s="168">
        <f>J266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4"/>
      <c r="C67" s="165"/>
      <c r="D67" s="166" t="s">
        <v>95</v>
      </c>
      <c r="E67" s="167"/>
      <c r="F67" s="167"/>
      <c r="G67" s="167"/>
      <c r="H67" s="167"/>
      <c r="I67" s="167"/>
      <c r="J67" s="168">
        <f>J285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58"/>
      <c r="C68" s="159"/>
      <c r="D68" s="160" t="s">
        <v>96</v>
      </c>
      <c r="E68" s="161"/>
      <c r="F68" s="161"/>
      <c r="G68" s="161"/>
      <c r="H68" s="161"/>
      <c r="I68" s="161"/>
      <c r="J68" s="162">
        <f>J294</f>
        <v>0</v>
      </c>
      <c r="K68" s="159"/>
      <c r="L68" s="16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4"/>
      <c r="C69" s="165"/>
      <c r="D69" s="166" t="s">
        <v>97</v>
      </c>
      <c r="E69" s="167"/>
      <c r="F69" s="167"/>
      <c r="G69" s="167"/>
      <c r="H69" s="167"/>
      <c r="I69" s="167"/>
      <c r="J69" s="168">
        <f>J295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4"/>
      <c r="C70" s="165"/>
      <c r="D70" s="166" t="s">
        <v>98</v>
      </c>
      <c r="E70" s="167"/>
      <c r="F70" s="167"/>
      <c r="G70" s="167"/>
      <c r="H70" s="167"/>
      <c r="I70" s="167"/>
      <c r="J70" s="168">
        <f>J298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4"/>
      <c r="C71" s="165"/>
      <c r="D71" s="166" t="s">
        <v>99</v>
      </c>
      <c r="E71" s="167"/>
      <c r="F71" s="167"/>
      <c r="G71" s="167"/>
      <c r="H71" s="167"/>
      <c r="I71" s="167"/>
      <c r="J71" s="168">
        <f>J301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4"/>
      <c r="C72" s="165"/>
      <c r="D72" s="166" t="s">
        <v>100</v>
      </c>
      <c r="E72" s="167"/>
      <c r="F72" s="167"/>
      <c r="G72" s="167"/>
      <c r="H72" s="167"/>
      <c r="I72" s="167"/>
      <c r="J72" s="168">
        <f>J304</f>
        <v>0</v>
      </c>
      <c r="K72" s="165"/>
      <c r="L72" s="16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4"/>
      <c r="C73" s="165"/>
      <c r="D73" s="166" t="s">
        <v>101</v>
      </c>
      <c r="E73" s="167"/>
      <c r="F73" s="167"/>
      <c r="G73" s="167"/>
      <c r="H73" s="167"/>
      <c r="I73" s="167"/>
      <c r="J73" s="168">
        <f>J307</f>
        <v>0</v>
      </c>
      <c r="K73" s="165"/>
      <c r="L73" s="16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102</v>
      </c>
      <c r="D80" s="40"/>
      <c r="E80" s="40"/>
      <c r="F80" s="40"/>
      <c r="G80" s="40"/>
      <c r="H80" s="40"/>
      <c r="I80" s="40"/>
      <c r="J80" s="40"/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E7</f>
        <v>Instalace sítě proti holubům na lodžie</v>
      </c>
      <c r="F83" s="40"/>
      <c r="G83" s="40"/>
      <c r="H83" s="40"/>
      <c r="I83" s="40"/>
      <c r="J83" s="40"/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F10</f>
        <v>LDN Chittussiho 1108/1A</v>
      </c>
      <c r="G85" s="40"/>
      <c r="H85" s="40"/>
      <c r="I85" s="32" t="s">
        <v>23</v>
      </c>
      <c r="J85" s="72" t="str">
        <f>IF(J10="","",J10)</f>
        <v>10. 6. 2021</v>
      </c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2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25</v>
      </c>
      <c r="D87" s="40"/>
      <c r="E87" s="40"/>
      <c r="F87" s="27" t="str">
        <f>E13</f>
        <v>SNEO, a.s.</v>
      </c>
      <c r="G87" s="40"/>
      <c r="H87" s="40"/>
      <c r="I87" s="32" t="s">
        <v>31</v>
      </c>
      <c r="J87" s="36" t="str">
        <f>E19</f>
        <v>Ing. F. Nehonský</v>
      </c>
      <c r="K87" s="40"/>
      <c r="L87" s="12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IF(E16="","",E16)</f>
        <v>Vyplň údaj</v>
      </c>
      <c r="G88" s="40"/>
      <c r="H88" s="40"/>
      <c r="I88" s="32" t="s">
        <v>34</v>
      </c>
      <c r="J88" s="36" t="str">
        <f>E22</f>
        <v>Pavel Novotný</v>
      </c>
      <c r="K88" s="40"/>
      <c r="L88" s="12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2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0"/>
      <c r="B90" s="171"/>
      <c r="C90" s="172" t="s">
        <v>103</v>
      </c>
      <c r="D90" s="173" t="s">
        <v>57</v>
      </c>
      <c r="E90" s="173" t="s">
        <v>53</v>
      </c>
      <c r="F90" s="173" t="s">
        <v>54</v>
      </c>
      <c r="G90" s="173" t="s">
        <v>104</v>
      </c>
      <c r="H90" s="173" t="s">
        <v>105</v>
      </c>
      <c r="I90" s="173" t="s">
        <v>106</v>
      </c>
      <c r="J90" s="174" t="s">
        <v>82</v>
      </c>
      <c r="K90" s="175" t="s">
        <v>107</v>
      </c>
      <c r="L90" s="176"/>
      <c r="M90" s="92" t="s">
        <v>19</v>
      </c>
      <c r="N90" s="93" t="s">
        <v>42</v>
      </c>
      <c r="O90" s="93" t="s">
        <v>108</v>
      </c>
      <c r="P90" s="93" t="s">
        <v>109</v>
      </c>
      <c r="Q90" s="93" t="s">
        <v>110</v>
      </c>
      <c r="R90" s="93" t="s">
        <v>111</v>
      </c>
      <c r="S90" s="93" t="s">
        <v>112</v>
      </c>
      <c r="T90" s="94" t="s">
        <v>113</v>
      </c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</row>
    <row r="91" s="2" customFormat="1" ht="22.8" customHeight="1">
      <c r="A91" s="38"/>
      <c r="B91" s="39"/>
      <c r="C91" s="99" t="s">
        <v>114</v>
      </c>
      <c r="D91" s="40"/>
      <c r="E91" s="40"/>
      <c r="F91" s="40"/>
      <c r="G91" s="40"/>
      <c r="H91" s="40"/>
      <c r="I91" s="40"/>
      <c r="J91" s="177">
        <f>BK91</f>
        <v>0</v>
      </c>
      <c r="K91" s="40"/>
      <c r="L91" s="44"/>
      <c r="M91" s="95"/>
      <c r="N91" s="178"/>
      <c r="O91" s="96"/>
      <c r="P91" s="179">
        <f>P92+P186+P294</f>
        <v>0</v>
      </c>
      <c r="Q91" s="96"/>
      <c r="R91" s="179">
        <f>R92+R186+R294</f>
        <v>2.1882845500360002</v>
      </c>
      <c r="S91" s="96"/>
      <c r="T91" s="180">
        <f>T92+T186+T294</f>
        <v>11.5005361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83</v>
      </c>
      <c r="BK91" s="181">
        <f>BK92+BK186+BK294</f>
        <v>0</v>
      </c>
    </row>
    <row r="92" s="12" customFormat="1" ht="25.92" customHeight="1">
      <c r="A92" s="12"/>
      <c r="B92" s="182"/>
      <c r="C92" s="183"/>
      <c r="D92" s="184" t="s">
        <v>71</v>
      </c>
      <c r="E92" s="185" t="s">
        <v>115</v>
      </c>
      <c r="F92" s="185" t="s">
        <v>116</v>
      </c>
      <c r="G92" s="183"/>
      <c r="H92" s="183"/>
      <c r="I92" s="186"/>
      <c r="J92" s="187">
        <f>BK92</f>
        <v>0</v>
      </c>
      <c r="K92" s="183"/>
      <c r="L92" s="188"/>
      <c r="M92" s="189"/>
      <c r="N92" s="190"/>
      <c r="O92" s="190"/>
      <c r="P92" s="191">
        <f>P93+P117+P173+P183</f>
        <v>0</v>
      </c>
      <c r="Q92" s="190"/>
      <c r="R92" s="191">
        <f>R93+R117+R173+R183</f>
        <v>1.8270830005000001</v>
      </c>
      <c r="S92" s="190"/>
      <c r="T92" s="192">
        <f>T93+T117+T173+T183</f>
        <v>11.50048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3" t="s">
        <v>77</v>
      </c>
      <c r="AT92" s="194" t="s">
        <v>71</v>
      </c>
      <c r="AU92" s="194" t="s">
        <v>72</v>
      </c>
      <c r="AY92" s="193" t="s">
        <v>117</v>
      </c>
      <c r="BK92" s="195">
        <f>BK93+BK117+BK173+BK183</f>
        <v>0</v>
      </c>
    </row>
    <row r="93" s="12" customFormat="1" ht="22.8" customHeight="1">
      <c r="A93" s="12"/>
      <c r="B93" s="182"/>
      <c r="C93" s="183"/>
      <c r="D93" s="184" t="s">
        <v>71</v>
      </c>
      <c r="E93" s="196" t="s">
        <v>118</v>
      </c>
      <c r="F93" s="196" t="s">
        <v>119</v>
      </c>
      <c r="G93" s="183"/>
      <c r="H93" s="183"/>
      <c r="I93" s="186"/>
      <c r="J93" s="197">
        <f>BK93</f>
        <v>0</v>
      </c>
      <c r="K93" s="183"/>
      <c r="L93" s="188"/>
      <c r="M93" s="189"/>
      <c r="N93" s="190"/>
      <c r="O93" s="190"/>
      <c r="P93" s="191">
        <f>SUM(P94:P116)</f>
        <v>0</v>
      </c>
      <c r="Q93" s="190"/>
      <c r="R93" s="191">
        <f>SUM(R94:R116)</f>
        <v>1.5905216</v>
      </c>
      <c r="S93" s="190"/>
      <c r="T93" s="192">
        <f>SUM(T94:T116)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3" t="s">
        <v>77</v>
      </c>
      <c r="AT93" s="194" t="s">
        <v>71</v>
      </c>
      <c r="AU93" s="194" t="s">
        <v>77</v>
      </c>
      <c r="AY93" s="193" t="s">
        <v>117</v>
      </c>
      <c r="BK93" s="195">
        <f>SUM(BK94:BK116)</f>
        <v>0</v>
      </c>
    </row>
    <row r="94" s="2" customFormat="1" ht="24.15" customHeight="1">
      <c r="A94" s="38"/>
      <c r="B94" s="39"/>
      <c r="C94" s="198" t="s">
        <v>77</v>
      </c>
      <c r="D94" s="198" t="s">
        <v>120</v>
      </c>
      <c r="E94" s="199" t="s">
        <v>121</v>
      </c>
      <c r="F94" s="200" t="s">
        <v>122</v>
      </c>
      <c r="G94" s="201" t="s">
        <v>123</v>
      </c>
      <c r="H94" s="202">
        <v>104.08</v>
      </c>
      <c r="I94" s="203"/>
      <c r="J94" s="204">
        <f>ROUND(I94*H94,2)</f>
        <v>0</v>
      </c>
      <c r="K94" s="205"/>
      <c r="L94" s="44"/>
      <c r="M94" s="206" t="s">
        <v>19</v>
      </c>
      <c r="N94" s="207" t="s">
        <v>44</v>
      </c>
      <c r="O94" s="84"/>
      <c r="P94" s="208">
        <f>O94*H94</f>
        <v>0</v>
      </c>
      <c r="Q94" s="208">
        <v>0.0073499999999999998</v>
      </c>
      <c r="R94" s="208">
        <f>Q94*H94</f>
        <v>0.764988</v>
      </c>
      <c r="S94" s="208">
        <v>0</v>
      </c>
      <c r="T94" s="20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0" t="s">
        <v>124</v>
      </c>
      <c r="AT94" s="210" t="s">
        <v>120</v>
      </c>
      <c r="AU94" s="210" t="s">
        <v>125</v>
      </c>
      <c r="AY94" s="17" t="s">
        <v>117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7" t="s">
        <v>125</v>
      </c>
      <c r="BK94" s="211">
        <f>ROUND(I94*H94,2)</f>
        <v>0</v>
      </c>
      <c r="BL94" s="17" t="s">
        <v>124</v>
      </c>
      <c r="BM94" s="210" t="s">
        <v>126</v>
      </c>
    </row>
    <row r="95" s="13" customFormat="1">
      <c r="A95" s="13"/>
      <c r="B95" s="212"/>
      <c r="C95" s="213"/>
      <c r="D95" s="214" t="s">
        <v>127</v>
      </c>
      <c r="E95" s="215" t="s">
        <v>19</v>
      </c>
      <c r="F95" s="216" t="s">
        <v>128</v>
      </c>
      <c r="G95" s="213"/>
      <c r="H95" s="215" t="s">
        <v>19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2" t="s">
        <v>127</v>
      </c>
      <c r="AU95" s="222" t="s">
        <v>125</v>
      </c>
      <c r="AV95" s="13" t="s">
        <v>77</v>
      </c>
      <c r="AW95" s="13" t="s">
        <v>33</v>
      </c>
      <c r="AX95" s="13" t="s">
        <v>72</v>
      </c>
      <c r="AY95" s="222" t="s">
        <v>117</v>
      </c>
    </row>
    <row r="96" s="14" customFormat="1">
      <c r="A96" s="14"/>
      <c r="B96" s="223"/>
      <c r="C96" s="224"/>
      <c r="D96" s="214" t="s">
        <v>127</v>
      </c>
      <c r="E96" s="225" t="s">
        <v>19</v>
      </c>
      <c r="F96" s="226" t="s">
        <v>129</v>
      </c>
      <c r="G96" s="224"/>
      <c r="H96" s="227">
        <v>32.560000000000002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33" t="s">
        <v>127</v>
      </c>
      <c r="AU96" s="233" t="s">
        <v>125</v>
      </c>
      <c r="AV96" s="14" t="s">
        <v>125</v>
      </c>
      <c r="AW96" s="14" t="s">
        <v>33</v>
      </c>
      <c r="AX96" s="14" t="s">
        <v>72</v>
      </c>
      <c r="AY96" s="233" t="s">
        <v>117</v>
      </c>
    </row>
    <row r="97" s="14" customFormat="1">
      <c r="A97" s="14"/>
      <c r="B97" s="223"/>
      <c r="C97" s="224"/>
      <c r="D97" s="214" t="s">
        <v>127</v>
      </c>
      <c r="E97" s="225" t="s">
        <v>19</v>
      </c>
      <c r="F97" s="226" t="s">
        <v>130</v>
      </c>
      <c r="G97" s="224"/>
      <c r="H97" s="227">
        <v>26.120000000000001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33" t="s">
        <v>127</v>
      </c>
      <c r="AU97" s="233" t="s">
        <v>125</v>
      </c>
      <c r="AV97" s="14" t="s">
        <v>125</v>
      </c>
      <c r="AW97" s="14" t="s">
        <v>33</v>
      </c>
      <c r="AX97" s="14" t="s">
        <v>72</v>
      </c>
      <c r="AY97" s="233" t="s">
        <v>117</v>
      </c>
    </row>
    <row r="98" s="14" customFormat="1">
      <c r="A98" s="14"/>
      <c r="B98" s="223"/>
      <c r="C98" s="224"/>
      <c r="D98" s="214" t="s">
        <v>127</v>
      </c>
      <c r="E98" s="225" t="s">
        <v>19</v>
      </c>
      <c r="F98" s="226" t="s">
        <v>131</v>
      </c>
      <c r="G98" s="224"/>
      <c r="H98" s="227">
        <v>22.199999999999999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3" t="s">
        <v>127</v>
      </c>
      <c r="AU98" s="233" t="s">
        <v>125</v>
      </c>
      <c r="AV98" s="14" t="s">
        <v>125</v>
      </c>
      <c r="AW98" s="14" t="s">
        <v>33</v>
      </c>
      <c r="AX98" s="14" t="s">
        <v>72</v>
      </c>
      <c r="AY98" s="233" t="s">
        <v>117</v>
      </c>
    </row>
    <row r="99" s="14" customFormat="1">
      <c r="A99" s="14"/>
      <c r="B99" s="223"/>
      <c r="C99" s="224"/>
      <c r="D99" s="214" t="s">
        <v>127</v>
      </c>
      <c r="E99" s="225" t="s">
        <v>19</v>
      </c>
      <c r="F99" s="226" t="s">
        <v>132</v>
      </c>
      <c r="G99" s="224"/>
      <c r="H99" s="227">
        <v>23.199999999999999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3" t="s">
        <v>127</v>
      </c>
      <c r="AU99" s="233" t="s">
        <v>125</v>
      </c>
      <c r="AV99" s="14" t="s">
        <v>125</v>
      </c>
      <c r="AW99" s="14" t="s">
        <v>33</v>
      </c>
      <c r="AX99" s="14" t="s">
        <v>72</v>
      </c>
      <c r="AY99" s="233" t="s">
        <v>117</v>
      </c>
    </row>
    <row r="100" s="2" customFormat="1" ht="37.8" customHeight="1">
      <c r="A100" s="38"/>
      <c r="B100" s="39"/>
      <c r="C100" s="198" t="s">
        <v>125</v>
      </c>
      <c r="D100" s="198" t="s">
        <v>120</v>
      </c>
      <c r="E100" s="199" t="s">
        <v>133</v>
      </c>
      <c r="F100" s="200" t="s">
        <v>134</v>
      </c>
      <c r="G100" s="201" t="s">
        <v>123</v>
      </c>
      <c r="H100" s="202">
        <v>104.08</v>
      </c>
      <c r="I100" s="203"/>
      <c r="J100" s="204">
        <f>ROUND(I100*H100,2)</f>
        <v>0</v>
      </c>
      <c r="K100" s="205"/>
      <c r="L100" s="44"/>
      <c r="M100" s="206" t="s">
        <v>19</v>
      </c>
      <c r="N100" s="207" t="s">
        <v>44</v>
      </c>
      <c r="O100" s="84"/>
      <c r="P100" s="208">
        <f>O100*H100</f>
        <v>0</v>
      </c>
      <c r="Q100" s="208">
        <v>0.0014</v>
      </c>
      <c r="R100" s="208">
        <f>Q100*H100</f>
        <v>0.14571200000000001</v>
      </c>
      <c r="S100" s="208">
        <v>0</v>
      </c>
      <c r="T100" s="209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0" t="s">
        <v>124</v>
      </c>
      <c r="AT100" s="210" t="s">
        <v>120</v>
      </c>
      <c r="AU100" s="210" t="s">
        <v>125</v>
      </c>
      <c r="AY100" s="17" t="s">
        <v>117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7" t="s">
        <v>125</v>
      </c>
      <c r="BK100" s="211">
        <f>ROUND(I100*H100,2)</f>
        <v>0</v>
      </c>
      <c r="BL100" s="17" t="s">
        <v>124</v>
      </c>
      <c r="BM100" s="210" t="s">
        <v>135</v>
      </c>
    </row>
    <row r="101" s="2" customFormat="1">
      <c r="A101" s="38"/>
      <c r="B101" s="39"/>
      <c r="C101" s="40"/>
      <c r="D101" s="234" t="s">
        <v>136</v>
      </c>
      <c r="E101" s="40"/>
      <c r="F101" s="235" t="s">
        <v>137</v>
      </c>
      <c r="G101" s="40"/>
      <c r="H101" s="40"/>
      <c r="I101" s="236"/>
      <c r="J101" s="40"/>
      <c r="K101" s="40"/>
      <c r="L101" s="44"/>
      <c r="M101" s="237"/>
      <c r="N101" s="238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136</v>
      </c>
      <c r="AU101" s="17" t="s">
        <v>125</v>
      </c>
    </row>
    <row r="102" s="13" customFormat="1">
      <c r="A102" s="13"/>
      <c r="B102" s="212"/>
      <c r="C102" s="213"/>
      <c r="D102" s="214" t="s">
        <v>127</v>
      </c>
      <c r="E102" s="215" t="s">
        <v>19</v>
      </c>
      <c r="F102" s="216" t="s">
        <v>128</v>
      </c>
      <c r="G102" s="213"/>
      <c r="H102" s="215" t="s">
        <v>19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2" t="s">
        <v>127</v>
      </c>
      <c r="AU102" s="222" t="s">
        <v>125</v>
      </c>
      <c r="AV102" s="13" t="s">
        <v>77</v>
      </c>
      <c r="AW102" s="13" t="s">
        <v>33</v>
      </c>
      <c r="AX102" s="13" t="s">
        <v>72</v>
      </c>
      <c r="AY102" s="222" t="s">
        <v>117</v>
      </c>
    </row>
    <row r="103" s="14" customFormat="1">
      <c r="A103" s="14"/>
      <c r="B103" s="223"/>
      <c r="C103" s="224"/>
      <c r="D103" s="214" t="s">
        <v>127</v>
      </c>
      <c r="E103" s="225" t="s">
        <v>19</v>
      </c>
      <c r="F103" s="226" t="s">
        <v>129</v>
      </c>
      <c r="G103" s="224"/>
      <c r="H103" s="227">
        <v>32.560000000000002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3" t="s">
        <v>127</v>
      </c>
      <c r="AU103" s="233" t="s">
        <v>125</v>
      </c>
      <c r="AV103" s="14" t="s">
        <v>125</v>
      </c>
      <c r="AW103" s="14" t="s">
        <v>33</v>
      </c>
      <c r="AX103" s="14" t="s">
        <v>72</v>
      </c>
      <c r="AY103" s="233" t="s">
        <v>117</v>
      </c>
    </row>
    <row r="104" s="14" customFormat="1">
      <c r="A104" s="14"/>
      <c r="B104" s="223"/>
      <c r="C104" s="224"/>
      <c r="D104" s="214" t="s">
        <v>127</v>
      </c>
      <c r="E104" s="225" t="s">
        <v>19</v>
      </c>
      <c r="F104" s="226" t="s">
        <v>130</v>
      </c>
      <c r="G104" s="224"/>
      <c r="H104" s="227">
        <v>26.120000000000001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3" t="s">
        <v>127</v>
      </c>
      <c r="AU104" s="233" t="s">
        <v>125</v>
      </c>
      <c r="AV104" s="14" t="s">
        <v>125</v>
      </c>
      <c r="AW104" s="14" t="s">
        <v>33</v>
      </c>
      <c r="AX104" s="14" t="s">
        <v>72</v>
      </c>
      <c r="AY104" s="233" t="s">
        <v>117</v>
      </c>
    </row>
    <row r="105" s="14" customFormat="1">
      <c r="A105" s="14"/>
      <c r="B105" s="223"/>
      <c r="C105" s="224"/>
      <c r="D105" s="214" t="s">
        <v>127</v>
      </c>
      <c r="E105" s="225" t="s">
        <v>19</v>
      </c>
      <c r="F105" s="226" t="s">
        <v>131</v>
      </c>
      <c r="G105" s="224"/>
      <c r="H105" s="227">
        <v>22.199999999999999</v>
      </c>
      <c r="I105" s="228"/>
      <c r="J105" s="224"/>
      <c r="K105" s="224"/>
      <c r="L105" s="229"/>
      <c r="M105" s="230"/>
      <c r="N105" s="231"/>
      <c r="O105" s="231"/>
      <c r="P105" s="231"/>
      <c r="Q105" s="231"/>
      <c r="R105" s="231"/>
      <c r="S105" s="231"/>
      <c r="T105" s="23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3" t="s">
        <v>127</v>
      </c>
      <c r="AU105" s="233" t="s">
        <v>125</v>
      </c>
      <c r="AV105" s="14" t="s">
        <v>125</v>
      </c>
      <c r="AW105" s="14" t="s">
        <v>33</v>
      </c>
      <c r="AX105" s="14" t="s">
        <v>72</v>
      </c>
      <c r="AY105" s="233" t="s">
        <v>117</v>
      </c>
    </row>
    <row r="106" s="14" customFormat="1">
      <c r="A106" s="14"/>
      <c r="B106" s="223"/>
      <c r="C106" s="224"/>
      <c r="D106" s="214" t="s">
        <v>127</v>
      </c>
      <c r="E106" s="225" t="s">
        <v>19</v>
      </c>
      <c r="F106" s="226" t="s">
        <v>132</v>
      </c>
      <c r="G106" s="224"/>
      <c r="H106" s="227">
        <v>23.199999999999999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3" t="s">
        <v>127</v>
      </c>
      <c r="AU106" s="233" t="s">
        <v>125</v>
      </c>
      <c r="AV106" s="14" t="s">
        <v>125</v>
      </c>
      <c r="AW106" s="14" t="s">
        <v>33</v>
      </c>
      <c r="AX106" s="14" t="s">
        <v>72</v>
      </c>
      <c r="AY106" s="233" t="s">
        <v>117</v>
      </c>
    </row>
    <row r="107" s="2" customFormat="1" ht="37.8" customHeight="1">
      <c r="A107" s="38"/>
      <c r="B107" s="39"/>
      <c r="C107" s="198" t="s">
        <v>138</v>
      </c>
      <c r="D107" s="198" t="s">
        <v>120</v>
      </c>
      <c r="E107" s="199" t="s">
        <v>139</v>
      </c>
      <c r="F107" s="200" t="s">
        <v>140</v>
      </c>
      <c r="G107" s="201" t="s">
        <v>123</v>
      </c>
      <c r="H107" s="202">
        <v>104.08</v>
      </c>
      <c r="I107" s="203"/>
      <c r="J107" s="204">
        <f>ROUND(I107*H107,2)</f>
        <v>0</v>
      </c>
      <c r="K107" s="205"/>
      <c r="L107" s="44"/>
      <c r="M107" s="206" t="s">
        <v>19</v>
      </c>
      <c r="N107" s="207" t="s">
        <v>44</v>
      </c>
      <c r="O107" s="84"/>
      <c r="P107" s="208">
        <f>O107*H107</f>
        <v>0</v>
      </c>
      <c r="Q107" s="208">
        <v>0.0058500000000000002</v>
      </c>
      <c r="R107" s="208">
        <f>Q107*H107</f>
        <v>0.60886799999999996</v>
      </c>
      <c r="S107" s="208">
        <v>0</v>
      </c>
      <c r="T107" s="20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0" t="s">
        <v>124</v>
      </c>
      <c r="AT107" s="210" t="s">
        <v>120</v>
      </c>
      <c r="AU107" s="210" t="s">
        <v>125</v>
      </c>
      <c r="AY107" s="17" t="s">
        <v>117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7" t="s">
        <v>125</v>
      </c>
      <c r="BK107" s="211">
        <f>ROUND(I107*H107,2)</f>
        <v>0</v>
      </c>
      <c r="BL107" s="17" t="s">
        <v>124</v>
      </c>
      <c r="BM107" s="210" t="s">
        <v>141</v>
      </c>
    </row>
    <row r="108" s="13" customFormat="1">
      <c r="A108" s="13"/>
      <c r="B108" s="212"/>
      <c r="C108" s="213"/>
      <c r="D108" s="214" t="s">
        <v>127</v>
      </c>
      <c r="E108" s="215" t="s">
        <v>19</v>
      </c>
      <c r="F108" s="216" t="s">
        <v>128</v>
      </c>
      <c r="G108" s="213"/>
      <c r="H108" s="215" t="s">
        <v>19</v>
      </c>
      <c r="I108" s="217"/>
      <c r="J108" s="213"/>
      <c r="K108" s="213"/>
      <c r="L108" s="218"/>
      <c r="M108" s="219"/>
      <c r="N108" s="220"/>
      <c r="O108" s="220"/>
      <c r="P108" s="220"/>
      <c r="Q108" s="220"/>
      <c r="R108" s="220"/>
      <c r="S108" s="220"/>
      <c r="T108" s="22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2" t="s">
        <v>127</v>
      </c>
      <c r="AU108" s="222" t="s">
        <v>125</v>
      </c>
      <c r="AV108" s="13" t="s">
        <v>77</v>
      </c>
      <c r="AW108" s="13" t="s">
        <v>33</v>
      </c>
      <c r="AX108" s="13" t="s">
        <v>72</v>
      </c>
      <c r="AY108" s="222" t="s">
        <v>117</v>
      </c>
    </row>
    <row r="109" s="14" customFormat="1">
      <c r="A109" s="14"/>
      <c r="B109" s="223"/>
      <c r="C109" s="224"/>
      <c r="D109" s="214" t="s">
        <v>127</v>
      </c>
      <c r="E109" s="225" t="s">
        <v>19</v>
      </c>
      <c r="F109" s="226" t="s">
        <v>129</v>
      </c>
      <c r="G109" s="224"/>
      <c r="H109" s="227">
        <v>32.560000000000002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33" t="s">
        <v>127</v>
      </c>
      <c r="AU109" s="233" t="s">
        <v>125</v>
      </c>
      <c r="AV109" s="14" t="s">
        <v>125</v>
      </c>
      <c r="AW109" s="14" t="s">
        <v>33</v>
      </c>
      <c r="AX109" s="14" t="s">
        <v>72</v>
      </c>
      <c r="AY109" s="233" t="s">
        <v>117</v>
      </c>
    </row>
    <row r="110" s="14" customFormat="1">
      <c r="A110" s="14"/>
      <c r="B110" s="223"/>
      <c r="C110" s="224"/>
      <c r="D110" s="214" t="s">
        <v>127</v>
      </c>
      <c r="E110" s="225" t="s">
        <v>19</v>
      </c>
      <c r="F110" s="226" t="s">
        <v>130</v>
      </c>
      <c r="G110" s="224"/>
      <c r="H110" s="227">
        <v>26.120000000000001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3" t="s">
        <v>127</v>
      </c>
      <c r="AU110" s="233" t="s">
        <v>125</v>
      </c>
      <c r="AV110" s="14" t="s">
        <v>125</v>
      </c>
      <c r="AW110" s="14" t="s">
        <v>33</v>
      </c>
      <c r="AX110" s="14" t="s">
        <v>72</v>
      </c>
      <c r="AY110" s="233" t="s">
        <v>117</v>
      </c>
    </row>
    <row r="111" s="14" customFormat="1">
      <c r="A111" s="14"/>
      <c r="B111" s="223"/>
      <c r="C111" s="224"/>
      <c r="D111" s="214" t="s">
        <v>127</v>
      </c>
      <c r="E111" s="225" t="s">
        <v>19</v>
      </c>
      <c r="F111" s="226" t="s">
        <v>131</v>
      </c>
      <c r="G111" s="224"/>
      <c r="H111" s="227">
        <v>22.199999999999999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3" t="s">
        <v>127</v>
      </c>
      <c r="AU111" s="233" t="s">
        <v>125</v>
      </c>
      <c r="AV111" s="14" t="s">
        <v>125</v>
      </c>
      <c r="AW111" s="14" t="s">
        <v>33</v>
      </c>
      <c r="AX111" s="14" t="s">
        <v>72</v>
      </c>
      <c r="AY111" s="233" t="s">
        <v>117</v>
      </c>
    </row>
    <row r="112" s="14" customFormat="1">
      <c r="A112" s="14"/>
      <c r="B112" s="223"/>
      <c r="C112" s="224"/>
      <c r="D112" s="214" t="s">
        <v>127</v>
      </c>
      <c r="E112" s="225" t="s">
        <v>19</v>
      </c>
      <c r="F112" s="226" t="s">
        <v>132</v>
      </c>
      <c r="G112" s="224"/>
      <c r="H112" s="227">
        <v>23.199999999999999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3" t="s">
        <v>127</v>
      </c>
      <c r="AU112" s="233" t="s">
        <v>125</v>
      </c>
      <c r="AV112" s="14" t="s">
        <v>125</v>
      </c>
      <c r="AW112" s="14" t="s">
        <v>33</v>
      </c>
      <c r="AX112" s="14" t="s">
        <v>72</v>
      </c>
      <c r="AY112" s="233" t="s">
        <v>117</v>
      </c>
    </row>
    <row r="113" s="2" customFormat="1" ht="55.5" customHeight="1">
      <c r="A113" s="38"/>
      <c r="B113" s="39"/>
      <c r="C113" s="198" t="s">
        <v>124</v>
      </c>
      <c r="D113" s="198" t="s">
        <v>120</v>
      </c>
      <c r="E113" s="199" t="s">
        <v>142</v>
      </c>
      <c r="F113" s="200" t="s">
        <v>143</v>
      </c>
      <c r="G113" s="201" t="s">
        <v>123</v>
      </c>
      <c r="H113" s="202">
        <v>0.76000000000000001</v>
      </c>
      <c r="I113" s="203"/>
      <c r="J113" s="204">
        <f>ROUND(I113*H113,2)</f>
        <v>0</v>
      </c>
      <c r="K113" s="205"/>
      <c r="L113" s="44"/>
      <c r="M113" s="206" t="s">
        <v>19</v>
      </c>
      <c r="N113" s="207" t="s">
        <v>44</v>
      </c>
      <c r="O113" s="84"/>
      <c r="P113" s="208">
        <f>O113*H113</f>
        <v>0</v>
      </c>
      <c r="Q113" s="208">
        <v>0.093359999999999999</v>
      </c>
      <c r="R113" s="208">
        <f>Q113*H113</f>
        <v>0.070953600000000006</v>
      </c>
      <c r="S113" s="208">
        <v>0</v>
      </c>
      <c r="T113" s="20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0" t="s">
        <v>124</v>
      </c>
      <c r="AT113" s="210" t="s">
        <v>120</v>
      </c>
      <c r="AU113" s="210" t="s">
        <v>125</v>
      </c>
      <c r="AY113" s="17" t="s">
        <v>117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7" t="s">
        <v>125</v>
      </c>
      <c r="BK113" s="211">
        <f>ROUND(I113*H113,2)</f>
        <v>0</v>
      </c>
      <c r="BL113" s="17" t="s">
        <v>124</v>
      </c>
      <c r="BM113" s="210" t="s">
        <v>144</v>
      </c>
    </row>
    <row r="114" s="2" customFormat="1">
      <c r="A114" s="38"/>
      <c r="B114" s="39"/>
      <c r="C114" s="40"/>
      <c r="D114" s="234" t="s">
        <v>136</v>
      </c>
      <c r="E114" s="40"/>
      <c r="F114" s="235" t="s">
        <v>145</v>
      </c>
      <c r="G114" s="40"/>
      <c r="H114" s="40"/>
      <c r="I114" s="236"/>
      <c r="J114" s="40"/>
      <c r="K114" s="40"/>
      <c r="L114" s="44"/>
      <c r="M114" s="237"/>
      <c r="N114" s="238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136</v>
      </c>
      <c r="AU114" s="17" t="s">
        <v>125</v>
      </c>
    </row>
    <row r="115" s="13" customFormat="1">
      <c r="A115" s="13"/>
      <c r="B115" s="212"/>
      <c r="C115" s="213"/>
      <c r="D115" s="214" t="s">
        <v>127</v>
      </c>
      <c r="E115" s="215" t="s">
        <v>19</v>
      </c>
      <c r="F115" s="216" t="s">
        <v>146</v>
      </c>
      <c r="G115" s="213"/>
      <c r="H115" s="215" t="s">
        <v>19</v>
      </c>
      <c r="I115" s="217"/>
      <c r="J115" s="213"/>
      <c r="K115" s="213"/>
      <c r="L115" s="218"/>
      <c r="M115" s="219"/>
      <c r="N115" s="220"/>
      <c r="O115" s="220"/>
      <c r="P115" s="220"/>
      <c r="Q115" s="220"/>
      <c r="R115" s="220"/>
      <c r="S115" s="220"/>
      <c r="T115" s="22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2" t="s">
        <v>127</v>
      </c>
      <c r="AU115" s="222" t="s">
        <v>125</v>
      </c>
      <c r="AV115" s="13" t="s">
        <v>77</v>
      </c>
      <c r="AW115" s="13" t="s">
        <v>33</v>
      </c>
      <c r="AX115" s="13" t="s">
        <v>72</v>
      </c>
      <c r="AY115" s="222" t="s">
        <v>117</v>
      </c>
    </row>
    <row r="116" s="14" customFormat="1">
      <c r="A116" s="14"/>
      <c r="B116" s="223"/>
      <c r="C116" s="224"/>
      <c r="D116" s="214" t="s">
        <v>127</v>
      </c>
      <c r="E116" s="225" t="s">
        <v>19</v>
      </c>
      <c r="F116" s="226" t="s">
        <v>147</v>
      </c>
      <c r="G116" s="224"/>
      <c r="H116" s="227">
        <v>0.76000000000000001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3" t="s">
        <v>127</v>
      </c>
      <c r="AU116" s="233" t="s">
        <v>125</v>
      </c>
      <c r="AV116" s="14" t="s">
        <v>125</v>
      </c>
      <c r="AW116" s="14" t="s">
        <v>33</v>
      </c>
      <c r="AX116" s="14" t="s">
        <v>72</v>
      </c>
      <c r="AY116" s="233" t="s">
        <v>117</v>
      </c>
    </row>
    <row r="117" s="12" customFormat="1" ht="22.8" customHeight="1">
      <c r="A117" s="12"/>
      <c r="B117" s="182"/>
      <c r="C117" s="183"/>
      <c r="D117" s="184" t="s">
        <v>71</v>
      </c>
      <c r="E117" s="196" t="s">
        <v>148</v>
      </c>
      <c r="F117" s="196" t="s">
        <v>149</v>
      </c>
      <c r="G117" s="183"/>
      <c r="H117" s="183"/>
      <c r="I117" s="186"/>
      <c r="J117" s="197">
        <f>BK117</f>
        <v>0</v>
      </c>
      <c r="K117" s="183"/>
      <c r="L117" s="188"/>
      <c r="M117" s="189"/>
      <c r="N117" s="190"/>
      <c r="O117" s="190"/>
      <c r="P117" s="191">
        <f>SUM(P118:P172)</f>
        <v>0</v>
      </c>
      <c r="Q117" s="190"/>
      <c r="R117" s="191">
        <f>SUM(R118:R172)</f>
        <v>0.23656140050000002</v>
      </c>
      <c r="S117" s="190"/>
      <c r="T117" s="192">
        <f>SUM(T118:T172)</f>
        <v>11.50048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3" t="s">
        <v>77</v>
      </c>
      <c r="AT117" s="194" t="s">
        <v>71</v>
      </c>
      <c r="AU117" s="194" t="s">
        <v>77</v>
      </c>
      <c r="AY117" s="193" t="s">
        <v>117</v>
      </c>
      <c r="BK117" s="195">
        <f>SUM(BK118:BK172)</f>
        <v>0</v>
      </c>
    </row>
    <row r="118" s="2" customFormat="1" ht="37.8" customHeight="1">
      <c r="A118" s="38"/>
      <c r="B118" s="39"/>
      <c r="C118" s="198" t="s">
        <v>150</v>
      </c>
      <c r="D118" s="198" t="s">
        <v>120</v>
      </c>
      <c r="E118" s="199" t="s">
        <v>151</v>
      </c>
      <c r="F118" s="200" t="s">
        <v>152</v>
      </c>
      <c r="G118" s="201" t="s">
        <v>153</v>
      </c>
      <c r="H118" s="202">
        <v>50</v>
      </c>
      <c r="I118" s="203"/>
      <c r="J118" s="204">
        <f>ROUND(I118*H118,2)</f>
        <v>0</v>
      </c>
      <c r="K118" s="205"/>
      <c r="L118" s="44"/>
      <c r="M118" s="206" t="s">
        <v>19</v>
      </c>
      <c r="N118" s="207" t="s">
        <v>44</v>
      </c>
      <c r="O118" s="84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0" t="s">
        <v>124</v>
      </c>
      <c r="AT118" s="210" t="s">
        <v>120</v>
      </c>
      <c r="AU118" s="210" t="s">
        <v>125</v>
      </c>
      <c r="AY118" s="17" t="s">
        <v>117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7" t="s">
        <v>125</v>
      </c>
      <c r="BK118" s="211">
        <f>ROUND(I118*H118,2)</f>
        <v>0</v>
      </c>
      <c r="BL118" s="17" t="s">
        <v>124</v>
      </c>
      <c r="BM118" s="210" t="s">
        <v>154</v>
      </c>
    </row>
    <row r="119" s="2" customFormat="1">
      <c r="A119" s="38"/>
      <c r="B119" s="39"/>
      <c r="C119" s="40"/>
      <c r="D119" s="234" t="s">
        <v>136</v>
      </c>
      <c r="E119" s="40"/>
      <c r="F119" s="235" t="s">
        <v>155</v>
      </c>
      <c r="G119" s="40"/>
      <c r="H119" s="40"/>
      <c r="I119" s="236"/>
      <c r="J119" s="40"/>
      <c r="K119" s="40"/>
      <c r="L119" s="44"/>
      <c r="M119" s="237"/>
      <c r="N119" s="238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136</v>
      </c>
      <c r="AU119" s="17" t="s">
        <v>125</v>
      </c>
    </row>
    <row r="120" s="2" customFormat="1" ht="44.25" customHeight="1">
      <c r="A120" s="38"/>
      <c r="B120" s="39"/>
      <c r="C120" s="198" t="s">
        <v>118</v>
      </c>
      <c r="D120" s="198" t="s">
        <v>120</v>
      </c>
      <c r="E120" s="199" t="s">
        <v>156</v>
      </c>
      <c r="F120" s="200" t="s">
        <v>157</v>
      </c>
      <c r="G120" s="201" t="s">
        <v>158</v>
      </c>
      <c r="H120" s="202">
        <v>477</v>
      </c>
      <c r="I120" s="203"/>
      <c r="J120" s="204">
        <f>ROUND(I120*H120,2)</f>
        <v>0</v>
      </c>
      <c r="K120" s="205"/>
      <c r="L120" s="44"/>
      <c r="M120" s="206" t="s">
        <v>19</v>
      </c>
      <c r="N120" s="207" t="s">
        <v>44</v>
      </c>
      <c r="O120" s="84"/>
      <c r="P120" s="208">
        <f>O120*H120</f>
        <v>0</v>
      </c>
      <c r="Q120" s="208">
        <v>4.1664999999999998E-06</v>
      </c>
      <c r="R120" s="208">
        <f>Q120*H120</f>
        <v>0.0019874204999999999</v>
      </c>
      <c r="S120" s="208">
        <v>0</v>
      </c>
      <c r="T120" s="20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0" t="s">
        <v>124</v>
      </c>
      <c r="AT120" s="210" t="s">
        <v>120</v>
      </c>
      <c r="AU120" s="210" t="s">
        <v>125</v>
      </c>
      <c r="AY120" s="17" t="s">
        <v>117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7" t="s">
        <v>125</v>
      </c>
      <c r="BK120" s="211">
        <f>ROUND(I120*H120,2)</f>
        <v>0</v>
      </c>
      <c r="BL120" s="17" t="s">
        <v>124</v>
      </c>
      <c r="BM120" s="210" t="s">
        <v>159</v>
      </c>
    </row>
    <row r="121" s="2" customFormat="1">
      <c r="A121" s="38"/>
      <c r="B121" s="39"/>
      <c r="C121" s="40"/>
      <c r="D121" s="234" t="s">
        <v>136</v>
      </c>
      <c r="E121" s="40"/>
      <c r="F121" s="235" t="s">
        <v>160</v>
      </c>
      <c r="G121" s="40"/>
      <c r="H121" s="40"/>
      <c r="I121" s="236"/>
      <c r="J121" s="40"/>
      <c r="K121" s="40"/>
      <c r="L121" s="44"/>
      <c r="M121" s="237"/>
      <c r="N121" s="238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136</v>
      </c>
      <c r="AU121" s="17" t="s">
        <v>125</v>
      </c>
    </row>
    <row r="122" s="14" customFormat="1">
      <c r="A122" s="14"/>
      <c r="B122" s="223"/>
      <c r="C122" s="224"/>
      <c r="D122" s="214" t="s">
        <v>127</v>
      </c>
      <c r="E122" s="225" t="s">
        <v>19</v>
      </c>
      <c r="F122" s="226" t="s">
        <v>161</v>
      </c>
      <c r="G122" s="224"/>
      <c r="H122" s="227">
        <v>162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3" t="s">
        <v>127</v>
      </c>
      <c r="AU122" s="233" t="s">
        <v>125</v>
      </c>
      <c r="AV122" s="14" t="s">
        <v>125</v>
      </c>
      <c r="AW122" s="14" t="s">
        <v>33</v>
      </c>
      <c r="AX122" s="14" t="s">
        <v>72</v>
      </c>
      <c r="AY122" s="233" t="s">
        <v>117</v>
      </c>
    </row>
    <row r="123" s="14" customFormat="1">
      <c r="A123" s="14"/>
      <c r="B123" s="223"/>
      <c r="C123" s="224"/>
      <c r="D123" s="214" t="s">
        <v>127</v>
      </c>
      <c r="E123" s="225" t="s">
        <v>19</v>
      </c>
      <c r="F123" s="226" t="s">
        <v>162</v>
      </c>
      <c r="G123" s="224"/>
      <c r="H123" s="227">
        <v>105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3" t="s">
        <v>127</v>
      </c>
      <c r="AU123" s="233" t="s">
        <v>125</v>
      </c>
      <c r="AV123" s="14" t="s">
        <v>125</v>
      </c>
      <c r="AW123" s="14" t="s">
        <v>33</v>
      </c>
      <c r="AX123" s="14" t="s">
        <v>72</v>
      </c>
      <c r="AY123" s="233" t="s">
        <v>117</v>
      </c>
    </row>
    <row r="124" s="14" customFormat="1">
      <c r="A124" s="14"/>
      <c r="B124" s="223"/>
      <c r="C124" s="224"/>
      <c r="D124" s="214" t="s">
        <v>127</v>
      </c>
      <c r="E124" s="225" t="s">
        <v>19</v>
      </c>
      <c r="F124" s="226" t="s">
        <v>163</v>
      </c>
      <c r="G124" s="224"/>
      <c r="H124" s="227">
        <v>105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3" t="s">
        <v>127</v>
      </c>
      <c r="AU124" s="233" t="s">
        <v>125</v>
      </c>
      <c r="AV124" s="14" t="s">
        <v>125</v>
      </c>
      <c r="AW124" s="14" t="s">
        <v>33</v>
      </c>
      <c r="AX124" s="14" t="s">
        <v>72</v>
      </c>
      <c r="AY124" s="233" t="s">
        <v>117</v>
      </c>
    </row>
    <row r="125" s="14" customFormat="1">
      <c r="A125" s="14"/>
      <c r="B125" s="223"/>
      <c r="C125" s="224"/>
      <c r="D125" s="214" t="s">
        <v>127</v>
      </c>
      <c r="E125" s="225" t="s">
        <v>19</v>
      </c>
      <c r="F125" s="226" t="s">
        <v>164</v>
      </c>
      <c r="G125" s="224"/>
      <c r="H125" s="227">
        <v>105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3" t="s">
        <v>127</v>
      </c>
      <c r="AU125" s="233" t="s">
        <v>125</v>
      </c>
      <c r="AV125" s="14" t="s">
        <v>125</v>
      </c>
      <c r="AW125" s="14" t="s">
        <v>33</v>
      </c>
      <c r="AX125" s="14" t="s">
        <v>72</v>
      </c>
      <c r="AY125" s="233" t="s">
        <v>117</v>
      </c>
    </row>
    <row r="126" s="2" customFormat="1" ht="16.5" customHeight="1">
      <c r="A126" s="38"/>
      <c r="B126" s="39"/>
      <c r="C126" s="239" t="s">
        <v>165</v>
      </c>
      <c r="D126" s="239" t="s">
        <v>166</v>
      </c>
      <c r="E126" s="240" t="s">
        <v>167</v>
      </c>
      <c r="F126" s="241" t="s">
        <v>168</v>
      </c>
      <c r="G126" s="242" t="s">
        <v>158</v>
      </c>
      <c r="H126" s="243">
        <v>372</v>
      </c>
      <c r="I126" s="244"/>
      <c r="J126" s="245">
        <f>ROUND(I126*H126,2)</f>
        <v>0</v>
      </c>
      <c r="K126" s="246"/>
      <c r="L126" s="247"/>
      <c r="M126" s="248" t="s">
        <v>19</v>
      </c>
      <c r="N126" s="249" t="s">
        <v>44</v>
      </c>
      <c r="O126" s="84"/>
      <c r="P126" s="208">
        <f>O126*H126</f>
        <v>0</v>
      </c>
      <c r="Q126" s="208">
        <v>5.0000000000000002E-05</v>
      </c>
      <c r="R126" s="208">
        <f>Q126*H126</f>
        <v>0.018600000000000002</v>
      </c>
      <c r="S126" s="208">
        <v>0</v>
      </c>
      <c r="T126" s="20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0" t="s">
        <v>169</v>
      </c>
      <c r="AT126" s="210" t="s">
        <v>166</v>
      </c>
      <c r="AU126" s="210" t="s">
        <v>125</v>
      </c>
      <c r="AY126" s="17" t="s">
        <v>117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7" t="s">
        <v>125</v>
      </c>
      <c r="BK126" s="211">
        <f>ROUND(I126*H126,2)</f>
        <v>0</v>
      </c>
      <c r="BL126" s="17" t="s">
        <v>124</v>
      </c>
      <c r="BM126" s="210" t="s">
        <v>170</v>
      </c>
    </row>
    <row r="127" s="14" customFormat="1">
      <c r="A127" s="14"/>
      <c r="B127" s="223"/>
      <c r="C127" s="224"/>
      <c r="D127" s="214" t="s">
        <v>127</v>
      </c>
      <c r="E127" s="225" t="s">
        <v>19</v>
      </c>
      <c r="F127" s="226" t="s">
        <v>161</v>
      </c>
      <c r="G127" s="224"/>
      <c r="H127" s="227">
        <v>162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3" t="s">
        <v>127</v>
      </c>
      <c r="AU127" s="233" t="s">
        <v>125</v>
      </c>
      <c r="AV127" s="14" t="s">
        <v>125</v>
      </c>
      <c r="AW127" s="14" t="s">
        <v>33</v>
      </c>
      <c r="AX127" s="14" t="s">
        <v>72</v>
      </c>
      <c r="AY127" s="233" t="s">
        <v>117</v>
      </c>
    </row>
    <row r="128" s="14" customFormat="1">
      <c r="A128" s="14"/>
      <c r="B128" s="223"/>
      <c r="C128" s="224"/>
      <c r="D128" s="214" t="s">
        <v>127</v>
      </c>
      <c r="E128" s="225" t="s">
        <v>19</v>
      </c>
      <c r="F128" s="226" t="s">
        <v>162</v>
      </c>
      <c r="G128" s="224"/>
      <c r="H128" s="227">
        <v>105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3" t="s">
        <v>127</v>
      </c>
      <c r="AU128" s="233" t="s">
        <v>125</v>
      </c>
      <c r="AV128" s="14" t="s">
        <v>125</v>
      </c>
      <c r="AW128" s="14" t="s">
        <v>33</v>
      </c>
      <c r="AX128" s="14" t="s">
        <v>72</v>
      </c>
      <c r="AY128" s="233" t="s">
        <v>117</v>
      </c>
    </row>
    <row r="129" s="14" customFormat="1">
      <c r="A129" s="14"/>
      <c r="B129" s="223"/>
      <c r="C129" s="224"/>
      <c r="D129" s="214" t="s">
        <v>127</v>
      </c>
      <c r="E129" s="225" t="s">
        <v>19</v>
      </c>
      <c r="F129" s="226" t="s">
        <v>163</v>
      </c>
      <c r="G129" s="224"/>
      <c r="H129" s="227">
        <v>105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3" t="s">
        <v>127</v>
      </c>
      <c r="AU129" s="233" t="s">
        <v>125</v>
      </c>
      <c r="AV129" s="14" t="s">
        <v>125</v>
      </c>
      <c r="AW129" s="14" t="s">
        <v>33</v>
      </c>
      <c r="AX129" s="14" t="s">
        <v>72</v>
      </c>
      <c r="AY129" s="233" t="s">
        <v>117</v>
      </c>
    </row>
    <row r="130" s="2" customFormat="1" ht="24.15" customHeight="1">
      <c r="A130" s="38"/>
      <c r="B130" s="39"/>
      <c r="C130" s="198" t="s">
        <v>169</v>
      </c>
      <c r="D130" s="198" t="s">
        <v>120</v>
      </c>
      <c r="E130" s="199" t="s">
        <v>171</v>
      </c>
      <c r="F130" s="200" t="s">
        <v>172</v>
      </c>
      <c r="G130" s="201" t="s">
        <v>123</v>
      </c>
      <c r="H130" s="202">
        <v>639.51999999999998</v>
      </c>
      <c r="I130" s="203"/>
      <c r="J130" s="204">
        <f>ROUND(I130*H130,2)</f>
        <v>0</v>
      </c>
      <c r="K130" s="205"/>
      <c r="L130" s="44"/>
      <c r="M130" s="206" t="s">
        <v>19</v>
      </c>
      <c r="N130" s="207" t="s">
        <v>44</v>
      </c>
      <c r="O130" s="84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0" t="s">
        <v>124</v>
      </c>
      <c r="AT130" s="210" t="s">
        <v>120</v>
      </c>
      <c r="AU130" s="210" t="s">
        <v>125</v>
      </c>
      <c r="AY130" s="17" t="s">
        <v>117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7" t="s">
        <v>125</v>
      </c>
      <c r="BK130" s="211">
        <f>ROUND(I130*H130,2)</f>
        <v>0</v>
      </c>
      <c r="BL130" s="17" t="s">
        <v>124</v>
      </c>
      <c r="BM130" s="210" t="s">
        <v>173</v>
      </c>
    </row>
    <row r="131" s="14" customFormat="1">
      <c r="A131" s="14"/>
      <c r="B131" s="223"/>
      <c r="C131" s="224"/>
      <c r="D131" s="214" t="s">
        <v>127</v>
      </c>
      <c r="E131" s="225" t="s">
        <v>19</v>
      </c>
      <c r="F131" s="226" t="s">
        <v>174</v>
      </c>
      <c r="G131" s="224"/>
      <c r="H131" s="227">
        <v>236.31999999999999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3" t="s">
        <v>127</v>
      </c>
      <c r="AU131" s="233" t="s">
        <v>125</v>
      </c>
      <c r="AV131" s="14" t="s">
        <v>125</v>
      </c>
      <c r="AW131" s="14" t="s">
        <v>33</v>
      </c>
      <c r="AX131" s="14" t="s">
        <v>72</v>
      </c>
      <c r="AY131" s="233" t="s">
        <v>117</v>
      </c>
    </row>
    <row r="132" s="14" customFormat="1">
      <c r="A132" s="14"/>
      <c r="B132" s="223"/>
      <c r="C132" s="224"/>
      <c r="D132" s="214" t="s">
        <v>127</v>
      </c>
      <c r="E132" s="225" t="s">
        <v>19</v>
      </c>
      <c r="F132" s="226" t="s">
        <v>175</v>
      </c>
      <c r="G132" s="224"/>
      <c r="H132" s="227">
        <v>134.40000000000001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3" t="s">
        <v>127</v>
      </c>
      <c r="AU132" s="233" t="s">
        <v>125</v>
      </c>
      <c r="AV132" s="14" t="s">
        <v>125</v>
      </c>
      <c r="AW132" s="14" t="s">
        <v>33</v>
      </c>
      <c r="AX132" s="14" t="s">
        <v>72</v>
      </c>
      <c r="AY132" s="233" t="s">
        <v>117</v>
      </c>
    </row>
    <row r="133" s="14" customFormat="1">
      <c r="A133" s="14"/>
      <c r="B133" s="223"/>
      <c r="C133" s="224"/>
      <c r="D133" s="214" t="s">
        <v>127</v>
      </c>
      <c r="E133" s="225" t="s">
        <v>19</v>
      </c>
      <c r="F133" s="226" t="s">
        <v>176</v>
      </c>
      <c r="G133" s="224"/>
      <c r="H133" s="227">
        <v>134.40000000000001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3" t="s">
        <v>127</v>
      </c>
      <c r="AU133" s="233" t="s">
        <v>125</v>
      </c>
      <c r="AV133" s="14" t="s">
        <v>125</v>
      </c>
      <c r="AW133" s="14" t="s">
        <v>33</v>
      </c>
      <c r="AX133" s="14" t="s">
        <v>72</v>
      </c>
      <c r="AY133" s="233" t="s">
        <v>117</v>
      </c>
    </row>
    <row r="134" s="14" customFormat="1">
      <c r="A134" s="14"/>
      <c r="B134" s="223"/>
      <c r="C134" s="224"/>
      <c r="D134" s="214" t="s">
        <v>127</v>
      </c>
      <c r="E134" s="225" t="s">
        <v>19</v>
      </c>
      <c r="F134" s="226" t="s">
        <v>177</v>
      </c>
      <c r="G134" s="224"/>
      <c r="H134" s="227">
        <v>134.40000000000001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3" t="s">
        <v>127</v>
      </c>
      <c r="AU134" s="233" t="s">
        <v>125</v>
      </c>
      <c r="AV134" s="14" t="s">
        <v>125</v>
      </c>
      <c r="AW134" s="14" t="s">
        <v>33</v>
      </c>
      <c r="AX134" s="14" t="s">
        <v>72</v>
      </c>
      <c r="AY134" s="233" t="s">
        <v>117</v>
      </c>
    </row>
    <row r="135" s="2" customFormat="1" ht="21.75" customHeight="1">
      <c r="A135" s="38"/>
      <c r="B135" s="39"/>
      <c r="C135" s="239" t="s">
        <v>148</v>
      </c>
      <c r="D135" s="239" t="s">
        <v>166</v>
      </c>
      <c r="E135" s="240" t="s">
        <v>178</v>
      </c>
      <c r="F135" s="241" t="s">
        <v>179</v>
      </c>
      <c r="G135" s="242" t="s">
        <v>123</v>
      </c>
      <c r="H135" s="243">
        <v>703.47199999999998</v>
      </c>
      <c r="I135" s="244"/>
      <c r="J135" s="245">
        <f>ROUND(I135*H135,2)</f>
        <v>0</v>
      </c>
      <c r="K135" s="246"/>
      <c r="L135" s="247"/>
      <c r="M135" s="248" t="s">
        <v>19</v>
      </c>
      <c r="N135" s="249" t="s">
        <v>44</v>
      </c>
      <c r="O135" s="84"/>
      <c r="P135" s="208">
        <f>O135*H135</f>
        <v>0</v>
      </c>
      <c r="Q135" s="208">
        <v>0.00024000000000000001</v>
      </c>
      <c r="R135" s="208">
        <f>Q135*H135</f>
        <v>0.16883328</v>
      </c>
      <c r="S135" s="208">
        <v>0</v>
      </c>
      <c r="T135" s="20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0" t="s">
        <v>169</v>
      </c>
      <c r="AT135" s="210" t="s">
        <v>166</v>
      </c>
      <c r="AU135" s="210" t="s">
        <v>125</v>
      </c>
      <c r="AY135" s="17" t="s">
        <v>117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7" t="s">
        <v>125</v>
      </c>
      <c r="BK135" s="211">
        <f>ROUND(I135*H135,2)</f>
        <v>0</v>
      </c>
      <c r="BL135" s="17" t="s">
        <v>124</v>
      </c>
      <c r="BM135" s="210" t="s">
        <v>180</v>
      </c>
    </row>
    <row r="136" s="14" customFormat="1">
      <c r="A136" s="14"/>
      <c r="B136" s="223"/>
      <c r="C136" s="224"/>
      <c r="D136" s="214" t="s">
        <v>127</v>
      </c>
      <c r="E136" s="224"/>
      <c r="F136" s="226" t="s">
        <v>181</v>
      </c>
      <c r="G136" s="224"/>
      <c r="H136" s="227">
        <v>703.47199999999998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3" t="s">
        <v>127</v>
      </c>
      <c r="AU136" s="233" t="s">
        <v>125</v>
      </c>
      <c r="AV136" s="14" t="s">
        <v>125</v>
      </c>
      <c r="AW136" s="14" t="s">
        <v>4</v>
      </c>
      <c r="AX136" s="14" t="s">
        <v>77</v>
      </c>
      <c r="AY136" s="233" t="s">
        <v>117</v>
      </c>
    </row>
    <row r="137" s="2" customFormat="1" ht="24.15" customHeight="1">
      <c r="A137" s="38"/>
      <c r="B137" s="39"/>
      <c r="C137" s="198" t="s">
        <v>182</v>
      </c>
      <c r="D137" s="198" t="s">
        <v>120</v>
      </c>
      <c r="E137" s="199" t="s">
        <v>183</v>
      </c>
      <c r="F137" s="200" t="s">
        <v>184</v>
      </c>
      <c r="G137" s="201" t="s">
        <v>185</v>
      </c>
      <c r="H137" s="202">
        <v>475.89999999999998</v>
      </c>
      <c r="I137" s="203"/>
      <c r="J137" s="204">
        <f>ROUND(I137*H137,2)</f>
        <v>0</v>
      </c>
      <c r="K137" s="205"/>
      <c r="L137" s="44"/>
      <c r="M137" s="206" t="s">
        <v>19</v>
      </c>
      <c r="N137" s="207" t="s">
        <v>44</v>
      </c>
      <c r="O137" s="84"/>
      <c r="P137" s="208">
        <f>O137*H137</f>
        <v>0</v>
      </c>
      <c r="Q137" s="208">
        <v>6.9999999999999999E-06</v>
      </c>
      <c r="R137" s="208">
        <f>Q137*H137</f>
        <v>0.0033312999999999997</v>
      </c>
      <c r="S137" s="208">
        <v>0</v>
      </c>
      <c r="T137" s="20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0" t="s">
        <v>124</v>
      </c>
      <c r="AT137" s="210" t="s">
        <v>120</v>
      </c>
      <c r="AU137" s="210" t="s">
        <v>125</v>
      </c>
      <c r="AY137" s="17" t="s">
        <v>117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7" t="s">
        <v>125</v>
      </c>
      <c r="BK137" s="211">
        <f>ROUND(I137*H137,2)</f>
        <v>0</v>
      </c>
      <c r="BL137" s="17" t="s">
        <v>124</v>
      </c>
      <c r="BM137" s="210" t="s">
        <v>186</v>
      </c>
    </row>
    <row r="138" s="14" customFormat="1">
      <c r="A138" s="14"/>
      <c r="B138" s="223"/>
      <c r="C138" s="224"/>
      <c r="D138" s="214" t="s">
        <v>127</v>
      </c>
      <c r="E138" s="225" t="s">
        <v>19</v>
      </c>
      <c r="F138" s="226" t="s">
        <v>187</v>
      </c>
      <c r="G138" s="224"/>
      <c r="H138" s="227">
        <v>161.5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3" t="s">
        <v>127</v>
      </c>
      <c r="AU138" s="233" t="s">
        <v>125</v>
      </c>
      <c r="AV138" s="14" t="s">
        <v>125</v>
      </c>
      <c r="AW138" s="14" t="s">
        <v>33</v>
      </c>
      <c r="AX138" s="14" t="s">
        <v>72</v>
      </c>
      <c r="AY138" s="233" t="s">
        <v>117</v>
      </c>
    </row>
    <row r="139" s="14" customFormat="1">
      <c r="A139" s="14"/>
      <c r="B139" s="223"/>
      <c r="C139" s="224"/>
      <c r="D139" s="214" t="s">
        <v>127</v>
      </c>
      <c r="E139" s="225" t="s">
        <v>19</v>
      </c>
      <c r="F139" s="226" t="s">
        <v>188</v>
      </c>
      <c r="G139" s="224"/>
      <c r="H139" s="227">
        <v>104.8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33" t="s">
        <v>127</v>
      </c>
      <c r="AU139" s="233" t="s">
        <v>125</v>
      </c>
      <c r="AV139" s="14" t="s">
        <v>125</v>
      </c>
      <c r="AW139" s="14" t="s">
        <v>33</v>
      </c>
      <c r="AX139" s="14" t="s">
        <v>72</v>
      </c>
      <c r="AY139" s="233" t="s">
        <v>117</v>
      </c>
    </row>
    <row r="140" s="14" customFormat="1">
      <c r="A140" s="14"/>
      <c r="B140" s="223"/>
      <c r="C140" s="224"/>
      <c r="D140" s="214" t="s">
        <v>127</v>
      </c>
      <c r="E140" s="225" t="s">
        <v>19</v>
      </c>
      <c r="F140" s="226" t="s">
        <v>189</v>
      </c>
      <c r="G140" s="224"/>
      <c r="H140" s="227">
        <v>104.8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3" t="s">
        <v>127</v>
      </c>
      <c r="AU140" s="233" t="s">
        <v>125</v>
      </c>
      <c r="AV140" s="14" t="s">
        <v>125</v>
      </c>
      <c r="AW140" s="14" t="s">
        <v>33</v>
      </c>
      <c r="AX140" s="14" t="s">
        <v>72</v>
      </c>
      <c r="AY140" s="233" t="s">
        <v>117</v>
      </c>
    </row>
    <row r="141" s="14" customFormat="1">
      <c r="A141" s="14"/>
      <c r="B141" s="223"/>
      <c r="C141" s="224"/>
      <c r="D141" s="214" t="s">
        <v>127</v>
      </c>
      <c r="E141" s="225" t="s">
        <v>19</v>
      </c>
      <c r="F141" s="226" t="s">
        <v>190</v>
      </c>
      <c r="G141" s="224"/>
      <c r="H141" s="227">
        <v>104.8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3" t="s">
        <v>127</v>
      </c>
      <c r="AU141" s="233" t="s">
        <v>125</v>
      </c>
      <c r="AV141" s="14" t="s">
        <v>125</v>
      </c>
      <c r="AW141" s="14" t="s">
        <v>33</v>
      </c>
      <c r="AX141" s="14" t="s">
        <v>72</v>
      </c>
      <c r="AY141" s="233" t="s">
        <v>117</v>
      </c>
    </row>
    <row r="142" s="2" customFormat="1" ht="16.5" customHeight="1">
      <c r="A142" s="38"/>
      <c r="B142" s="39"/>
      <c r="C142" s="239" t="s">
        <v>191</v>
      </c>
      <c r="D142" s="239" t="s">
        <v>166</v>
      </c>
      <c r="E142" s="240" t="s">
        <v>192</v>
      </c>
      <c r="F142" s="241" t="s">
        <v>193</v>
      </c>
      <c r="G142" s="242" t="s">
        <v>185</v>
      </c>
      <c r="H142" s="243">
        <v>523.49000000000001</v>
      </c>
      <c r="I142" s="244"/>
      <c r="J142" s="245">
        <f>ROUND(I142*H142,2)</f>
        <v>0</v>
      </c>
      <c r="K142" s="246"/>
      <c r="L142" s="247"/>
      <c r="M142" s="248" t="s">
        <v>19</v>
      </c>
      <c r="N142" s="249" t="s">
        <v>44</v>
      </c>
      <c r="O142" s="84"/>
      <c r="P142" s="208">
        <f>O142*H142</f>
        <v>0</v>
      </c>
      <c r="Q142" s="208">
        <v>6.0000000000000002E-05</v>
      </c>
      <c r="R142" s="208">
        <f>Q142*H142</f>
        <v>0.031409400000000004</v>
      </c>
      <c r="S142" s="208">
        <v>0</v>
      </c>
      <c r="T142" s="20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0" t="s">
        <v>169</v>
      </c>
      <c r="AT142" s="210" t="s">
        <v>166</v>
      </c>
      <c r="AU142" s="210" t="s">
        <v>125</v>
      </c>
      <c r="AY142" s="17" t="s">
        <v>117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7" t="s">
        <v>125</v>
      </c>
      <c r="BK142" s="211">
        <f>ROUND(I142*H142,2)</f>
        <v>0</v>
      </c>
      <c r="BL142" s="17" t="s">
        <v>124</v>
      </c>
      <c r="BM142" s="210" t="s">
        <v>194</v>
      </c>
    </row>
    <row r="143" s="14" customFormat="1">
      <c r="A143" s="14"/>
      <c r="B143" s="223"/>
      <c r="C143" s="224"/>
      <c r="D143" s="214" t="s">
        <v>127</v>
      </c>
      <c r="E143" s="224"/>
      <c r="F143" s="226" t="s">
        <v>195</v>
      </c>
      <c r="G143" s="224"/>
      <c r="H143" s="227">
        <v>523.49000000000001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3" t="s">
        <v>127</v>
      </c>
      <c r="AU143" s="233" t="s">
        <v>125</v>
      </c>
      <c r="AV143" s="14" t="s">
        <v>125</v>
      </c>
      <c r="AW143" s="14" t="s">
        <v>4</v>
      </c>
      <c r="AX143" s="14" t="s">
        <v>77</v>
      </c>
      <c r="AY143" s="233" t="s">
        <v>117</v>
      </c>
    </row>
    <row r="144" s="2" customFormat="1" ht="16.5" customHeight="1">
      <c r="A144" s="38"/>
      <c r="B144" s="39"/>
      <c r="C144" s="239" t="s">
        <v>196</v>
      </c>
      <c r="D144" s="239" t="s">
        <v>166</v>
      </c>
      <c r="E144" s="240" t="s">
        <v>197</v>
      </c>
      <c r="F144" s="241" t="s">
        <v>198</v>
      </c>
      <c r="G144" s="242" t="s">
        <v>158</v>
      </c>
      <c r="H144" s="243">
        <v>31</v>
      </c>
      <c r="I144" s="244"/>
      <c r="J144" s="245">
        <f>ROUND(I144*H144,2)</f>
        <v>0</v>
      </c>
      <c r="K144" s="246"/>
      <c r="L144" s="247"/>
      <c r="M144" s="248" t="s">
        <v>19</v>
      </c>
      <c r="N144" s="249" t="s">
        <v>44</v>
      </c>
      <c r="O144" s="84"/>
      <c r="P144" s="208">
        <f>O144*H144</f>
        <v>0</v>
      </c>
      <c r="Q144" s="208">
        <v>0.00040000000000000002</v>
      </c>
      <c r="R144" s="208">
        <f>Q144*H144</f>
        <v>0.012400000000000001</v>
      </c>
      <c r="S144" s="208">
        <v>0</v>
      </c>
      <c r="T144" s="20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0" t="s">
        <v>169</v>
      </c>
      <c r="AT144" s="210" t="s">
        <v>166</v>
      </c>
      <c r="AU144" s="210" t="s">
        <v>125</v>
      </c>
      <c r="AY144" s="17" t="s">
        <v>117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7" t="s">
        <v>125</v>
      </c>
      <c r="BK144" s="211">
        <f>ROUND(I144*H144,2)</f>
        <v>0</v>
      </c>
      <c r="BL144" s="17" t="s">
        <v>124</v>
      </c>
      <c r="BM144" s="210" t="s">
        <v>199</v>
      </c>
    </row>
    <row r="145" s="14" customFormat="1">
      <c r="A145" s="14"/>
      <c r="B145" s="223"/>
      <c r="C145" s="224"/>
      <c r="D145" s="214" t="s">
        <v>127</v>
      </c>
      <c r="E145" s="225" t="s">
        <v>19</v>
      </c>
      <c r="F145" s="226" t="s">
        <v>200</v>
      </c>
      <c r="G145" s="224"/>
      <c r="H145" s="227">
        <v>10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3" t="s">
        <v>127</v>
      </c>
      <c r="AU145" s="233" t="s">
        <v>125</v>
      </c>
      <c r="AV145" s="14" t="s">
        <v>125</v>
      </c>
      <c r="AW145" s="14" t="s">
        <v>33</v>
      </c>
      <c r="AX145" s="14" t="s">
        <v>72</v>
      </c>
      <c r="AY145" s="233" t="s">
        <v>117</v>
      </c>
    </row>
    <row r="146" s="14" customFormat="1">
      <c r="A146" s="14"/>
      <c r="B146" s="223"/>
      <c r="C146" s="224"/>
      <c r="D146" s="214" t="s">
        <v>127</v>
      </c>
      <c r="E146" s="225" t="s">
        <v>19</v>
      </c>
      <c r="F146" s="226" t="s">
        <v>201</v>
      </c>
      <c r="G146" s="224"/>
      <c r="H146" s="227">
        <v>7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3" t="s">
        <v>127</v>
      </c>
      <c r="AU146" s="233" t="s">
        <v>125</v>
      </c>
      <c r="AV146" s="14" t="s">
        <v>125</v>
      </c>
      <c r="AW146" s="14" t="s">
        <v>33</v>
      </c>
      <c r="AX146" s="14" t="s">
        <v>72</v>
      </c>
      <c r="AY146" s="233" t="s">
        <v>117</v>
      </c>
    </row>
    <row r="147" s="14" customFormat="1">
      <c r="A147" s="14"/>
      <c r="B147" s="223"/>
      <c r="C147" s="224"/>
      <c r="D147" s="214" t="s">
        <v>127</v>
      </c>
      <c r="E147" s="225" t="s">
        <v>19</v>
      </c>
      <c r="F147" s="226" t="s">
        <v>202</v>
      </c>
      <c r="G147" s="224"/>
      <c r="H147" s="227">
        <v>7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33" t="s">
        <v>127</v>
      </c>
      <c r="AU147" s="233" t="s">
        <v>125</v>
      </c>
      <c r="AV147" s="14" t="s">
        <v>125</v>
      </c>
      <c r="AW147" s="14" t="s">
        <v>33</v>
      </c>
      <c r="AX147" s="14" t="s">
        <v>72</v>
      </c>
      <c r="AY147" s="233" t="s">
        <v>117</v>
      </c>
    </row>
    <row r="148" s="14" customFormat="1">
      <c r="A148" s="14"/>
      <c r="B148" s="223"/>
      <c r="C148" s="224"/>
      <c r="D148" s="214" t="s">
        <v>127</v>
      </c>
      <c r="E148" s="225" t="s">
        <v>19</v>
      </c>
      <c r="F148" s="226" t="s">
        <v>203</v>
      </c>
      <c r="G148" s="224"/>
      <c r="H148" s="227">
        <v>7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3" t="s">
        <v>127</v>
      </c>
      <c r="AU148" s="233" t="s">
        <v>125</v>
      </c>
      <c r="AV148" s="14" t="s">
        <v>125</v>
      </c>
      <c r="AW148" s="14" t="s">
        <v>33</v>
      </c>
      <c r="AX148" s="14" t="s">
        <v>72</v>
      </c>
      <c r="AY148" s="233" t="s">
        <v>117</v>
      </c>
    </row>
    <row r="149" s="2" customFormat="1" ht="24.15" customHeight="1">
      <c r="A149" s="38"/>
      <c r="B149" s="39"/>
      <c r="C149" s="198" t="s">
        <v>204</v>
      </c>
      <c r="D149" s="198" t="s">
        <v>120</v>
      </c>
      <c r="E149" s="199" t="s">
        <v>205</v>
      </c>
      <c r="F149" s="200" t="s">
        <v>206</v>
      </c>
      <c r="G149" s="201" t="s">
        <v>123</v>
      </c>
      <c r="H149" s="202">
        <v>308</v>
      </c>
      <c r="I149" s="203"/>
      <c r="J149" s="204">
        <f>ROUND(I149*H149,2)</f>
        <v>0</v>
      </c>
      <c r="K149" s="205"/>
      <c r="L149" s="44"/>
      <c r="M149" s="206" t="s">
        <v>19</v>
      </c>
      <c r="N149" s="207" t="s">
        <v>44</v>
      </c>
      <c r="O149" s="84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0" t="s">
        <v>124</v>
      </c>
      <c r="AT149" s="210" t="s">
        <v>120</v>
      </c>
      <c r="AU149" s="210" t="s">
        <v>125</v>
      </c>
      <c r="AY149" s="17" t="s">
        <v>117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7" t="s">
        <v>125</v>
      </c>
      <c r="BK149" s="211">
        <f>ROUND(I149*H149,2)</f>
        <v>0</v>
      </c>
      <c r="BL149" s="17" t="s">
        <v>124</v>
      </c>
      <c r="BM149" s="210" t="s">
        <v>207</v>
      </c>
    </row>
    <row r="150" s="2" customFormat="1">
      <c r="A150" s="38"/>
      <c r="B150" s="39"/>
      <c r="C150" s="40"/>
      <c r="D150" s="234" t="s">
        <v>136</v>
      </c>
      <c r="E150" s="40"/>
      <c r="F150" s="235" t="s">
        <v>208</v>
      </c>
      <c r="G150" s="40"/>
      <c r="H150" s="40"/>
      <c r="I150" s="236"/>
      <c r="J150" s="40"/>
      <c r="K150" s="40"/>
      <c r="L150" s="44"/>
      <c r="M150" s="237"/>
      <c r="N150" s="238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136</v>
      </c>
      <c r="AU150" s="17" t="s">
        <v>125</v>
      </c>
    </row>
    <row r="151" s="14" customFormat="1">
      <c r="A151" s="14"/>
      <c r="B151" s="223"/>
      <c r="C151" s="224"/>
      <c r="D151" s="214" t="s">
        <v>127</v>
      </c>
      <c r="E151" s="225" t="s">
        <v>19</v>
      </c>
      <c r="F151" s="226" t="s">
        <v>209</v>
      </c>
      <c r="G151" s="224"/>
      <c r="H151" s="227">
        <v>113.12000000000001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3" t="s">
        <v>127</v>
      </c>
      <c r="AU151" s="233" t="s">
        <v>125</v>
      </c>
      <c r="AV151" s="14" t="s">
        <v>125</v>
      </c>
      <c r="AW151" s="14" t="s">
        <v>33</v>
      </c>
      <c r="AX151" s="14" t="s">
        <v>72</v>
      </c>
      <c r="AY151" s="233" t="s">
        <v>117</v>
      </c>
    </row>
    <row r="152" s="14" customFormat="1">
      <c r="A152" s="14"/>
      <c r="B152" s="223"/>
      <c r="C152" s="224"/>
      <c r="D152" s="214" t="s">
        <v>127</v>
      </c>
      <c r="E152" s="225" t="s">
        <v>19</v>
      </c>
      <c r="F152" s="226" t="s">
        <v>210</v>
      </c>
      <c r="G152" s="224"/>
      <c r="H152" s="227">
        <v>64.959999999999994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3" t="s">
        <v>127</v>
      </c>
      <c r="AU152" s="233" t="s">
        <v>125</v>
      </c>
      <c r="AV152" s="14" t="s">
        <v>125</v>
      </c>
      <c r="AW152" s="14" t="s">
        <v>33</v>
      </c>
      <c r="AX152" s="14" t="s">
        <v>72</v>
      </c>
      <c r="AY152" s="233" t="s">
        <v>117</v>
      </c>
    </row>
    <row r="153" s="14" customFormat="1">
      <c r="A153" s="14"/>
      <c r="B153" s="223"/>
      <c r="C153" s="224"/>
      <c r="D153" s="214" t="s">
        <v>127</v>
      </c>
      <c r="E153" s="225" t="s">
        <v>19</v>
      </c>
      <c r="F153" s="226" t="s">
        <v>211</v>
      </c>
      <c r="G153" s="224"/>
      <c r="H153" s="227">
        <v>64.959999999999994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3" t="s">
        <v>127</v>
      </c>
      <c r="AU153" s="233" t="s">
        <v>125</v>
      </c>
      <c r="AV153" s="14" t="s">
        <v>125</v>
      </c>
      <c r="AW153" s="14" t="s">
        <v>33</v>
      </c>
      <c r="AX153" s="14" t="s">
        <v>72</v>
      </c>
      <c r="AY153" s="233" t="s">
        <v>117</v>
      </c>
    </row>
    <row r="154" s="14" customFormat="1">
      <c r="A154" s="14"/>
      <c r="B154" s="223"/>
      <c r="C154" s="224"/>
      <c r="D154" s="214" t="s">
        <v>127</v>
      </c>
      <c r="E154" s="225" t="s">
        <v>19</v>
      </c>
      <c r="F154" s="226" t="s">
        <v>212</v>
      </c>
      <c r="G154" s="224"/>
      <c r="H154" s="227">
        <v>64.959999999999994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3" t="s">
        <v>127</v>
      </c>
      <c r="AU154" s="233" t="s">
        <v>125</v>
      </c>
      <c r="AV154" s="14" t="s">
        <v>125</v>
      </c>
      <c r="AW154" s="14" t="s">
        <v>33</v>
      </c>
      <c r="AX154" s="14" t="s">
        <v>72</v>
      </c>
      <c r="AY154" s="233" t="s">
        <v>117</v>
      </c>
    </row>
    <row r="155" s="2" customFormat="1" ht="37.8" customHeight="1">
      <c r="A155" s="38"/>
      <c r="B155" s="39"/>
      <c r="C155" s="198" t="s">
        <v>213</v>
      </c>
      <c r="D155" s="198" t="s">
        <v>120</v>
      </c>
      <c r="E155" s="199" t="s">
        <v>214</v>
      </c>
      <c r="F155" s="200" t="s">
        <v>215</v>
      </c>
      <c r="G155" s="201" t="s">
        <v>123</v>
      </c>
      <c r="H155" s="202">
        <v>104.08</v>
      </c>
      <c r="I155" s="203"/>
      <c r="J155" s="204">
        <f>ROUND(I155*H155,2)</f>
        <v>0</v>
      </c>
      <c r="K155" s="205"/>
      <c r="L155" s="44"/>
      <c r="M155" s="206" t="s">
        <v>19</v>
      </c>
      <c r="N155" s="207" t="s">
        <v>44</v>
      </c>
      <c r="O155" s="84"/>
      <c r="P155" s="208">
        <f>O155*H155</f>
        <v>0</v>
      </c>
      <c r="Q155" s="208">
        <v>0</v>
      </c>
      <c r="R155" s="208">
        <f>Q155*H155</f>
        <v>0</v>
      </c>
      <c r="S155" s="208">
        <v>0.050000000000000003</v>
      </c>
      <c r="T155" s="209">
        <f>S155*H155</f>
        <v>5.2040000000000006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0" t="s">
        <v>124</v>
      </c>
      <c r="AT155" s="210" t="s">
        <v>120</v>
      </c>
      <c r="AU155" s="210" t="s">
        <v>125</v>
      </c>
      <c r="AY155" s="17" t="s">
        <v>117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7" t="s">
        <v>125</v>
      </c>
      <c r="BK155" s="211">
        <f>ROUND(I155*H155,2)</f>
        <v>0</v>
      </c>
      <c r="BL155" s="17" t="s">
        <v>124</v>
      </c>
      <c r="BM155" s="210" t="s">
        <v>216</v>
      </c>
    </row>
    <row r="156" s="2" customFormat="1">
      <c r="A156" s="38"/>
      <c r="B156" s="39"/>
      <c r="C156" s="40"/>
      <c r="D156" s="234" t="s">
        <v>136</v>
      </c>
      <c r="E156" s="40"/>
      <c r="F156" s="235" t="s">
        <v>217</v>
      </c>
      <c r="G156" s="40"/>
      <c r="H156" s="40"/>
      <c r="I156" s="236"/>
      <c r="J156" s="40"/>
      <c r="K156" s="40"/>
      <c r="L156" s="44"/>
      <c r="M156" s="237"/>
      <c r="N156" s="238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125</v>
      </c>
    </row>
    <row r="157" s="13" customFormat="1">
      <c r="A157" s="13"/>
      <c r="B157" s="212"/>
      <c r="C157" s="213"/>
      <c r="D157" s="214" t="s">
        <v>127</v>
      </c>
      <c r="E157" s="215" t="s">
        <v>19</v>
      </c>
      <c r="F157" s="216" t="s">
        <v>218</v>
      </c>
      <c r="G157" s="213"/>
      <c r="H157" s="215" t="s">
        <v>19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22" t="s">
        <v>127</v>
      </c>
      <c r="AU157" s="222" t="s">
        <v>125</v>
      </c>
      <c r="AV157" s="13" t="s">
        <v>77</v>
      </c>
      <c r="AW157" s="13" t="s">
        <v>33</v>
      </c>
      <c r="AX157" s="13" t="s">
        <v>72</v>
      </c>
      <c r="AY157" s="222" t="s">
        <v>117</v>
      </c>
    </row>
    <row r="158" s="14" customFormat="1">
      <c r="A158" s="14"/>
      <c r="B158" s="223"/>
      <c r="C158" s="224"/>
      <c r="D158" s="214" t="s">
        <v>127</v>
      </c>
      <c r="E158" s="225" t="s">
        <v>19</v>
      </c>
      <c r="F158" s="226" t="s">
        <v>129</v>
      </c>
      <c r="G158" s="224"/>
      <c r="H158" s="227">
        <v>32.560000000000002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3" t="s">
        <v>127</v>
      </c>
      <c r="AU158" s="233" t="s">
        <v>125</v>
      </c>
      <c r="AV158" s="14" t="s">
        <v>125</v>
      </c>
      <c r="AW158" s="14" t="s">
        <v>33</v>
      </c>
      <c r="AX158" s="14" t="s">
        <v>72</v>
      </c>
      <c r="AY158" s="233" t="s">
        <v>117</v>
      </c>
    </row>
    <row r="159" s="14" customFormat="1">
      <c r="A159" s="14"/>
      <c r="B159" s="223"/>
      <c r="C159" s="224"/>
      <c r="D159" s="214" t="s">
        <v>127</v>
      </c>
      <c r="E159" s="225" t="s">
        <v>19</v>
      </c>
      <c r="F159" s="226" t="s">
        <v>130</v>
      </c>
      <c r="G159" s="224"/>
      <c r="H159" s="227">
        <v>26.120000000000001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3" t="s">
        <v>127</v>
      </c>
      <c r="AU159" s="233" t="s">
        <v>125</v>
      </c>
      <c r="AV159" s="14" t="s">
        <v>125</v>
      </c>
      <c r="AW159" s="14" t="s">
        <v>33</v>
      </c>
      <c r="AX159" s="14" t="s">
        <v>72</v>
      </c>
      <c r="AY159" s="233" t="s">
        <v>117</v>
      </c>
    </row>
    <row r="160" s="14" customFormat="1">
      <c r="A160" s="14"/>
      <c r="B160" s="223"/>
      <c r="C160" s="224"/>
      <c r="D160" s="214" t="s">
        <v>127</v>
      </c>
      <c r="E160" s="225" t="s">
        <v>19</v>
      </c>
      <c r="F160" s="226" t="s">
        <v>131</v>
      </c>
      <c r="G160" s="224"/>
      <c r="H160" s="227">
        <v>22.199999999999999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3" t="s">
        <v>127</v>
      </c>
      <c r="AU160" s="233" t="s">
        <v>125</v>
      </c>
      <c r="AV160" s="14" t="s">
        <v>125</v>
      </c>
      <c r="AW160" s="14" t="s">
        <v>33</v>
      </c>
      <c r="AX160" s="14" t="s">
        <v>72</v>
      </c>
      <c r="AY160" s="233" t="s">
        <v>117</v>
      </c>
    </row>
    <row r="161" s="14" customFormat="1">
      <c r="A161" s="14"/>
      <c r="B161" s="223"/>
      <c r="C161" s="224"/>
      <c r="D161" s="214" t="s">
        <v>127</v>
      </c>
      <c r="E161" s="225" t="s">
        <v>19</v>
      </c>
      <c r="F161" s="226" t="s">
        <v>132</v>
      </c>
      <c r="G161" s="224"/>
      <c r="H161" s="227">
        <v>23.199999999999999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33" t="s">
        <v>127</v>
      </c>
      <c r="AU161" s="233" t="s">
        <v>125</v>
      </c>
      <c r="AV161" s="14" t="s">
        <v>125</v>
      </c>
      <c r="AW161" s="14" t="s">
        <v>33</v>
      </c>
      <c r="AX161" s="14" t="s">
        <v>72</v>
      </c>
      <c r="AY161" s="233" t="s">
        <v>117</v>
      </c>
    </row>
    <row r="162" s="2" customFormat="1" ht="37.8" customHeight="1">
      <c r="A162" s="38"/>
      <c r="B162" s="39"/>
      <c r="C162" s="198" t="s">
        <v>8</v>
      </c>
      <c r="D162" s="198" t="s">
        <v>120</v>
      </c>
      <c r="E162" s="199" t="s">
        <v>219</v>
      </c>
      <c r="F162" s="200" t="s">
        <v>220</v>
      </c>
      <c r="G162" s="201" t="s">
        <v>123</v>
      </c>
      <c r="H162" s="202">
        <v>0.76000000000000001</v>
      </c>
      <c r="I162" s="203"/>
      <c r="J162" s="204">
        <f>ROUND(I162*H162,2)</f>
        <v>0</v>
      </c>
      <c r="K162" s="205"/>
      <c r="L162" s="44"/>
      <c r="M162" s="206" t="s">
        <v>19</v>
      </c>
      <c r="N162" s="207" t="s">
        <v>44</v>
      </c>
      <c r="O162" s="84"/>
      <c r="P162" s="208">
        <f>O162*H162</f>
        <v>0</v>
      </c>
      <c r="Q162" s="208">
        <v>0</v>
      </c>
      <c r="R162" s="208">
        <f>Q162*H162</f>
        <v>0</v>
      </c>
      <c r="S162" s="208">
        <v>0.068000000000000005</v>
      </c>
      <c r="T162" s="209">
        <f>S162*H162</f>
        <v>0.051680000000000004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0" t="s">
        <v>124</v>
      </c>
      <c r="AT162" s="210" t="s">
        <v>120</v>
      </c>
      <c r="AU162" s="210" t="s">
        <v>125</v>
      </c>
      <c r="AY162" s="17" t="s">
        <v>117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7" t="s">
        <v>125</v>
      </c>
      <c r="BK162" s="211">
        <f>ROUND(I162*H162,2)</f>
        <v>0</v>
      </c>
      <c r="BL162" s="17" t="s">
        <v>124</v>
      </c>
      <c r="BM162" s="210" t="s">
        <v>221</v>
      </c>
    </row>
    <row r="163" s="2" customFormat="1">
      <c r="A163" s="38"/>
      <c r="B163" s="39"/>
      <c r="C163" s="40"/>
      <c r="D163" s="234" t="s">
        <v>136</v>
      </c>
      <c r="E163" s="40"/>
      <c r="F163" s="235" t="s">
        <v>222</v>
      </c>
      <c r="G163" s="40"/>
      <c r="H163" s="40"/>
      <c r="I163" s="236"/>
      <c r="J163" s="40"/>
      <c r="K163" s="40"/>
      <c r="L163" s="44"/>
      <c r="M163" s="237"/>
      <c r="N163" s="238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136</v>
      </c>
      <c r="AU163" s="17" t="s">
        <v>125</v>
      </c>
    </row>
    <row r="164" s="13" customFormat="1">
      <c r="A164" s="13"/>
      <c r="B164" s="212"/>
      <c r="C164" s="213"/>
      <c r="D164" s="214" t="s">
        <v>127</v>
      </c>
      <c r="E164" s="215" t="s">
        <v>19</v>
      </c>
      <c r="F164" s="216" t="s">
        <v>146</v>
      </c>
      <c r="G164" s="213"/>
      <c r="H164" s="215" t="s">
        <v>19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2" t="s">
        <v>127</v>
      </c>
      <c r="AU164" s="222" t="s">
        <v>125</v>
      </c>
      <c r="AV164" s="13" t="s">
        <v>77</v>
      </c>
      <c r="AW164" s="13" t="s">
        <v>33</v>
      </c>
      <c r="AX164" s="13" t="s">
        <v>72</v>
      </c>
      <c r="AY164" s="222" t="s">
        <v>117</v>
      </c>
    </row>
    <row r="165" s="14" customFormat="1">
      <c r="A165" s="14"/>
      <c r="B165" s="223"/>
      <c r="C165" s="224"/>
      <c r="D165" s="214" t="s">
        <v>127</v>
      </c>
      <c r="E165" s="225" t="s">
        <v>19</v>
      </c>
      <c r="F165" s="226" t="s">
        <v>147</v>
      </c>
      <c r="G165" s="224"/>
      <c r="H165" s="227">
        <v>0.76000000000000001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3" t="s">
        <v>127</v>
      </c>
      <c r="AU165" s="233" t="s">
        <v>125</v>
      </c>
      <c r="AV165" s="14" t="s">
        <v>125</v>
      </c>
      <c r="AW165" s="14" t="s">
        <v>33</v>
      </c>
      <c r="AX165" s="14" t="s">
        <v>72</v>
      </c>
      <c r="AY165" s="233" t="s">
        <v>117</v>
      </c>
    </row>
    <row r="166" s="2" customFormat="1" ht="16.5" customHeight="1">
      <c r="A166" s="38"/>
      <c r="B166" s="39"/>
      <c r="C166" s="198" t="s">
        <v>223</v>
      </c>
      <c r="D166" s="198" t="s">
        <v>120</v>
      </c>
      <c r="E166" s="199" t="s">
        <v>224</v>
      </c>
      <c r="F166" s="200" t="s">
        <v>225</v>
      </c>
      <c r="G166" s="201" t="s">
        <v>123</v>
      </c>
      <c r="H166" s="202">
        <v>104.08</v>
      </c>
      <c r="I166" s="203"/>
      <c r="J166" s="204">
        <f>ROUND(I166*H166,2)</f>
        <v>0</v>
      </c>
      <c r="K166" s="205"/>
      <c r="L166" s="44"/>
      <c r="M166" s="206" t="s">
        <v>19</v>
      </c>
      <c r="N166" s="207" t="s">
        <v>44</v>
      </c>
      <c r="O166" s="84"/>
      <c r="P166" s="208">
        <f>O166*H166</f>
        <v>0</v>
      </c>
      <c r="Q166" s="208">
        <v>0</v>
      </c>
      <c r="R166" s="208">
        <f>Q166*H166</f>
        <v>0</v>
      </c>
      <c r="S166" s="208">
        <v>0.059999999999999998</v>
      </c>
      <c r="T166" s="209">
        <f>S166*H166</f>
        <v>6.2447999999999997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0" t="s">
        <v>124</v>
      </c>
      <c r="AT166" s="210" t="s">
        <v>120</v>
      </c>
      <c r="AU166" s="210" t="s">
        <v>125</v>
      </c>
      <c r="AY166" s="17" t="s">
        <v>117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7" t="s">
        <v>125</v>
      </c>
      <c r="BK166" s="211">
        <f>ROUND(I166*H166,2)</f>
        <v>0</v>
      </c>
      <c r="BL166" s="17" t="s">
        <v>124</v>
      </c>
      <c r="BM166" s="210" t="s">
        <v>226</v>
      </c>
    </row>
    <row r="167" s="2" customFormat="1">
      <c r="A167" s="38"/>
      <c r="B167" s="39"/>
      <c r="C167" s="40"/>
      <c r="D167" s="234" t="s">
        <v>136</v>
      </c>
      <c r="E167" s="40"/>
      <c r="F167" s="235" t="s">
        <v>227</v>
      </c>
      <c r="G167" s="40"/>
      <c r="H167" s="40"/>
      <c r="I167" s="236"/>
      <c r="J167" s="40"/>
      <c r="K167" s="40"/>
      <c r="L167" s="44"/>
      <c r="M167" s="237"/>
      <c r="N167" s="238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136</v>
      </c>
      <c r="AU167" s="17" t="s">
        <v>125</v>
      </c>
    </row>
    <row r="168" s="13" customFormat="1">
      <c r="A168" s="13"/>
      <c r="B168" s="212"/>
      <c r="C168" s="213"/>
      <c r="D168" s="214" t="s">
        <v>127</v>
      </c>
      <c r="E168" s="215" t="s">
        <v>19</v>
      </c>
      <c r="F168" s="216" t="s">
        <v>228</v>
      </c>
      <c r="G168" s="213"/>
      <c r="H168" s="215" t="s">
        <v>19</v>
      </c>
      <c r="I168" s="217"/>
      <c r="J168" s="213"/>
      <c r="K168" s="213"/>
      <c r="L168" s="218"/>
      <c r="M168" s="219"/>
      <c r="N168" s="220"/>
      <c r="O168" s="220"/>
      <c r="P168" s="220"/>
      <c r="Q168" s="220"/>
      <c r="R168" s="220"/>
      <c r="S168" s="220"/>
      <c r="T168" s="22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2" t="s">
        <v>127</v>
      </c>
      <c r="AU168" s="222" t="s">
        <v>125</v>
      </c>
      <c r="AV168" s="13" t="s">
        <v>77</v>
      </c>
      <c r="AW168" s="13" t="s">
        <v>33</v>
      </c>
      <c r="AX168" s="13" t="s">
        <v>72</v>
      </c>
      <c r="AY168" s="222" t="s">
        <v>117</v>
      </c>
    </row>
    <row r="169" s="14" customFormat="1">
      <c r="A169" s="14"/>
      <c r="B169" s="223"/>
      <c r="C169" s="224"/>
      <c r="D169" s="214" t="s">
        <v>127</v>
      </c>
      <c r="E169" s="225" t="s">
        <v>19</v>
      </c>
      <c r="F169" s="226" t="s">
        <v>129</v>
      </c>
      <c r="G169" s="224"/>
      <c r="H169" s="227">
        <v>32.560000000000002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3" t="s">
        <v>127</v>
      </c>
      <c r="AU169" s="233" t="s">
        <v>125</v>
      </c>
      <c r="AV169" s="14" t="s">
        <v>125</v>
      </c>
      <c r="AW169" s="14" t="s">
        <v>33</v>
      </c>
      <c r="AX169" s="14" t="s">
        <v>72</v>
      </c>
      <c r="AY169" s="233" t="s">
        <v>117</v>
      </c>
    </row>
    <row r="170" s="14" customFormat="1">
      <c r="A170" s="14"/>
      <c r="B170" s="223"/>
      <c r="C170" s="224"/>
      <c r="D170" s="214" t="s">
        <v>127</v>
      </c>
      <c r="E170" s="225" t="s">
        <v>19</v>
      </c>
      <c r="F170" s="226" t="s">
        <v>130</v>
      </c>
      <c r="G170" s="224"/>
      <c r="H170" s="227">
        <v>26.120000000000001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33" t="s">
        <v>127</v>
      </c>
      <c r="AU170" s="233" t="s">
        <v>125</v>
      </c>
      <c r="AV170" s="14" t="s">
        <v>125</v>
      </c>
      <c r="AW170" s="14" t="s">
        <v>33</v>
      </c>
      <c r="AX170" s="14" t="s">
        <v>72</v>
      </c>
      <c r="AY170" s="233" t="s">
        <v>117</v>
      </c>
    </row>
    <row r="171" s="14" customFormat="1">
      <c r="A171" s="14"/>
      <c r="B171" s="223"/>
      <c r="C171" s="224"/>
      <c r="D171" s="214" t="s">
        <v>127</v>
      </c>
      <c r="E171" s="225" t="s">
        <v>19</v>
      </c>
      <c r="F171" s="226" t="s">
        <v>131</v>
      </c>
      <c r="G171" s="224"/>
      <c r="H171" s="227">
        <v>22.199999999999999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3" t="s">
        <v>127</v>
      </c>
      <c r="AU171" s="233" t="s">
        <v>125</v>
      </c>
      <c r="AV171" s="14" t="s">
        <v>125</v>
      </c>
      <c r="AW171" s="14" t="s">
        <v>33</v>
      </c>
      <c r="AX171" s="14" t="s">
        <v>72</v>
      </c>
      <c r="AY171" s="233" t="s">
        <v>117</v>
      </c>
    </row>
    <row r="172" s="14" customFormat="1">
      <c r="A172" s="14"/>
      <c r="B172" s="223"/>
      <c r="C172" s="224"/>
      <c r="D172" s="214" t="s">
        <v>127</v>
      </c>
      <c r="E172" s="225" t="s">
        <v>19</v>
      </c>
      <c r="F172" s="226" t="s">
        <v>132</v>
      </c>
      <c r="G172" s="224"/>
      <c r="H172" s="227">
        <v>23.199999999999999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3" t="s">
        <v>127</v>
      </c>
      <c r="AU172" s="233" t="s">
        <v>125</v>
      </c>
      <c r="AV172" s="14" t="s">
        <v>125</v>
      </c>
      <c r="AW172" s="14" t="s">
        <v>33</v>
      </c>
      <c r="AX172" s="14" t="s">
        <v>72</v>
      </c>
      <c r="AY172" s="233" t="s">
        <v>117</v>
      </c>
    </row>
    <row r="173" s="12" customFormat="1" ht="22.8" customHeight="1">
      <c r="A173" s="12"/>
      <c r="B173" s="182"/>
      <c r="C173" s="183"/>
      <c r="D173" s="184" t="s">
        <v>71</v>
      </c>
      <c r="E173" s="196" t="s">
        <v>229</v>
      </c>
      <c r="F173" s="196" t="s">
        <v>230</v>
      </c>
      <c r="G173" s="183"/>
      <c r="H173" s="183"/>
      <c r="I173" s="186"/>
      <c r="J173" s="197">
        <f>BK173</f>
        <v>0</v>
      </c>
      <c r="K173" s="183"/>
      <c r="L173" s="188"/>
      <c r="M173" s="189"/>
      <c r="N173" s="190"/>
      <c r="O173" s="190"/>
      <c r="P173" s="191">
        <f>SUM(P174:P182)</f>
        <v>0</v>
      </c>
      <c r="Q173" s="190"/>
      <c r="R173" s="191">
        <f>SUM(R174:R182)</f>
        <v>0</v>
      </c>
      <c r="S173" s="190"/>
      <c r="T173" s="192">
        <f>SUM(T174:T182)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93" t="s">
        <v>77</v>
      </c>
      <c r="AT173" s="194" t="s">
        <v>71</v>
      </c>
      <c r="AU173" s="194" t="s">
        <v>77</v>
      </c>
      <c r="AY173" s="193" t="s">
        <v>117</v>
      </c>
      <c r="BK173" s="195">
        <f>SUM(BK174:BK182)</f>
        <v>0</v>
      </c>
    </row>
    <row r="174" s="2" customFormat="1" ht="37.8" customHeight="1">
      <c r="A174" s="38"/>
      <c r="B174" s="39"/>
      <c r="C174" s="198" t="s">
        <v>231</v>
      </c>
      <c r="D174" s="198" t="s">
        <v>120</v>
      </c>
      <c r="E174" s="199" t="s">
        <v>232</v>
      </c>
      <c r="F174" s="200" t="s">
        <v>233</v>
      </c>
      <c r="G174" s="201" t="s">
        <v>234</v>
      </c>
      <c r="H174" s="202">
        <v>11.500999999999999</v>
      </c>
      <c r="I174" s="203"/>
      <c r="J174" s="204">
        <f>ROUND(I174*H174,2)</f>
        <v>0</v>
      </c>
      <c r="K174" s="205"/>
      <c r="L174" s="44"/>
      <c r="M174" s="206" t="s">
        <v>19</v>
      </c>
      <c r="N174" s="207" t="s">
        <v>44</v>
      </c>
      <c r="O174" s="84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0" t="s">
        <v>124</v>
      </c>
      <c r="AT174" s="210" t="s">
        <v>120</v>
      </c>
      <c r="AU174" s="210" t="s">
        <v>125</v>
      </c>
      <c r="AY174" s="17" t="s">
        <v>117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7" t="s">
        <v>125</v>
      </c>
      <c r="BK174" s="211">
        <f>ROUND(I174*H174,2)</f>
        <v>0</v>
      </c>
      <c r="BL174" s="17" t="s">
        <v>124</v>
      </c>
      <c r="BM174" s="210" t="s">
        <v>235</v>
      </c>
    </row>
    <row r="175" s="2" customFormat="1">
      <c r="A175" s="38"/>
      <c r="B175" s="39"/>
      <c r="C175" s="40"/>
      <c r="D175" s="234" t="s">
        <v>136</v>
      </c>
      <c r="E175" s="40"/>
      <c r="F175" s="235" t="s">
        <v>236</v>
      </c>
      <c r="G175" s="40"/>
      <c r="H175" s="40"/>
      <c r="I175" s="236"/>
      <c r="J175" s="40"/>
      <c r="K175" s="40"/>
      <c r="L175" s="44"/>
      <c r="M175" s="237"/>
      <c r="N175" s="238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136</v>
      </c>
      <c r="AU175" s="17" t="s">
        <v>125</v>
      </c>
    </row>
    <row r="176" s="2" customFormat="1" ht="33" customHeight="1">
      <c r="A176" s="38"/>
      <c r="B176" s="39"/>
      <c r="C176" s="198" t="s">
        <v>237</v>
      </c>
      <c r="D176" s="198" t="s">
        <v>120</v>
      </c>
      <c r="E176" s="199" t="s">
        <v>238</v>
      </c>
      <c r="F176" s="200" t="s">
        <v>239</v>
      </c>
      <c r="G176" s="201" t="s">
        <v>234</v>
      </c>
      <c r="H176" s="202">
        <v>11.500999999999999</v>
      </c>
      <c r="I176" s="203"/>
      <c r="J176" s="204">
        <f>ROUND(I176*H176,2)</f>
        <v>0</v>
      </c>
      <c r="K176" s="205"/>
      <c r="L176" s="44"/>
      <c r="M176" s="206" t="s">
        <v>19</v>
      </c>
      <c r="N176" s="207" t="s">
        <v>44</v>
      </c>
      <c r="O176" s="84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0" t="s">
        <v>124</v>
      </c>
      <c r="AT176" s="210" t="s">
        <v>120</v>
      </c>
      <c r="AU176" s="210" t="s">
        <v>125</v>
      </c>
      <c r="AY176" s="17" t="s">
        <v>117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7" t="s">
        <v>125</v>
      </c>
      <c r="BK176" s="211">
        <f>ROUND(I176*H176,2)</f>
        <v>0</v>
      </c>
      <c r="BL176" s="17" t="s">
        <v>124</v>
      </c>
      <c r="BM176" s="210" t="s">
        <v>240</v>
      </c>
    </row>
    <row r="177" s="2" customFormat="1">
      <c r="A177" s="38"/>
      <c r="B177" s="39"/>
      <c r="C177" s="40"/>
      <c r="D177" s="234" t="s">
        <v>136</v>
      </c>
      <c r="E177" s="40"/>
      <c r="F177" s="235" t="s">
        <v>241</v>
      </c>
      <c r="G177" s="40"/>
      <c r="H177" s="40"/>
      <c r="I177" s="236"/>
      <c r="J177" s="40"/>
      <c r="K177" s="40"/>
      <c r="L177" s="44"/>
      <c r="M177" s="237"/>
      <c r="N177" s="238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136</v>
      </c>
      <c r="AU177" s="17" t="s">
        <v>125</v>
      </c>
    </row>
    <row r="178" s="2" customFormat="1" ht="44.25" customHeight="1">
      <c r="A178" s="38"/>
      <c r="B178" s="39"/>
      <c r="C178" s="198" t="s">
        <v>242</v>
      </c>
      <c r="D178" s="198" t="s">
        <v>120</v>
      </c>
      <c r="E178" s="199" t="s">
        <v>243</v>
      </c>
      <c r="F178" s="200" t="s">
        <v>244</v>
      </c>
      <c r="G178" s="201" t="s">
        <v>234</v>
      </c>
      <c r="H178" s="202">
        <v>230.02000000000001</v>
      </c>
      <c r="I178" s="203"/>
      <c r="J178" s="204">
        <f>ROUND(I178*H178,2)</f>
        <v>0</v>
      </c>
      <c r="K178" s="205"/>
      <c r="L178" s="44"/>
      <c r="M178" s="206" t="s">
        <v>19</v>
      </c>
      <c r="N178" s="207" t="s">
        <v>44</v>
      </c>
      <c r="O178" s="84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0" t="s">
        <v>124</v>
      </c>
      <c r="AT178" s="210" t="s">
        <v>120</v>
      </c>
      <c r="AU178" s="210" t="s">
        <v>125</v>
      </c>
      <c r="AY178" s="17" t="s">
        <v>117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7" t="s">
        <v>125</v>
      </c>
      <c r="BK178" s="211">
        <f>ROUND(I178*H178,2)</f>
        <v>0</v>
      </c>
      <c r="BL178" s="17" t="s">
        <v>124</v>
      </c>
      <c r="BM178" s="210" t="s">
        <v>245</v>
      </c>
    </row>
    <row r="179" s="2" customFormat="1">
      <c r="A179" s="38"/>
      <c r="B179" s="39"/>
      <c r="C179" s="40"/>
      <c r="D179" s="234" t="s">
        <v>136</v>
      </c>
      <c r="E179" s="40"/>
      <c r="F179" s="235" t="s">
        <v>246</v>
      </c>
      <c r="G179" s="40"/>
      <c r="H179" s="40"/>
      <c r="I179" s="236"/>
      <c r="J179" s="40"/>
      <c r="K179" s="40"/>
      <c r="L179" s="44"/>
      <c r="M179" s="237"/>
      <c r="N179" s="238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136</v>
      </c>
      <c r="AU179" s="17" t="s">
        <v>125</v>
      </c>
    </row>
    <row r="180" s="14" customFormat="1">
      <c r="A180" s="14"/>
      <c r="B180" s="223"/>
      <c r="C180" s="224"/>
      <c r="D180" s="214" t="s">
        <v>127</v>
      </c>
      <c r="E180" s="224"/>
      <c r="F180" s="226" t="s">
        <v>247</v>
      </c>
      <c r="G180" s="224"/>
      <c r="H180" s="227">
        <v>230.02000000000001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3" t="s">
        <v>127</v>
      </c>
      <c r="AU180" s="233" t="s">
        <v>125</v>
      </c>
      <c r="AV180" s="14" t="s">
        <v>125</v>
      </c>
      <c r="AW180" s="14" t="s">
        <v>4</v>
      </c>
      <c r="AX180" s="14" t="s">
        <v>77</v>
      </c>
      <c r="AY180" s="233" t="s">
        <v>117</v>
      </c>
    </row>
    <row r="181" s="2" customFormat="1" ht="44.25" customHeight="1">
      <c r="A181" s="38"/>
      <c r="B181" s="39"/>
      <c r="C181" s="198" t="s">
        <v>248</v>
      </c>
      <c r="D181" s="198" t="s">
        <v>120</v>
      </c>
      <c r="E181" s="199" t="s">
        <v>249</v>
      </c>
      <c r="F181" s="200" t="s">
        <v>250</v>
      </c>
      <c r="G181" s="201" t="s">
        <v>234</v>
      </c>
      <c r="H181" s="202">
        <v>11.500999999999999</v>
      </c>
      <c r="I181" s="203"/>
      <c r="J181" s="204">
        <f>ROUND(I181*H181,2)</f>
        <v>0</v>
      </c>
      <c r="K181" s="205"/>
      <c r="L181" s="44"/>
      <c r="M181" s="206" t="s">
        <v>19</v>
      </c>
      <c r="N181" s="207" t="s">
        <v>44</v>
      </c>
      <c r="O181" s="84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0" t="s">
        <v>124</v>
      </c>
      <c r="AT181" s="210" t="s">
        <v>120</v>
      </c>
      <c r="AU181" s="210" t="s">
        <v>125</v>
      </c>
      <c r="AY181" s="17" t="s">
        <v>117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7" t="s">
        <v>125</v>
      </c>
      <c r="BK181" s="211">
        <f>ROUND(I181*H181,2)</f>
        <v>0</v>
      </c>
      <c r="BL181" s="17" t="s">
        <v>124</v>
      </c>
      <c r="BM181" s="210" t="s">
        <v>251</v>
      </c>
    </row>
    <row r="182" s="2" customFormat="1">
      <c r="A182" s="38"/>
      <c r="B182" s="39"/>
      <c r="C182" s="40"/>
      <c r="D182" s="234" t="s">
        <v>136</v>
      </c>
      <c r="E182" s="40"/>
      <c r="F182" s="235" t="s">
        <v>252</v>
      </c>
      <c r="G182" s="40"/>
      <c r="H182" s="40"/>
      <c r="I182" s="236"/>
      <c r="J182" s="40"/>
      <c r="K182" s="40"/>
      <c r="L182" s="44"/>
      <c r="M182" s="237"/>
      <c r="N182" s="238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136</v>
      </c>
      <c r="AU182" s="17" t="s">
        <v>125</v>
      </c>
    </row>
    <row r="183" s="12" customFormat="1" ht="22.8" customHeight="1">
      <c r="A183" s="12"/>
      <c r="B183" s="182"/>
      <c r="C183" s="183"/>
      <c r="D183" s="184" t="s">
        <v>71</v>
      </c>
      <c r="E183" s="196" t="s">
        <v>253</v>
      </c>
      <c r="F183" s="196" t="s">
        <v>254</v>
      </c>
      <c r="G183" s="183"/>
      <c r="H183" s="183"/>
      <c r="I183" s="186"/>
      <c r="J183" s="197">
        <f>BK183</f>
        <v>0</v>
      </c>
      <c r="K183" s="183"/>
      <c r="L183" s="188"/>
      <c r="M183" s="189"/>
      <c r="N183" s="190"/>
      <c r="O183" s="190"/>
      <c r="P183" s="191">
        <f>SUM(P184:P185)</f>
        <v>0</v>
      </c>
      <c r="Q183" s="190"/>
      <c r="R183" s="191">
        <f>SUM(R184:R185)</f>
        <v>0</v>
      </c>
      <c r="S183" s="190"/>
      <c r="T183" s="192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3" t="s">
        <v>77</v>
      </c>
      <c r="AT183" s="194" t="s">
        <v>71</v>
      </c>
      <c r="AU183" s="194" t="s">
        <v>77</v>
      </c>
      <c r="AY183" s="193" t="s">
        <v>117</v>
      </c>
      <c r="BK183" s="195">
        <f>SUM(BK184:BK185)</f>
        <v>0</v>
      </c>
    </row>
    <row r="184" s="2" customFormat="1" ht="55.5" customHeight="1">
      <c r="A184" s="38"/>
      <c r="B184" s="39"/>
      <c r="C184" s="198" t="s">
        <v>7</v>
      </c>
      <c r="D184" s="198" t="s">
        <v>120</v>
      </c>
      <c r="E184" s="199" t="s">
        <v>255</v>
      </c>
      <c r="F184" s="200" t="s">
        <v>256</v>
      </c>
      <c r="G184" s="201" t="s">
        <v>234</v>
      </c>
      <c r="H184" s="202">
        <v>1.827</v>
      </c>
      <c r="I184" s="203"/>
      <c r="J184" s="204">
        <f>ROUND(I184*H184,2)</f>
        <v>0</v>
      </c>
      <c r="K184" s="205"/>
      <c r="L184" s="44"/>
      <c r="M184" s="206" t="s">
        <v>19</v>
      </c>
      <c r="N184" s="207" t="s">
        <v>44</v>
      </c>
      <c r="O184" s="84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0" t="s">
        <v>124</v>
      </c>
      <c r="AT184" s="210" t="s">
        <v>120</v>
      </c>
      <c r="AU184" s="210" t="s">
        <v>125</v>
      </c>
      <c r="AY184" s="17" t="s">
        <v>117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7" t="s">
        <v>125</v>
      </c>
      <c r="BK184" s="211">
        <f>ROUND(I184*H184,2)</f>
        <v>0</v>
      </c>
      <c r="BL184" s="17" t="s">
        <v>124</v>
      </c>
      <c r="BM184" s="210" t="s">
        <v>257</v>
      </c>
    </row>
    <row r="185" s="2" customFormat="1">
      <c r="A185" s="38"/>
      <c r="B185" s="39"/>
      <c r="C185" s="40"/>
      <c r="D185" s="234" t="s">
        <v>136</v>
      </c>
      <c r="E185" s="40"/>
      <c r="F185" s="235" t="s">
        <v>258</v>
      </c>
      <c r="G185" s="40"/>
      <c r="H185" s="40"/>
      <c r="I185" s="236"/>
      <c r="J185" s="40"/>
      <c r="K185" s="40"/>
      <c r="L185" s="44"/>
      <c r="M185" s="237"/>
      <c r="N185" s="238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136</v>
      </c>
      <c r="AU185" s="17" t="s">
        <v>125</v>
      </c>
    </row>
    <row r="186" s="12" customFormat="1" ht="25.92" customHeight="1">
      <c r="A186" s="12"/>
      <c r="B186" s="182"/>
      <c r="C186" s="183"/>
      <c r="D186" s="184" t="s">
        <v>71</v>
      </c>
      <c r="E186" s="185" t="s">
        <v>259</v>
      </c>
      <c r="F186" s="185" t="s">
        <v>260</v>
      </c>
      <c r="G186" s="183"/>
      <c r="H186" s="183"/>
      <c r="I186" s="186"/>
      <c r="J186" s="187">
        <f>BK186</f>
        <v>0</v>
      </c>
      <c r="K186" s="183"/>
      <c r="L186" s="188"/>
      <c r="M186" s="189"/>
      <c r="N186" s="190"/>
      <c r="O186" s="190"/>
      <c r="P186" s="191">
        <f>P187+P200+P230+P242+P266+P285</f>
        <v>0</v>
      </c>
      <c r="Q186" s="190"/>
      <c r="R186" s="191">
        <f>R187+R200+R230+R242+R266+R285</f>
        <v>0.36120154953600003</v>
      </c>
      <c r="S186" s="190"/>
      <c r="T186" s="192">
        <f>T187+T200+T230+T242+T266+T285</f>
        <v>5.6099999999999995E-05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93" t="s">
        <v>125</v>
      </c>
      <c r="AT186" s="194" t="s">
        <v>71</v>
      </c>
      <c r="AU186" s="194" t="s">
        <v>72</v>
      </c>
      <c r="AY186" s="193" t="s">
        <v>117</v>
      </c>
      <c r="BK186" s="195">
        <f>BK187+BK200+BK230+BK242+BK266+BK285</f>
        <v>0</v>
      </c>
    </row>
    <row r="187" s="12" customFormat="1" ht="22.8" customHeight="1">
      <c r="A187" s="12"/>
      <c r="B187" s="182"/>
      <c r="C187" s="183"/>
      <c r="D187" s="184" t="s">
        <v>71</v>
      </c>
      <c r="E187" s="196" t="s">
        <v>261</v>
      </c>
      <c r="F187" s="196" t="s">
        <v>262</v>
      </c>
      <c r="G187" s="183"/>
      <c r="H187" s="183"/>
      <c r="I187" s="186"/>
      <c r="J187" s="197">
        <f>BK187</f>
        <v>0</v>
      </c>
      <c r="K187" s="183"/>
      <c r="L187" s="188"/>
      <c r="M187" s="189"/>
      <c r="N187" s="190"/>
      <c r="O187" s="190"/>
      <c r="P187" s="191">
        <f>SUM(P188:P199)</f>
        <v>0</v>
      </c>
      <c r="Q187" s="190"/>
      <c r="R187" s="191">
        <f>SUM(R188:R199)</f>
        <v>0.0070506415999999992</v>
      </c>
      <c r="S187" s="190"/>
      <c r="T187" s="192">
        <f>SUM(T188:T199)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3" t="s">
        <v>125</v>
      </c>
      <c r="AT187" s="194" t="s">
        <v>71</v>
      </c>
      <c r="AU187" s="194" t="s">
        <v>77</v>
      </c>
      <c r="AY187" s="193" t="s">
        <v>117</v>
      </c>
      <c r="BK187" s="195">
        <f>SUM(BK188:BK199)</f>
        <v>0</v>
      </c>
    </row>
    <row r="188" s="2" customFormat="1" ht="21.75" customHeight="1">
      <c r="A188" s="38"/>
      <c r="B188" s="39"/>
      <c r="C188" s="198" t="s">
        <v>263</v>
      </c>
      <c r="D188" s="198" t="s">
        <v>120</v>
      </c>
      <c r="E188" s="199" t="s">
        <v>264</v>
      </c>
      <c r="F188" s="200" t="s">
        <v>265</v>
      </c>
      <c r="G188" s="201" t="s">
        <v>185</v>
      </c>
      <c r="H188" s="202">
        <v>7.5999999999999996</v>
      </c>
      <c r="I188" s="203"/>
      <c r="J188" s="204">
        <f>ROUND(I188*H188,2)</f>
        <v>0</v>
      </c>
      <c r="K188" s="205"/>
      <c r="L188" s="44"/>
      <c r="M188" s="206" t="s">
        <v>19</v>
      </c>
      <c r="N188" s="207" t="s">
        <v>44</v>
      </c>
      <c r="O188" s="84"/>
      <c r="P188" s="208">
        <f>O188*H188</f>
        <v>0</v>
      </c>
      <c r="Q188" s="208">
        <v>0</v>
      </c>
      <c r="R188" s="208">
        <f>Q188*H188</f>
        <v>0</v>
      </c>
      <c r="S188" s="208">
        <v>0</v>
      </c>
      <c r="T188" s="209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0" t="s">
        <v>223</v>
      </c>
      <c r="AT188" s="210" t="s">
        <v>120</v>
      </c>
      <c r="AU188" s="210" t="s">
        <v>125</v>
      </c>
      <c r="AY188" s="17" t="s">
        <v>117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7" t="s">
        <v>125</v>
      </c>
      <c r="BK188" s="211">
        <f>ROUND(I188*H188,2)</f>
        <v>0</v>
      </c>
      <c r="BL188" s="17" t="s">
        <v>223</v>
      </c>
      <c r="BM188" s="210" t="s">
        <v>266</v>
      </c>
    </row>
    <row r="189" s="13" customFormat="1">
      <c r="A189" s="13"/>
      <c r="B189" s="212"/>
      <c r="C189" s="213"/>
      <c r="D189" s="214" t="s">
        <v>127</v>
      </c>
      <c r="E189" s="215" t="s">
        <v>19</v>
      </c>
      <c r="F189" s="216" t="s">
        <v>267</v>
      </c>
      <c r="G189" s="213"/>
      <c r="H189" s="215" t="s">
        <v>19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2" t="s">
        <v>127</v>
      </c>
      <c r="AU189" s="222" t="s">
        <v>125</v>
      </c>
      <c r="AV189" s="13" t="s">
        <v>77</v>
      </c>
      <c r="AW189" s="13" t="s">
        <v>33</v>
      </c>
      <c r="AX189" s="13" t="s">
        <v>72</v>
      </c>
      <c r="AY189" s="222" t="s">
        <v>117</v>
      </c>
    </row>
    <row r="190" s="14" customFormat="1">
      <c r="A190" s="14"/>
      <c r="B190" s="223"/>
      <c r="C190" s="224"/>
      <c r="D190" s="214" t="s">
        <v>127</v>
      </c>
      <c r="E190" s="225" t="s">
        <v>19</v>
      </c>
      <c r="F190" s="226" t="s">
        <v>268</v>
      </c>
      <c r="G190" s="224"/>
      <c r="H190" s="227">
        <v>5.7000000000000002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33" t="s">
        <v>127</v>
      </c>
      <c r="AU190" s="233" t="s">
        <v>125</v>
      </c>
      <c r="AV190" s="14" t="s">
        <v>125</v>
      </c>
      <c r="AW190" s="14" t="s">
        <v>33</v>
      </c>
      <c r="AX190" s="14" t="s">
        <v>72</v>
      </c>
      <c r="AY190" s="233" t="s">
        <v>117</v>
      </c>
    </row>
    <row r="191" s="14" customFormat="1">
      <c r="A191" s="14"/>
      <c r="B191" s="223"/>
      <c r="C191" s="224"/>
      <c r="D191" s="214" t="s">
        <v>127</v>
      </c>
      <c r="E191" s="225" t="s">
        <v>19</v>
      </c>
      <c r="F191" s="226" t="s">
        <v>269</v>
      </c>
      <c r="G191" s="224"/>
      <c r="H191" s="227">
        <v>1.8999999999999999</v>
      </c>
      <c r="I191" s="228"/>
      <c r="J191" s="224"/>
      <c r="K191" s="224"/>
      <c r="L191" s="229"/>
      <c r="M191" s="230"/>
      <c r="N191" s="231"/>
      <c r="O191" s="231"/>
      <c r="P191" s="231"/>
      <c r="Q191" s="231"/>
      <c r="R191" s="231"/>
      <c r="S191" s="231"/>
      <c r="T191" s="23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3" t="s">
        <v>127</v>
      </c>
      <c r="AU191" s="233" t="s">
        <v>125</v>
      </c>
      <c r="AV191" s="14" t="s">
        <v>125</v>
      </c>
      <c r="AW191" s="14" t="s">
        <v>33</v>
      </c>
      <c r="AX191" s="14" t="s">
        <v>72</v>
      </c>
      <c r="AY191" s="233" t="s">
        <v>117</v>
      </c>
    </row>
    <row r="192" s="2" customFormat="1" ht="44.25" customHeight="1">
      <c r="A192" s="38"/>
      <c r="B192" s="39"/>
      <c r="C192" s="198" t="s">
        <v>270</v>
      </c>
      <c r="D192" s="198" t="s">
        <v>120</v>
      </c>
      <c r="E192" s="199" t="s">
        <v>271</v>
      </c>
      <c r="F192" s="200" t="s">
        <v>272</v>
      </c>
      <c r="G192" s="201" t="s">
        <v>185</v>
      </c>
      <c r="H192" s="202">
        <v>7.5999999999999996</v>
      </c>
      <c r="I192" s="203"/>
      <c r="J192" s="204">
        <f>ROUND(I192*H192,2)</f>
        <v>0</v>
      </c>
      <c r="K192" s="205"/>
      <c r="L192" s="44"/>
      <c r="M192" s="206" t="s">
        <v>19</v>
      </c>
      <c r="N192" s="207" t="s">
        <v>44</v>
      </c>
      <c r="O192" s="84"/>
      <c r="P192" s="208">
        <f>O192*H192</f>
        <v>0</v>
      </c>
      <c r="Q192" s="208">
        <v>0.00092771599999999998</v>
      </c>
      <c r="R192" s="208">
        <f>Q192*H192</f>
        <v>0.0070506415999999992</v>
      </c>
      <c r="S192" s="208">
        <v>0</v>
      </c>
      <c r="T192" s="20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0" t="s">
        <v>223</v>
      </c>
      <c r="AT192" s="210" t="s">
        <v>120</v>
      </c>
      <c r="AU192" s="210" t="s">
        <v>125</v>
      </c>
      <c r="AY192" s="17" t="s">
        <v>117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7" t="s">
        <v>125</v>
      </c>
      <c r="BK192" s="211">
        <f>ROUND(I192*H192,2)</f>
        <v>0</v>
      </c>
      <c r="BL192" s="17" t="s">
        <v>223</v>
      </c>
      <c r="BM192" s="210" t="s">
        <v>273</v>
      </c>
    </row>
    <row r="193" s="13" customFormat="1">
      <c r="A193" s="13"/>
      <c r="B193" s="212"/>
      <c r="C193" s="213"/>
      <c r="D193" s="214" t="s">
        <v>127</v>
      </c>
      <c r="E193" s="215" t="s">
        <v>19</v>
      </c>
      <c r="F193" s="216" t="s">
        <v>267</v>
      </c>
      <c r="G193" s="213"/>
      <c r="H193" s="215" t="s">
        <v>19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2" t="s">
        <v>127</v>
      </c>
      <c r="AU193" s="222" t="s">
        <v>125</v>
      </c>
      <c r="AV193" s="13" t="s">
        <v>77</v>
      </c>
      <c r="AW193" s="13" t="s">
        <v>33</v>
      </c>
      <c r="AX193" s="13" t="s">
        <v>72</v>
      </c>
      <c r="AY193" s="222" t="s">
        <v>117</v>
      </c>
    </row>
    <row r="194" s="14" customFormat="1">
      <c r="A194" s="14"/>
      <c r="B194" s="223"/>
      <c r="C194" s="224"/>
      <c r="D194" s="214" t="s">
        <v>127</v>
      </c>
      <c r="E194" s="225" t="s">
        <v>19</v>
      </c>
      <c r="F194" s="226" t="s">
        <v>268</v>
      </c>
      <c r="G194" s="224"/>
      <c r="H194" s="227">
        <v>5.7000000000000002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3" t="s">
        <v>127</v>
      </c>
      <c r="AU194" s="233" t="s">
        <v>125</v>
      </c>
      <c r="AV194" s="14" t="s">
        <v>125</v>
      </c>
      <c r="AW194" s="14" t="s">
        <v>33</v>
      </c>
      <c r="AX194" s="14" t="s">
        <v>72</v>
      </c>
      <c r="AY194" s="233" t="s">
        <v>117</v>
      </c>
    </row>
    <row r="195" s="14" customFormat="1">
      <c r="A195" s="14"/>
      <c r="B195" s="223"/>
      <c r="C195" s="224"/>
      <c r="D195" s="214" t="s">
        <v>127</v>
      </c>
      <c r="E195" s="225" t="s">
        <v>19</v>
      </c>
      <c r="F195" s="226" t="s">
        <v>269</v>
      </c>
      <c r="G195" s="224"/>
      <c r="H195" s="227">
        <v>1.8999999999999999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3" t="s">
        <v>127</v>
      </c>
      <c r="AU195" s="233" t="s">
        <v>125</v>
      </c>
      <c r="AV195" s="14" t="s">
        <v>125</v>
      </c>
      <c r="AW195" s="14" t="s">
        <v>33</v>
      </c>
      <c r="AX195" s="14" t="s">
        <v>72</v>
      </c>
      <c r="AY195" s="233" t="s">
        <v>117</v>
      </c>
    </row>
    <row r="196" s="2" customFormat="1" ht="49.05" customHeight="1">
      <c r="A196" s="38"/>
      <c r="B196" s="39"/>
      <c r="C196" s="198" t="s">
        <v>274</v>
      </c>
      <c r="D196" s="198" t="s">
        <v>120</v>
      </c>
      <c r="E196" s="199" t="s">
        <v>275</v>
      </c>
      <c r="F196" s="200" t="s">
        <v>276</v>
      </c>
      <c r="G196" s="201" t="s">
        <v>234</v>
      </c>
      <c r="H196" s="202">
        <v>0.0070000000000000001</v>
      </c>
      <c r="I196" s="203"/>
      <c r="J196" s="204">
        <f>ROUND(I196*H196,2)</f>
        <v>0</v>
      </c>
      <c r="K196" s="205"/>
      <c r="L196" s="44"/>
      <c r="M196" s="206" t="s">
        <v>19</v>
      </c>
      <c r="N196" s="207" t="s">
        <v>44</v>
      </c>
      <c r="O196" s="84"/>
      <c r="P196" s="208">
        <f>O196*H196</f>
        <v>0</v>
      </c>
      <c r="Q196" s="208">
        <v>0</v>
      </c>
      <c r="R196" s="208">
        <f>Q196*H196</f>
        <v>0</v>
      </c>
      <c r="S196" s="208">
        <v>0</v>
      </c>
      <c r="T196" s="209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0" t="s">
        <v>223</v>
      </c>
      <c r="AT196" s="210" t="s">
        <v>120</v>
      </c>
      <c r="AU196" s="210" t="s">
        <v>125</v>
      </c>
      <c r="AY196" s="17" t="s">
        <v>117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7" t="s">
        <v>125</v>
      </c>
      <c r="BK196" s="211">
        <f>ROUND(I196*H196,2)</f>
        <v>0</v>
      </c>
      <c r="BL196" s="17" t="s">
        <v>223</v>
      </c>
      <c r="BM196" s="210" t="s">
        <v>277</v>
      </c>
    </row>
    <row r="197" s="2" customFormat="1">
      <c r="A197" s="38"/>
      <c r="B197" s="39"/>
      <c r="C197" s="40"/>
      <c r="D197" s="234" t="s">
        <v>136</v>
      </c>
      <c r="E197" s="40"/>
      <c r="F197" s="235" t="s">
        <v>278</v>
      </c>
      <c r="G197" s="40"/>
      <c r="H197" s="40"/>
      <c r="I197" s="236"/>
      <c r="J197" s="40"/>
      <c r="K197" s="40"/>
      <c r="L197" s="44"/>
      <c r="M197" s="237"/>
      <c r="N197" s="238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136</v>
      </c>
      <c r="AU197" s="17" t="s">
        <v>125</v>
      </c>
    </row>
    <row r="198" s="2" customFormat="1" ht="49.05" customHeight="1">
      <c r="A198" s="38"/>
      <c r="B198" s="39"/>
      <c r="C198" s="198" t="s">
        <v>279</v>
      </c>
      <c r="D198" s="198" t="s">
        <v>120</v>
      </c>
      <c r="E198" s="199" t="s">
        <v>280</v>
      </c>
      <c r="F198" s="200" t="s">
        <v>281</v>
      </c>
      <c r="G198" s="201" t="s">
        <v>234</v>
      </c>
      <c r="H198" s="202">
        <v>0.0070000000000000001</v>
      </c>
      <c r="I198" s="203"/>
      <c r="J198" s="204">
        <f>ROUND(I198*H198,2)</f>
        <v>0</v>
      </c>
      <c r="K198" s="205"/>
      <c r="L198" s="44"/>
      <c r="M198" s="206" t="s">
        <v>19</v>
      </c>
      <c r="N198" s="207" t="s">
        <v>44</v>
      </c>
      <c r="O198" s="84"/>
      <c r="P198" s="208">
        <f>O198*H198</f>
        <v>0</v>
      </c>
      <c r="Q198" s="208">
        <v>0</v>
      </c>
      <c r="R198" s="208">
        <f>Q198*H198</f>
        <v>0</v>
      </c>
      <c r="S198" s="208">
        <v>0</v>
      </c>
      <c r="T198" s="209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0" t="s">
        <v>223</v>
      </c>
      <c r="AT198" s="210" t="s">
        <v>120</v>
      </c>
      <c r="AU198" s="210" t="s">
        <v>125</v>
      </c>
      <c r="AY198" s="17" t="s">
        <v>117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7" t="s">
        <v>125</v>
      </c>
      <c r="BK198" s="211">
        <f>ROUND(I198*H198,2)</f>
        <v>0</v>
      </c>
      <c r="BL198" s="17" t="s">
        <v>223</v>
      </c>
      <c r="BM198" s="210" t="s">
        <v>282</v>
      </c>
    </row>
    <row r="199" s="2" customFormat="1">
      <c r="A199" s="38"/>
      <c r="B199" s="39"/>
      <c r="C199" s="40"/>
      <c r="D199" s="234" t="s">
        <v>136</v>
      </c>
      <c r="E199" s="40"/>
      <c r="F199" s="235" t="s">
        <v>283</v>
      </c>
      <c r="G199" s="40"/>
      <c r="H199" s="40"/>
      <c r="I199" s="236"/>
      <c r="J199" s="40"/>
      <c r="K199" s="40"/>
      <c r="L199" s="44"/>
      <c r="M199" s="237"/>
      <c r="N199" s="238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136</v>
      </c>
      <c r="AU199" s="17" t="s">
        <v>125</v>
      </c>
    </row>
    <row r="200" s="12" customFormat="1" ht="22.8" customHeight="1">
      <c r="A200" s="12"/>
      <c r="B200" s="182"/>
      <c r="C200" s="183"/>
      <c r="D200" s="184" t="s">
        <v>71</v>
      </c>
      <c r="E200" s="196" t="s">
        <v>284</v>
      </c>
      <c r="F200" s="196" t="s">
        <v>285</v>
      </c>
      <c r="G200" s="183"/>
      <c r="H200" s="183"/>
      <c r="I200" s="186"/>
      <c r="J200" s="197">
        <f>BK200</f>
        <v>0</v>
      </c>
      <c r="K200" s="183"/>
      <c r="L200" s="188"/>
      <c r="M200" s="189"/>
      <c r="N200" s="190"/>
      <c r="O200" s="190"/>
      <c r="P200" s="191">
        <f>SUM(P201:P229)</f>
        <v>0</v>
      </c>
      <c r="Q200" s="190"/>
      <c r="R200" s="191">
        <f>SUM(R201:R229)</f>
        <v>0.27125250601599998</v>
      </c>
      <c r="S200" s="190"/>
      <c r="T200" s="192">
        <f>SUM(T201:T229)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3" t="s">
        <v>125</v>
      </c>
      <c r="AT200" s="194" t="s">
        <v>71</v>
      </c>
      <c r="AU200" s="194" t="s">
        <v>77</v>
      </c>
      <c r="AY200" s="193" t="s">
        <v>117</v>
      </c>
      <c r="BK200" s="195">
        <f>SUM(BK201:BK229)</f>
        <v>0</v>
      </c>
    </row>
    <row r="201" s="2" customFormat="1" ht="16.5" customHeight="1">
      <c r="A201" s="38"/>
      <c r="B201" s="39"/>
      <c r="C201" s="198" t="s">
        <v>286</v>
      </c>
      <c r="D201" s="198" t="s">
        <v>120</v>
      </c>
      <c r="E201" s="199" t="s">
        <v>287</v>
      </c>
      <c r="F201" s="200" t="s">
        <v>288</v>
      </c>
      <c r="G201" s="201" t="s">
        <v>158</v>
      </c>
      <c r="H201" s="202">
        <v>1</v>
      </c>
      <c r="I201" s="203"/>
      <c r="J201" s="204">
        <f>ROUND(I201*H201,2)</f>
        <v>0</v>
      </c>
      <c r="K201" s="205"/>
      <c r="L201" s="44"/>
      <c r="M201" s="206" t="s">
        <v>19</v>
      </c>
      <c r="N201" s="207" t="s">
        <v>44</v>
      </c>
      <c r="O201" s="84"/>
      <c r="P201" s="208">
        <f>O201*H201</f>
        <v>0</v>
      </c>
      <c r="Q201" s="208">
        <v>0</v>
      </c>
      <c r="R201" s="208">
        <f>Q201*H201</f>
        <v>0</v>
      </c>
      <c r="S201" s="208">
        <v>0</v>
      </c>
      <c r="T201" s="20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0" t="s">
        <v>223</v>
      </c>
      <c r="AT201" s="210" t="s">
        <v>120</v>
      </c>
      <c r="AU201" s="210" t="s">
        <v>125</v>
      </c>
      <c r="AY201" s="17" t="s">
        <v>117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7" t="s">
        <v>125</v>
      </c>
      <c r="BK201" s="211">
        <f>ROUND(I201*H201,2)</f>
        <v>0</v>
      </c>
      <c r="BL201" s="17" t="s">
        <v>223</v>
      </c>
      <c r="BM201" s="210" t="s">
        <v>289</v>
      </c>
    </row>
    <row r="202" s="14" customFormat="1">
      <c r="A202" s="14"/>
      <c r="B202" s="223"/>
      <c r="C202" s="224"/>
      <c r="D202" s="214" t="s">
        <v>127</v>
      </c>
      <c r="E202" s="225" t="s">
        <v>19</v>
      </c>
      <c r="F202" s="226" t="s">
        <v>290</v>
      </c>
      <c r="G202" s="224"/>
      <c r="H202" s="227">
        <v>1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3" t="s">
        <v>127</v>
      </c>
      <c r="AU202" s="233" t="s">
        <v>125</v>
      </c>
      <c r="AV202" s="14" t="s">
        <v>125</v>
      </c>
      <c r="AW202" s="14" t="s">
        <v>33</v>
      </c>
      <c r="AX202" s="14" t="s">
        <v>72</v>
      </c>
      <c r="AY202" s="233" t="s">
        <v>117</v>
      </c>
    </row>
    <row r="203" s="2" customFormat="1" ht="21.75" customHeight="1">
      <c r="A203" s="38"/>
      <c r="B203" s="39"/>
      <c r="C203" s="239" t="s">
        <v>291</v>
      </c>
      <c r="D203" s="239" t="s">
        <v>166</v>
      </c>
      <c r="E203" s="240" t="s">
        <v>292</v>
      </c>
      <c r="F203" s="241" t="s">
        <v>293</v>
      </c>
      <c r="G203" s="242" t="s">
        <v>158</v>
      </c>
      <c r="H203" s="243">
        <v>0</v>
      </c>
      <c r="I203" s="244"/>
      <c r="J203" s="245">
        <f>ROUND(I203*H203,2)</f>
        <v>0</v>
      </c>
      <c r="K203" s="246"/>
      <c r="L203" s="247"/>
      <c r="M203" s="248" t="s">
        <v>19</v>
      </c>
      <c r="N203" s="249" t="s">
        <v>44</v>
      </c>
      <c r="O203" s="84"/>
      <c r="P203" s="208">
        <f>O203*H203</f>
        <v>0</v>
      </c>
      <c r="Q203" s="208">
        <v>0.01</v>
      </c>
      <c r="R203" s="208">
        <f>Q203*H203</f>
        <v>0</v>
      </c>
      <c r="S203" s="208">
        <v>0</v>
      </c>
      <c r="T203" s="20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0" t="s">
        <v>294</v>
      </c>
      <c r="AT203" s="210" t="s">
        <v>166</v>
      </c>
      <c r="AU203" s="210" t="s">
        <v>125</v>
      </c>
      <c r="AY203" s="17" t="s">
        <v>117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7" t="s">
        <v>125</v>
      </c>
      <c r="BK203" s="211">
        <f>ROUND(I203*H203,2)</f>
        <v>0</v>
      </c>
      <c r="BL203" s="17" t="s">
        <v>223</v>
      </c>
      <c r="BM203" s="210" t="s">
        <v>295</v>
      </c>
    </row>
    <row r="204" s="2" customFormat="1">
      <c r="A204" s="38"/>
      <c r="B204" s="39"/>
      <c r="C204" s="40"/>
      <c r="D204" s="214" t="s">
        <v>296</v>
      </c>
      <c r="E204" s="40"/>
      <c r="F204" s="250" t="s">
        <v>297</v>
      </c>
      <c r="G204" s="40"/>
      <c r="H204" s="40"/>
      <c r="I204" s="236"/>
      <c r="J204" s="40"/>
      <c r="K204" s="40"/>
      <c r="L204" s="44"/>
      <c r="M204" s="237"/>
      <c r="N204" s="238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296</v>
      </c>
      <c r="AU204" s="17" t="s">
        <v>125</v>
      </c>
    </row>
    <row r="205" s="2" customFormat="1" ht="37.8" customHeight="1">
      <c r="A205" s="38"/>
      <c r="B205" s="39"/>
      <c r="C205" s="198" t="s">
        <v>298</v>
      </c>
      <c r="D205" s="198" t="s">
        <v>120</v>
      </c>
      <c r="E205" s="199" t="s">
        <v>299</v>
      </c>
      <c r="F205" s="200" t="s">
        <v>300</v>
      </c>
      <c r="G205" s="201" t="s">
        <v>123</v>
      </c>
      <c r="H205" s="202">
        <v>6.992</v>
      </c>
      <c r="I205" s="203"/>
      <c r="J205" s="204">
        <f>ROUND(I205*H205,2)</f>
        <v>0</v>
      </c>
      <c r="K205" s="205"/>
      <c r="L205" s="44"/>
      <c r="M205" s="206" t="s">
        <v>19</v>
      </c>
      <c r="N205" s="207" t="s">
        <v>44</v>
      </c>
      <c r="O205" s="84"/>
      <c r="P205" s="208">
        <f>O205*H205</f>
        <v>0</v>
      </c>
      <c r="Q205" s="208">
        <v>0.00026797499999999999</v>
      </c>
      <c r="R205" s="208">
        <f>Q205*H205</f>
        <v>0.0018736811999999999</v>
      </c>
      <c r="S205" s="208">
        <v>0</v>
      </c>
      <c r="T205" s="20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0" t="s">
        <v>223</v>
      </c>
      <c r="AT205" s="210" t="s">
        <v>120</v>
      </c>
      <c r="AU205" s="210" t="s">
        <v>125</v>
      </c>
      <c r="AY205" s="17" t="s">
        <v>117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7" t="s">
        <v>125</v>
      </c>
      <c r="BK205" s="211">
        <f>ROUND(I205*H205,2)</f>
        <v>0</v>
      </c>
      <c r="BL205" s="17" t="s">
        <v>223</v>
      </c>
      <c r="BM205" s="210" t="s">
        <v>301</v>
      </c>
    </row>
    <row r="206" s="2" customFormat="1">
      <c r="A206" s="38"/>
      <c r="B206" s="39"/>
      <c r="C206" s="40"/>
      <c r="D206" s="234" t="s">
        <v>136</v>
      </c>
      <c r="E206" s="40"/>
      <c r="F206" s="235" t="s">
        <v>302</v>
      </c>
      <c r="G206" s="40"/>
      <c r="H206" s="40"/>
      <c r="I206" s="236"/>
      <c r="J206" s="40"/>
      <c r="K206" s="40"/>
      <c r="L206" s="44"/>
      <c r="M206" s="237"/>
      <c r="N206" s="238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136</v>
      </c>
      <c r="AU206" s="17" t="s">
        <v>125</v>
      </c>
    </row>
    <row r="207" s="13" customFormat="1">
      <c r="A207" s="13"/>
      <c r="B207" s="212"/>
      <c r="C207" s="213"/>
      <c r="D207" s="214" t="s">
        <v>127</v>
      </c>
      <c r="E207" s="215" t="s">
        <v>19</v>
      </c>
      <c r="F207" s="216" t="s">
        <v>303</v>
      </c>
      <c r="G207" s="213"/>
      <c r="H207" s="215" t="s">
        <v>19</v>
      </c>
      <c r="I207" s="217"/>
      <c r="J207" s="213"/>
      <c r="K207" s="213"/>
      <c r="L207" s="218"/>
      <c r="M207" s="219"/>
      <c r="N207" s="220"/>
      <c r="O207" s="220"/>
      <c r="P207" s="220"/>
      <c r="Q207" s="220"/>
      <c r="R207" s="220"/>
      <c r="S207" s="220"/>
      <c r="T207" s="22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2" t="s">
        <v>127</v>
      </c>
      <c r="AU207" s="222" t="s">
        <v>125</v>
      </c>
      <c r="AV207" s="13" t="s">
        <v>77</v>
      </c>
      <c r="AW207" s="13" t="s">
        <v>33</v>
      </c>
      <c r="AX207" s="13" t="s">
        <v>72</v>
      </c>
      <c r="AY207" s="222" t="s">
        <v>117</v>
      </c>
    </row>
    <row r="208" s="14" customFormat="1">
      <c r="A208" s="14"/>
      <c r="B208" s="223"/>
      <c r="C208" s="224"/>
      <c r="D208" s="214" t="s">
        <v>127</v>
      </c>
      <c r="E208" s="225" t="s">
        <v>19</v>
      </c>
      <c r="F208" s="226" t="s">
        <v>304</v>
      </c>
      <c r="G208" s="224"/>
      <c r="H208" s="227">
        <v>5.2439999999999998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3" t="s">
        <v>127</v>
      </c>
      <c r="AU208" s="233" t="s">
        <v>125</v>
      </c>
      <c r="AV208" s="14" t="s">
        <v>125</v>
      </c>
      <c r="AW208" s="14" t="s">
        <v>33</v>
      </c>
      <c r="AX208" s="14" t="s">
        <v>72</v>
      </c>
      <c r="AY208" s="233" t="s">
        <v>117</v>
      </c>
    </row>
    <row r="209" s="14" customFormat="1">
      <c r="A209" s="14"/>
      <c r="B209" s="223"/>
      <c r="C209" s="224"/>
      <c r="D209" s="214" t="s">
        <v>127</v>
      </c>
      <c r="E209" s="225" t="s">
        <v>19</v>
      </c>
      <c r="F209" s="226" t="s">
        <v>305</v>
      </c>
      <c r="G209" s="224"/>
      <c r="H209" s="227">
        <v>1.748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3" t="s">
        <v>127</v>
      </c>
      <c r="AU209" s="233" t="s">
        <v>125</v>
      </c>
      <c r="AV209" s="14" t="s">
        <v>125</v>
      </c>
      <c r="AW209" s="14" t="s">
        <v>33</v>
      </c>
      <c r="AX209" s="14" t="s">
        <v>72</v>
      </c>
      <c r="AY209" s="233" t="s">
        <v>117</v>
      </c>
    </row>
    <row r="210" s="2" customFormat="1" ht="24.15" customHeight="1">
      <c r="A210" s="38"/>
      <c r="B210" s="39"/>
      <c r="C210" s="239" t="s">
        <v>306</v>
      </c>
      <c r="D210" s="239" t="s">
        <v>166</v>
      </c>
      <c r="E210" s="240" t="s">
        <v>307</v>
      </c>
      <c r="F210" s="241" t="s">
        <v>308</v>
      </c>
      <c r="G210" s="242" t="s">
        <v>123</v>
      </c>
      <c r="H210" s="243">
        <v>6.992</v>
      </c>
      <c r="I210" s="244"/>
      <c r="J210" s="245">
        <f>ROUND(I210*H210,2)</f>
        <v>0</v>
      </c>
      <c r="K210" s="246"/>
      <c r="L210" s="247"/>
      <c r="M210" s="248" t="s">
        <v>19</v>
      </c>
      <c r="N210" s="249" t="s">
        <v>44</v>
      </c>
      <c r="O210" s="84"/>
      <c r="P210" s="208">
        <f>O210*H210</f>
        <v>0</v>
      </c>
      <c r="Q210" s="208">
        <v>0.036810000000000002</v>
      </c>
      <c r="R210" s="208">
        <f>Q210*H210</f>
        <v>0.25737552000000002</v>
      </c>
      <c r="S210" s="208">
        <v>0</v>
      </c>
      <c r="T210" s="20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0" t="s">
        <v>294</v>
      </c>
      <c r="AT210" s="210" t="s">
        <v>166</v>
      </c>
      <c r="AU210" s="210" t="s">
        <v>125</v>
      </c>
      <c r="AY210" s="17" t="s">
        <v>117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7" t="s">
        <v>125</v>
      </c>
      <c r="BK210" s="211">
        <f>ROUND(I210*H210,2)</f>
        <v>0</v>
      </c>
      <c r="BL210" s="17" t="s">
        <v>223</v>
      </c>
      <c r="BM210" s="210" t="s">
        <v>309</v>
      </c>
    </row>
    <row r="211" s="2" customFormat="1">
      <c r="A211" s="38"/>
      <c r="B211" s="39"/>
      <c r="C211" s="40"/>
      <c r="D211" s="234" t="s">
        <v>136</v>
      </c>
      <c r="E211" s="40"/>
      <c r="F211" s="235" t="s">
        <v>310</v>
      </c>
      <c r="G211" s="40"/>
      <c r="H211" s="40"/>
      <c r="I211" s="236"/>
      <c r="J211" s="40"/>
      <c r="K211" s="40"/>
      <c r="L211" s="44"/>
      <c r="M211" s="237"/>
      <c r="N211" s="238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125</v>
      </c>
    </row>
    <row r="212" s="2" customFormat="1">
      <c r="A212" s="38"/>
      <c r="B212" s="39"/>
      <c r="C212" s="40"/>
      <c r="D212" s="214" t="s">
        <v>296</v>
      </c>
      <c r="E212" s="40"/>
      <c r="F212" s="250" t="s">
        <v>311</v>
      </c>
      <c r="G212" s="40"/>
      <c r="H212" s="40"/>
      <c r="I212" s="236"/>
      <c r="J212" s="40"/>
      <c r="K212" s="40"/>
      <c r="L212" s="44"/>
      <c r="M212" s="237"/>
      <c r="N212" s="238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296</v>
      </c>
      <c r="AU212" s="17" t="s">
        <v>125</v>
      </c>
    </row>
    <row r="213" s="13" customFormat="1">
      <c r="A213" s="13"/>
      <c r="B213" s="212"/>
      <c r="C213" s="213"/>
      <c r="D213" s="214" t="s">
        <v>127</v>
      </c>
      <c r="E213" s="215" t="s">
        <v>19</v>
      </c>
      <c r="F213" s="216" t="s">
        <v>303</v>
      </c>
      <c r="G213" s="213"/>
      <c r="H213" s="215" t="s">
        <v>19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22" t="s">
        <v>127</v>
      </c>
      <c r="AU213" s="222" t="s">
        <v>125</v>
      </c>
      <c r="AV213" s="13" t="s">
        <v>77</v>
      </c>
      <c r="AW213" s="13" t="s">
        <v>33</v>
      </c>
      <c r="AX213" s="13" t="s">
        <v>72</v>
      </c>
      <c r="AY213" s="222" t="s">
        <v>117</v>
      </c>
    </row>
    <row r="214" s="14" customFormat="1">
      <c r="A214" s="14"/>
      <c r="B214" s="223"/>
      <c r="C214" s="224"/>
      <c r="D214" s="214" t="s">
        <v>127</v>
      </c>
      <c r="E214" s="225" t="s">
        <v>19</v>
      </c>
      <c r="F214" s="226" t="s">
        <v>304</v>
      </c>
      <c r="G214" s="224"/>
      <c r="H214" s="227">
        <v>5.2439999999999998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3" t="s">
        <v>127</v>
      </c>
      <c r="AU214" s="233" t="s">
        <v>125</v>
      </c>
      <c r="AV214" s="14" t="s">
        <v>125</v>
      </c>
      <c r="AW214" s="14" t="s">
        <v>33</v>
      </c>
      <c r="AX214" s="14" t="s">
        <v>72</v>
      </c>
      <c r="AY214" s="233" t="s">
        <v>117</v>
      </c>
    </row>
    <row r="215" s="14" customFormat="1">
      <c r="A215" s="14"/>
      <c r="B215" s="223"/>
      <c r="C215" s="224"/>
      <c r="D215" s="214" t="s">
        <v>127</v>
      </c>
      <c r="E215" s="225" t="s">
        <v>19</v>
      </c>
      <c r="F215" s="226" t="s">
        <v>305</v>
      </c>
      <c r="G215" s="224"/>
      <c r="H215" s="227">
        <v>1.748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3" t="s">
        <v>127</v>
      </c>
      <c r="AU215" s="233" t="s">
        <v>125</v>
      </c>
      <c r="AV215" s="14" t="s">
        <v>125</v>
      </c>
      <c r="AW215" s="14" t="s">
        <v>33</v>
      </c>
      <c r="AX215" s="14" t="s">
        <v>72</v>
      </c>
      <c r="AY215" s="233" t="s">
        <v>117</v>
      </c>
    </row>
    <row r="216" s="2" customFormat="1" ht="44.25" customHeight="1">
      <c r="A216" s="38"/>
      <c r="B216" s="39"/>
      <c r="C216" s="198" t="s">
        <v>312</v>
      </c>
      <c r="D216" s="198" t="s">
        <v>120</v>
      </c>
      <c r="E216" s="199" t="s">
        <v>313</v>
      </c>
      <c r="F216" s="200" t="s">
        <v>314</v>
      </c>
      <c r="G216" s="201" t="s">
        <v>185</v>
      </c>
      <c r="H216" s="202">
        <v>22.559999999999999</v>
      </c>
      <c r="I216" s="203"/>
      <c r="J216" s="204">
        <f>ROUND(I216*H216,2)</f>
        <v>0</v>
      </c>
      <c r="K216" s="205"/>
      <c r="L216" s="44"/>
      <c r="M216" s="206" t="s">
        <v>19</v>
      </c>
      <c r="N216" s="207" t="s">
        <v>44</v>
      </c>
      <c r="O216" s="84"/>
      <c r="P216" s="208">
        <f>O216*H216</f>
        <v>0</v>
      </c>
      <c r="Q216" s="208">
        <v>0.00015025109999999999</v>
      </c>
      <c r="R216" s="208">
        <f>Q216*H216</f>
        <v>0.0033896648159999995</v>
      </c>
      <c r="S216" s="208">
        <v>0</v>
      </c>
      <c r="T216" s="20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0" t="s">
        <v>223</v>
      </c>
      <c r="AT216" s="210" t="s">
        <v>120</v>
      </c>
      <c r="AU216" s="210" t="s">
        <v>125</v>
      </c>
      <c r="AY216" s="17" t="s">
        <v>117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7" t="s">
        <v>125</v>
      </c>
      <c r="BK216" s="211">
        <f>ROUND(I216*H216,2)</f>
        <v>0</v>
      </c>
      <c r="BL216" s="17" t="s">
        <v>223</v>
      </c>
      <c r="BM216" s="210" t="s">
        <v>315</v>
      </c>
    </row>
    <row r="217" s="2" customFormat="1">
      <c r="A217" s="38"/>
      <c r="B217" s="39"/>
      <c r="C217" s="40"/>
      <c r="D217" s="234" t="s">
        <v>136</v>
      </c>
      <c r="E217" s="40"/>
      <c r="F217" s="235" t="s">
        <v>316</v>
      </c>
      <c r="G217" s="40"/>
      <c r="H217" s="40"/>
      <c r="I217" s="236"/>
      <c r="J217" s="40"/>
      <c r="K217" s="40"/>
      <c r="L217" s="44"/>
      <c r="M217" s="237"/>
      <c r="N217" s="238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136</v>
      </c>
      <c r="AU217" s="17" t="s">
        <v>125</v>
      </c>
    </row>
    <row r="218" s="13" customFormat="1">
      <c r="A218" s="13"/>
      <c r="B218" s="212"/>
      <c r="C218" s="213"/>
      <c r="D218" s="214" t="s">
        <v>127</v>
      </c>
      <c r="E218" s="215" t="s">
        <v>19</v>
      </c>
      <c r="F218" s="216" t="s">
        <v>303</v>
      </c>
      <c r="G218" s="213"/>
      <c r="H218" s="215" t="s">
        <v>19</v>
      </c>
      <c r="I218" s="217"/>
      <c r="J218" s="213"/>
      <c r="K218" s="213"/>
      <c r="L218" s="218"/>
      <c r="M218" s="219"/>
      <c r="N218" s="220"/>
      <c r="O218" s="220"/>
      <c r="P218" s="220"/>
      <c r="Q218" s="220"/>
      <c r="R218" s="220"/>
      <c r="S218" s="220"/>
      <c r="T218" s="22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2" t="s">
        <v>127</v>
      </c>
      <c r="AU218" s="222" t="s">
        <v>125</v>
      </c>
      <c r="AV218" s="13" t="s">
        <v>77</v>
      </c>
      <c r="AW218" s="13" t="s">
        <v>33</v>
      </c>
      <c r="AX218" s="13" t="s">
        <v>72</v>
      </c>
      <c r="AY218" s="222" t="s">
        <v>117</v>
      </c>
    </row>
    <row r="219" s="14" customFormat="1">
      <c r="A219" s="14"/>
      <c r="B219" s="223"/>
      <c r="C219" s="224"/>
      <c r="D219" s="214" t="s">
        <v>127</v>
      </c>
      <c r="E219" s="225" t="s">
        <v>19</v>
      </c>
      <c r="F219" s="226" t="s">
        <v>317</v>
      </c>
      <c r="G219" s="224"/>
      <c r="H219" s="227">
        <v>16.920000000000002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33" t="s">
        <v>127</v>
      </c>
      <c r="AU219" s="233" t="s">
        <v>125</v>
      </c>
      <c r="AV219" s="14" t="s">
        <v>125</v>
      </c>
      <c r="AW219" s="14" t="s">
        <v>33</v>
      </c>
      <c r="AX219" s="14" t="s">
        <v>72</v>
      </c>
      <c r="AY219" s="233" t="s">
        <v>117</v>
      </c>
    </row>
    <row r="220" s="14" customFormat="1">
      <c r="A220" s="14"/>
      <c r="B220" s="223"/>
      <c r="C220" s="224"/>
      <c r="D220" s="214" t="s">
        <v>127</v>
      </c>
      <c r="E220" s="225" t="s">
        <v>19</v>
      </c>
      <c r="F220" s="226" t="s">
        <v>318</v>
      </c>
      <c r="G220" s="224"/>
      <c r="H220" s="227">
        <v>5.6399999999999997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33" t="s">
        <v>127</v>
      </c>
      <c r="AU220" s="233" t="s">
        <v>125</v>
      </c>
      <c r="AV220" s="14" t="s">
        <v>125</v>
      </c>
      <c r="AW220" s="14" t="s">
        <v>33</v>
      </c>
      <c r="AX220" s="14" t="s">
        <v>72</v>
      </c>
      <c r="AY220" s="233" t="s">
        <v>117</v>
      </c>
    </row>
    <row r="221" s="2" customFormat="1" ht="33" customHeight="1">
      <c r="A221" s="38"/>
      <c r="B221" s="39"/>
      <c r="C221" s="198" t="s">
        <v>319</v>
      </c>
      <c r="D221" s="198" t="s">
        <v>120</v>
      </c>
      <c r="E221" s="199" t="s">
        <v>320</v>
      </c>
      <c r="F221" s="200" t="s">
        <v>321</v>
      </c>
      <c r="G221" s="201" t="s">
        <v>185</v>
      </c>
      <c r="H221" s="202">
        <v>30.16</v>
      </c>
      <c r="I221" s="203"/>
      <c r="J221" s="204">
        <f>ROUND(I221*H221,2)</f>
        <v>0</v>
      </c>
      <c r="K221" s="205"/>
      <c r="L221" s="44"/>
      <c r="M221" s="206" t="s">
        <v>19</v>
      </c>
      <c r="N221" s="207" t="s">
        <v>44</v>
      </c>
      <c r="O221" s="84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0" t="s">
        <v>223</v>
      </c>
      <c r="AT221" s="210" t="s">
        <v>120</v>
      </c>
      <c r="AU221" s="210" t="s">
        <v>125</v>
      </c>
      <c r="AY221" s="17" t="s">
        <v>117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7" t="s">
        <v>125</v>
      </c>
      <c r="BK221" s="211">
        <f>ROUND(I221*H221,2)</f>
        <v>0</v>
      </c>
      <c r="BL221" s="17" t="s">
        <v>223</v>
      </c>
      <c r="BM221" s="210" t="s">
        <v>322</v>
      </c>
    </row>
    <row r="222" s="14" customFormat="1">
      <c r="A222" s="14"/>
      <c r="B222" s="223"/>
      <c r="C222" s="224"/>
      <c r="D222" s="214" t="s">
        <v>127</v>
      </c>
      <c r="E222" s="225" t="s">
        <v>19</v>
      </c>
      <c r="F222" s="226" t="s">
        <v>323</v>
      </c>
      <c r="G222" s="224"/>
      <c r="H222" s="227">
        <v>22.620000000000001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3" t="s">
        <v>127</v>
      </c>
      <c r="AU222" s="233" t="s">
        <v>125</v>
      </c>
      <c r="AV222" s="14" t="s">
        <v>125</v>
      </c>
      <c r="AW222" s="14" t="s">
        <v>33</v>
      </c>
      <c r="AX222" s="14" t="s">
        <v>72</v>
      </c>
      <c r="AY222" s="233" t="s">
        <v>117</v>
      </c>
    </row>
    <row r="223" s="14" customFormat="1">
      <c r="A223" s="14"/>
      <c r="B223" s="223"/>
      <c r="C223" s="224"/>
      <c r="D223" s="214" t="s">
        <v>127</v>
      </c>
      <c r="E223" s="225" t="s">
        <v>19</v>
      </c>
      <c r="F223" s="226" t="s">
        <v>324</v>
      </c>
      <c r="G223" s="224"/>
      <c r="H223" s="227">
        <v>7.54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3" t="s">
        <v>127</v>
      </c>
      <c r="AU223" s="233" t="s">
        <v>125</v>
      </c>
      <c r="AV223" s="14" t="s">
        <v>125</v>
      </c>
      <c r="AW223" s="14" t="s">
        <v>33</v>
      </c>
      <c r="AX223" s="14" t="s">
        <v>72</v>
      </c>
      <c r="AY223" s="233" t="s">
        <v>117</v>
      </c>
    </row>
    <row r="224" s="2" customFormat="1" ht="16.5" customHeight="1">
      <c r="A224" s="38"/>
      <c r="B224" s="39"/>
      <c r="C224" s="239" t="s">
        <v>294</v>
      </c>
      <c r="D224" s="239" t="s">
        <v>166</v>
      </c>
      <c r="E224" s="240" t="s">
        <v>325</v>
      </c>
      <c r="F224" s="241" t="s">
        <v>326</v>
      </c>
      <c r="G224" s="242" t="s">
        <v>185</v>
      </c>
      <c r="H224" s="243">
        <v>30.763000000000002</v>
      </c>
      <c r="I224" s="244"/>
      <c r="J224" s="245">
        <f>ROUND(I224*H224,2)</f>
        <v>0</v>
      </c>
      <c r="K224" s="246"/>
      <c r="L224" s="247"/>
      <c r="M224" s="248" t="s">
        <v>19</v>
      </c>
      <c r="N224" s="249" t="s">
        <v>44</v>
      </c>
      <c r="O224" s="84"/>
      <c r="P224" s="208">
        <f>O224*H224</f>
        <v>0</v>
      </c>
      <c r="Q224" s="208">
        <v>0.00027999999999999998</v>
      </c>
      <c r="R224" s="208">
        <f>Q224*H224</f>
        <v>0.0086136400000000005</v>
      </c>
      <c r="S224" s="208">
        <v>0</v>
      </c>
      <c r="T224" s="20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0" t="s">
        <v>294</v>
      </c>
      <c r="AT224" s="210" t="s">
        <v>166</v>
      </c>
      <c r="AU224" s="210" t="s">
        <v>125</v>
      </c>
      <c r="AY224" s="17" t="s">
        <v>117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7" t="s">
        <v>125</v>
      </c>
      <c r="BK224" s="211">
        <f>ROUND(I224*H224,2)</f>
        <v>0</v>
      </c>
      <c r="BL224" s="17" t="s">
        <v>223</v>
      </c>
      <c r="BM224" s="210" t="s">
        <v>327</v>
      </c>
    </row>
    <row r="225" s="14" customFormat="1">
      <c r="A225" s="14"/>
      <c r="B225" s="223"/>
      <c r="C225" s="224"/>
      <c r="D225" s="214" t="s">
        <v>127</v>
      </c>
      <c r="E225" s="224"/>
      <c r="F225" s="226" t="s">
        <v>328</v>
      </c>
      <c r="G225" s="224"/>
      <c r="H225" s="227">
        <v>30.763000000000002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33" t="s">
        <v>127</v>
      </c>
      <c r="AU225" s="233" t="s">
        <v>125</v>
      </c>
      <c r="AV225" s="14" t="s">
        <v>125</v>
      </c>
      <c r="AW225" s="14" t="s">
        <v>4</v>
      </c>
      <c r="AX225" s="14" t="s">
        <v>77</v>
      </c>
      <c r="AY225" s="233" t="s">
        <v>117</v>
      </c>
    </row>
    <row r="226" s="2" customFormat="1" ht="49.05" customHeight="1">
      <c r="A226" s="38"/>
      <c r="B226" s="39"/>
      <c r="C226" s="198" t="s">
        <v>329</v>
      </c>
      <c r="D226" s="198" t="s">
        <v>120</v>
      </c>
      <c r="E226" s="199" t="s">
        <v>330</v>
      </c>
      <c r="F226" s="200" t="s">
        <v>331</v>
      </c>
      <c r="G226" s="201" t="s">
        <v>234</v>
      </c>
      <c r="H226" s="202">
        <v>0.27100000000000002</v>
      </c>
      <c r="I226" s="203"/>
      <c r="J226" s="204">
        <f>ROUND(I226*H226,2)</f>
        <v>0</v>
      </c>
      <c r="K226" s="205"/>
      <c r="L226" s="44"/>
      <c r="M226" s="206" t="s">
        <v>19</v>
      </c>
      <c r="N226" s="207" t="s">
        <v>44</v>
      </c>
      <c r="O226" s="84"/>
      <c r="P226" s="208">
        <f>O226*H226</f>
        <v>0</v>
      </c>
      <c r="Q226" s="208">
        <v>0</v>
      </c>
      <c r="R226" s="208">
        <f>Q226*H226</f>
        <v>0</v>
      </c>
      <c r="S226" s="208">
        <v>0</v>
      </c>
      <c r="T226" s="20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0" t="s">
        <v>223</v>
      </c>
      <c r="AT226" s="210" t="s">
        <v>120</v>
      </c>
      <c r="AU226" s="210" t="s">
        <v>125</v>
      </c>
      <c r="AY226" s="17" t="s">
        <v>117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7" t="s">
        <v>125</v>
      </c>
      <c r="BK226" s="211">
        <f>ROUND(I226*H226,2)</f>
        <v>0</v>
      </c>
      <c r="BL226" s="17" t="s">
        <v>223</v>
      </c>
      <c r="BM226" s="210" t="s">
        <v>332</v>
      </c>
    </row>
    <row r="227" s="2" customFormat="1">
      <c r="A227" s="38"/>
      <c r="B227" s="39"/>
      <c r="C227" s="40"/>
      <c r="D227" s="234" t="s">
        <v>136</v>
      </c>
      <c r="E227" s="40"/>
      <c r="F227" s="235" t="s">
        <v>333</v>
      </c>
      <c r="G227" s="40"/>
      <c r="H227" s="40"/>
      <c r="I227" s="236"/>
      <c r="J227" s="40"/>
      <c r="K227" s="40"/>
      <c r="L227" s="44"/>
      <c r="M227" s="237"/>
      <c r="N227" s="238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136</v>
      </c>
      <c r="AU227" s="17" t="s">
        <v>125</v>
      </c>
    </row>
    <row r="228" s="2" customFormat="1" ht="49.05" customHeight="1">
      <c r="A228" s="38"/>
      <c r="B228" s="39"/>
      <c r="C228" s="198" t="s">
        <v>334</v>
      </c>
      <c r="D228" s="198" t="s">
        <v>120</v>
      </c>
      <c r="E228" s="199" t="s">
        <v>335</v>
      </c>
      <c r="F228" s="200" t="s">
        <v>336</v>
      </c>
      <c r="G228" s="201" t="s">
        <v>234</v>
      </c>
      <c r="H228" s="202">
        <v>0.27100000000000002</v>
      </c>
      <c r="I228" s="203"/>
      <c r="J228" s="204">
        <f>ROUND(I228*H228,2)</f>
        <v>0</v>
      </c>
      <c r="K228" s="205"/>
      <c r="L228" s="44"/>
      <c r="M228" s="206" t="s">
        <v>19</v>
      </c>
      <c r="N228" s="207" t="s">
        <v>44</v>
      </c>
      <c r="O228" s="84"/>
      <c r="P228" s="208">
        <f>O228*H228</f>
        <v>0</v>
      </c>
      <c r="Q228" s="208">
        <v>0</v>
      </c>
      <c r="R228" s="208">
        <f>Q228*H228</f>
        <v>0</v>
      </c>
      <c r="S228" s="208">
        <v>0</v>
      </c>
      <c r="T228" s="20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0" t="s">
        <v>223</v>
      </c>
      <c r="AT228" s="210" t="s">
        <v>120</v>
      </c>
      <c r="AU228" s="210" t="s">
        <v>125</v>
      </c>
      <c r="AY228" s="17" t="s">
        <v>117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7" t="s">
        <v>125</v>
      </c>
      <c r="BK228" s="211">
        <f>ROUND(I228*H228,2)</f>
        <v>0</v>
      </c>
      <c r="BL228" s="17" t="s">
        <v>223</v>
      </c>
      <c r="BM228" s="210" t="s">
        <v>337</v>
      </c>
    </row>
    <row r="229" s="2" customFormat="1">
      <c r="A229" s="38"/>
      <c r="B229" s="39"/>
      <c r="C229" s="40"/>
      <c r="D229" s="234" t="s">
        <v>136</v>
      </c>
      <c r="E229" s="40"/>
      <c r="F229" s="235" t="s">
        <v>338</v>
      </c>
      <c r="G229" s="40"/>
      <c r="H229" s="40"/>
      <c r="I229" s="236"/>
      <c r="J229" s="40"/>
      <c r="K229" s="40"/>
      <c r="L229" s="44"/>
      <c r="M229" s="237"/>
      <c r="N229" s="238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136</v>
      </c>
      <c r="AU229" s="17" t="s">
        <v>125</v>
      </c>
    </row>
    <row r="230" s="12" customFormat="1" ht="22.8" customHeight="1">
      <c r="A230" s="12"/>
      <c r="B230" s="182"/>
      <c r="C230" s="183"/>
      <c r="D230" s="184" t="s">
        <v>71</v>
      </c>
      <c r="E230" s="196" t="s">
        <v>339</v>
      </c>
      <c r="F230" s="196" t="s">
        <v>340</v>
      </c>
      <c r="G230" s="183"/>
      <c r="H230" s="183"/>
      <c r="I230" s="186"/>
      <c r="J230" s="197">
        <f>BK230</f>
        <v>0</v>
      </c>
      <c r="K230" s="183"/>
      <c r="L230" s="188"/>
      <c r="M230" s="189"/>
      <c r="N230" s="190"/>
      <c r="O230" s="190"/>
      <c r="P230" s="191">
        <f>SUM(P231:P241)</f>
        <v>0</v>
      </c>
      <c r="Q230" s="190"/>
      <c r="R230" s="191">
        <f>SUM(R231:R241)</f>
        <v>0.0119168</v>
      </c>
      <c r="S230" s="190"/>
      <c r="T230" s="192">
        <f>SUM(T231:T241)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193" t="s">
        <v>125</v>
      </c>
      <c r="AT230" s="194" t="s">
        <v>71</v>
      </c>
      <c r="AU230" s="194" t="s">
        <v>77</v>
      </c>
      <c r="AY230" s="193" t="s">
        <v>117</v>
      </c>
      <c r="BK230" s="195">
        <f>SUM(BK231:BK241)</f>
        <v>0</v>
      </c>
    </row>
    <row r="231" s="2" customFormat="1" ht="37.8" customHeight="1">
      <c r="A231" s="38"/>
      <c r="B231" s="39"/>
      <c r="C231" s="198" t="s">
        <v>341</v>
      </c>
      <c r="D231" s="198" t="s">
        <v>120</v>
      </c>
      <c r="E231" s="199" t="s">
        <v>342</v>
      </c>
      <c r="F231" s="200" t="s">
        <v>343</v>
      </c>
      <c r="G231" s="201" t="s">
        <v>185</v>
      </c>
      <c r="H231" s="202">
        <v>7.5999999999999996</v>
      </c>
      <c r="I231" s="203"/>
      <c r="J231" s="204">
        <f>ROUND(I231*H231,2)</f>
        <v>0</v>
      </c>
      <c r="K231" s="205"/>
      <c r="L231" s="44"/>
      <c r="M231" s="206" t="s">
        <v>19</v>
      </c>
      <c r="N231" s="207" t="s">
        <v>44</v>
      </c>
      <c r="O231" s="84"/>
      <c r="P231" s="208">
        <f>O231*H231</f>
        <v>0</v>
      </c>
      <c r="Q231" s="208">
        <v>0.00048999999999999998</v>
      </c>
      <c r="R231" s="208">
        <f>Q231*H231</f>
        <v>0.0037239999999999999</v>
      </c>
      <c r="S231" s="208">
        <v>0</v>
      </c>
      <c r="T231" s="20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0" t="s">
        <v>223</v>
      </c>
      <c r="AT231" s="210" t="s">
        <v>120</v>
      </c>
      <c r="AU231" s="210" t="s">
        <v>125</v>
      </c>
      <c r="AY231" s="17" t="s">
        <v>117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7" t="s">
        <v>125</v>
      </c>
      <c r="BK231" s="211">
        <f>ROUND(I231*H231,2)</f>
        <v>0</v>
      </c>
      <c r="BL231" s="17" t="s">
        <v>223</v>
      </c>
      <c r="BM231" s="210" t="s">
        <v>344</v>
      </c>
    </row>
    <row r="232" s="2" customFormat="1">
      <c r="A232" s="38"/>
      <c r="B232" s="39"/>
      <c r="C232" s="40"/>
      <c r="D232" s="234" t="s">
        <v>136</v>
      </c>
      <c r="E232" s="40"/>
      <c r="F232" s="235" t="s">
        <v>345</v>
      </c>
      <c r="G232" s="40"/>
      <c r="H232" s="40"/>
      <c r="I232" s="236"/>
      <c r="J232" s="40"/>
      <c r="K232" s="40"/>
      <c r="L232" s="44"/>
      <c r="M232" s="237"/>
      <c r="N232" s="238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136</v>
      </c>
      <c r="AU232" s="17" t="s">
        <v>125</v>
      </c>
    </row>
    <row r="233" s="14" customFormat="1">
      <c r="A233" s="14"/>
      <c r="B233" s="223"/>
      <c r="C233" s="224"/>
      <c r="D233" s="214" t="s">
        <v>127</v>
      </c>
      <c r="E233" s="225" t="s">
        <v>19</v>
      </c>
      <c r="F233" s="226" t="s">
        <v>268</v>
      </c>
      <c r="G233" s="224"/>
      <c r="H233" s="227">
        <v>5.7000000000000002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3" t="s">
        <v>127</v>
      </c>
      <c r="AU233" s="233" t="s">
        <v>125</v>
      </c>
      <c r="AV233" s="14" t="s">
        <v>125</v>
      </c>
      <c r="AW233" s="14" t="s">
        <v>33</v>
      </c>
      <c r="AX233" s="14" t="s">
        <v>72</v>
      </c>
      <c r="AY233" s="233" t="s">
        <v>117</v>
      </c>
    </row>
    <row r="234" s="14" customFormat="1">
      <c r="A234" s="14"/>
      <c r="B234" s="223"/>
      <c r="C234" s="224"/>
      <c r="D234" s="214" t="s">
        <v>127</v>
      </c>
      <c r="E234" s="225" t="s">
        <v>19</v>
      </c>
      <c r="F234" s="226" t="s">
        <v>269</v>
      </c>
      <c r="G234" s="224"/>
      <c r="H234" s="227">
        <v>1.8999999999999999</v>
      </c>
      <c r="I234" s="228"/>
      <c r="J234" s="224"/>
      <c r="K234" s="224"/>
      <c r="L234" s="229"/>
      <c r="M234" s="230"/>
      <c r="N234" s="231"/>
      <c r="O234" s="231"/>
      <c r="P234" s="231"/>
      <c r="Q234" s="231"/>
      <c r="R234" s="231"/>
      <c r="S234" s="231"/>
      <c r="T234" s="23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33" t="s">
        <v>127</v>
      </c>
      <c r="AU234" s="233" t="s">
        <v>125</v>
      </c>
      <c r="AV234" s="14" t="s">
        <v>125</v>
      </c>
      <c r="AW234" s="14" t="s">
        <v>33</v>
      </c>
      <c r="AX234" s="14" t="s">
        <v>72</v>
      </c>
      <c r="AY234" s="233" t="s">
        <v>117</v>
      </c>
    </row>
    <row r="235" s="2" customFormat="1" ht="16.5" customHeight="1">
      <c r="A235" s="38"/>
      <c r="B235" s="39"/>
      <c r="C235" s="239" t="s">
        <v>346</v>
      </c>
      <c r="D235" s="239" t="s">
        <v>166</v>
      </c>
      <c r="E235" s="240" t="s">
        <v>347</v>
      </c>
      <c r="F235" s="241" t="s">
        <v>348</v>
      </c>
      <c r="G235" s="242" t="s">
        <v>123</v>
      </c>
      <c r="H235" s="243">
        <v>0.83599999999999997</v>
      </c>
      <c r="I235" s="244"/>
      <c r="J235" s="245">
        <f>ROUND(I235*H235,2)</f>
        <v>0</v>
      </c>
      <c r="K235" s="246"/>
      <c r="L235" s="247"/>
      <c r="M235" s="248" t="s">
        <v>19</v>
      </c>
      <c r="N235" s="249" t="s">
        <v>44</v>
      </c>
      <c r="O235" s="84"/>
      <c r="P235" s="208">
        <f>O235*H235</f>
        <v>0</v>
      </c>
      <c r="Q235" s="208">
        <v>0.0097999999999999997</v>
      </c>
      <c r="R235" s="208">
        <f>Q235*H235</f>
        <v>0.0081928000000000001</v>
      </c>
      <c r="S235" s="208">
        <v>0</v>
      </c>
      <c r="T235" s="20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0" t="s">
        <v>294</v>
      </c>
      <c r="AT235" s="210" t="s">
        <v>166</v>
      </c>
      <c r="AU235" s="210" t="s">
        <v>125</v>
      </c>
      <c r="AY235" s="17" t="s">
        <v>117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7" t="s">
        <v>125</v>
      </c>
      <c r="BK235" s="211">
        <f>ROUND(I235*H235,2)</f>
        <v>0</v>
      </c>
      <c r="BL235" s="17" t="s">
        <v>223</v>
      </c>
      <c r="BM235" s="210" t="s">
        <v>349</v>
      </c>
    </row>
    <row r="236" s="2" customFormat="1">
      <c r="A236" s="38"/>
      <c r="B236" s="39"/>
      <c r="C236" s="40"/>
      <c r="D236" s="234" t="s">
        <v>136</v>
      </c>
      <c r="E236" s="40"/>
      <c r="F236" s="235" t="s">
        <v>350</v>
      </c>
      <c r="G236" s="40"/>
      <c r="H236" s="40"/>
      <c r="I236" s="236"/>
      <c r="J236" s="40"/>
      <c r="K236" s="40"/>
      <c r="L236" s="44"/>
      <c r="M236" s="237"/>
      <c r="N236" s="238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136</v>
      </c>
      <c r="AU236" s="17" t="s">
        <v>125</v>
      </c>
    </row>
    <row r="237" s="14" customFormat="1">
      <c r="A237" s="14"/>
      <c r="B237" s="223"/>
      <c r="C237" s="224"/>
      <c r="D237" s="214" t="s">
        <v>127</v>
      </c>
      <c r="E237" s="224"/>
      <c r="F237" s="226" t="s">
        <v>351</v>
      </c>
      <c r="G237" s="224"/>
      <c r="H237" s="227">
        <v>0.83599999999999997</v>
      </c>
      <c r="I237" s="228"/>
      <c r="J237" s="224"/>
      <c r="K237" s="224"/>
      <c r="L237" s="229"/>
      <c r="M237" s="230"/>
      <c r="N237" s="231"/>
      <c r="O237" s="231"/>
      <c r="P237" s="231"/>
      <c r="Q237" s="231"/>
      <c r="R237" s="231"/>
      <c r="S237" s="231"/>
      <c r="T237" s="23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3" t="s">
        <v>127</v>
      </c>
      <c r="AU237" s="233" t="s">
        <v>125</v>
      </c>
      <c r="AV237" s="14" t="s">
        <v>125</v>
      </c>
      <c r="AW237" s="14" t="s">
        <v>4</v>
      </c>
      <c r="AX237" s="14" t="s">
        <v>77</v>
      </c>
      <c r="AY237" s="233" t="s">
        <v>117</v>
      </c>
    </row>
    <row r="238" s="2" customFormat="1" ht="49.05" customHeight="1">
      <c r="A238" s="38"/>
      <c r="B238" s="39"/>
      <c r="C238" s="198" t="s">
        <v>352</v>
      </c>
      <c r="D238" s="198" t="s">
        <v>120</v>
      </c>
      <c r="E238" s="199" t="s">
        <v>353</v>
      </c>
      <c r="F238" s="200" t="s">
        <v>354</v>
      </c>
      <c r="G238" s="201" t="s">
        <v>234</v>
      </c>
      <c r="H238" s="202">
        <v>0.012</v>
      </c>
      <c r="I238" s="203"/>
      <c r="J238" s="204">
        <f>ROUND(I238*H238,2)</f>
        <v>0</v>
      </c>
      <c r="K238" s="205"/>
      <c r="L238" s="44"/>
      <c r="M238" s="206" t="s">
        <v>19</v>
      </c>
      <c r="N238" s="207" t="s">
        <v>44</v>
      </c>
      <c r="O238" s="84"/>
      <c r="P238" s="208">
        <f>O238*H238</f>
        <v>0</v>
      </c>
      <c r="Q238" s="208">
        <v>0</v>
      </c>
      <c r="R238" s="208">
        <f>Q238*H238</f>
        <v>0</v>
      </c>
      <c r="S238" s="208">
        <v>0</v>
      </c>
      <c r="T238" s="20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0" t="s">
        <v>223</v>
      </c>
      <c r="AT238" s="210" t="s">
        <v>120</v>
      </c>
      <c r="AU238" s="210" t="s">
        <v>125</v>
      </c>
      <c r="AY238" s="17" t="s">
        <v>117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7" t="s">
        <v>125</v>
      </c>
      <c r="BK238" s="211">
        <f>ROUND(I238*H238,2)</f>
        <v>0</v>
      </c>
      <c r="BL238" s="17" t="s">
        <v>223</v>
      </c>
      <c r="BM238" s="210" t="s">
        <v>355</v>
      </c>
    </row>
    <row r="239" s="2" customFormat="1">
      <c r="A239" s="38"/>
      <c r="B239" s="39"/>
      <c r="C239" s="40"/>
      <c r="D239" s="234" t="s">
        <v>136</v>
      </c>
      <c r="E239" s="40"/>
      <c r="F239" s="235" t="s">
        <v>356</v>
      </c>
      <c r="G239" s="40"/>
      <c r="H239" s="40"/>
      <c r="I239" s="236"/>
      <c r="J239" s="40"/>
      <c r="K239" s="40"/>
      <c r="L239" s="44"/>
      <c r="M239" s="237"/>
      <c r="N239" s="238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136</v>
      </c>
      <c r="AU239" s="17" t="s">
        <v>125</v>
      </c>
    </row>
    <row r="240" s="2" customFormat="1" ht="49.05" customHeight="1">
      <c r="A240" s="38"/>
      <c r="B240" s="39"/>
      <c r="C240" s="198" t="s">
        <v>357</v>
      </c>
      <c r="D240" s="198" t="s">
        <v>120</v>
      </c>
      <c r="E240" s="199" t="s">
        <v>358</v>
      </c>
      <c r="F240" s="200" t="s">
        <v>359</v>
      </c>
      <c r="G240" s="201" t="s">
        <v>234</v>
      </c>
      <c r="H240" s="202">
        <v>0.012</v>
      </c>
      <c r="I240" s="203"/>
      <c r="J240" s="204">
        <f>ROUND(I240*H240,2)</f>
        <v>0</v>
      </c>
      <c r="K240" s="205"/>
      <c r="L240" s="44"/>
      <c r="M240" s="206" t="s">
        <v>19</v>
      </c>
      <c r="N240" s="207" t="s">
        <v>44</v>
      </c>
      <c r="O240" s="84"/>
      <c r="P240" s="208">
        <f>O240*H240</f>
        <v>0</v>
      </c>
      <c r="Q240" s="208">
        <v>0</v>
      </c>
      <c r="R240" s="208">
        <f>Q240*H240</f>
        <v>0</v>
      </c>
      <c r="S240" s="208">
        <v>0</v>
      </c>
      <c r="T240" s="20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0" t="s">
        <v>223</v>
      </c>
      <c r="AT240" s="210" t="s">
        <v>120</v>
      </c>
      <c r="AU240" s="210" t="s">
        <v>125</v>
      </c>
      <c r="AY240" s="17" t="s">
        <v>117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7" t="s">
        <v>125</v>
      </c>
      <c r="BK240" s="211">
        <f>ROUND(I240*H240,2)</f>
        <v>0</v>
      </c>
      <c r="BL240" s="17" t="s">
        <v>223</v>
      </c>
      <c r="BM240" s="210" t="s">
        <v>360</v>
      </c>
    </row>
    <row r="241" s="2" customFormat="1">
      <c r="A241" s="38"/>
      <c r="B241" s="39"/>
      <c r="C241" s="40"/>
      <c r="D241" s="234" t="s">
        <v>136</v>
      </c>
      <c r="E241" s="40"/>
      <c r="F241" s="235" t="s">
        <v>361</v>
      </c>
      <c r="G241" s="40"/>
      <c r="H241" s="40"/>
      <c r="I241" s="236"/>
      <c r="J241" s="40"/>
      <c r="K241" s="40"/>
      <c r="L241" s="44"/>
      <c r="M241" s="237"/>
      <c r="N241" s="238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136</v>
      </c>
      <c r="AU241" s="17" t="s">
        <v>125</v>
      </c>
    </row>
    <row r="242" s="12" customFormat="1" ht="22.8" customHeight="1">
      <c r="A242" s="12"/>
      <c r="B242" s="182"/>
      <c r="C242" s="183"/>
      <c r="D242" s="184" t="s">
        <v>71</v>
      </c>
      <c r="E242" s="196" t="s">
        <v>362</v>
      </c>
      <c r="F242" s="196" t="s">
        <v>363</v>
      </c>
      <c r="G242" s="183"/>
      <c r="H242" s="183"/>
      <c r="I242" s="186"/>
      <c r="J242" s="197">
        <f>BK242</f>
        <v>0</v>
      </c>
      <c r="K242" s="183"/>
      <c r="L242" s="188"/>
      <c r="M242" s="189"/>
      <c r="N242" s="190"/>
      <c r="O242" s="190"/>
      <c r="P242" s="191">
        <f>SUM(P243:P265)</f>
        <v>0</v>
      </c>
      <c r="Q242" s="190"/>
      <c r="R242" s="191">
        <f>SUM(R243:R265)</f>
        <v>0.00372822</v>
      </c>
      <c r="S242" s="190"/>
      <c r="T242" s="192">
        <f>SUM(T243:T265)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3" t="s">
        <v>125</v>
      </c>
      <c r="AT242" s="194" t="s">
        <v>71</v>
      </c>
      <c r="AU242" s="194" t="s">
        <v>77</v>
      </c>
      <c r="AY242" s="193" t="s">
        <v>117</v>
      </c>
      <c r="BK242" s="195">
        <f>SUM(BK243:BK265)</f>
        <v>0</v>
      </c>
    </row>
    <row r="243" s="2" customFormat="1" ht="37.8" customHeight="1">
      <c r="A243" s="38"/>
      <c r="B243" s="39"/>
      <c r="C243" s="198" t="s">
        <v>364</v>
      </c>
      <c r="D243" s="198" t="s">
        <v>120</v>
      </c>
      <c r="E243" s="199" t="s">
        <v>365</v>
      </c>
      <c r="F243" s="200" t="s">
        <v>366</v>
      </c>
      <c r="G243" s="201" t="s">
        <v>123</v>
      </c>
      <c r="H243" s="202">
        <v>1.1399999999999999</v>
      </c>
      <c r="I243" s="203"/>
      <c r="J243" s="204">
        <f>ROUND(I243*H243,2)</f>
        <v>0</v>
      </c>
      <c r="K243" s="205"/>
      <c r="L243" s="44"/>
      <c r="M243" s="206" t="s">
        <v>19</v>
      </c>
      <c r="N243" s="207" t="s">
        <v>44</v>
      </c>
      <c r="O243" s="84"/>
      <c r="P243" s="208">
        <f>O243*H243</f>
        <v>0</v>
      </c>
      <c r="Q243" s="208">
        <v>8.0000000000000007E-05</v>
      </c>
      <c r="R243" s="208">
        <f>Q243*H243</f>
        <v>9.1199999999999994E-05</v>
      </c>
      <c r="S243" s="208">
        <v>0</v>
      </c>
      <c r="T243" s="20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0" t="s">
        <v>223</v>
      </c>
      <c r="AT243" s="210" t="s">
        <v>120</v>
      </c>
      <c r="AU243" s="210" t="s">
        <v>125</v>
      </c>
      <c r="AY243" s="17" t="s">
        <v>117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7" t="s">
        <v>125</v>
      </c>
      <c r="BK243" s="211">
        <f>ROUND(I243*H243,2)</f>
        <v>0</v>
      </c>
      <c r="BL243" s="17" t="s">
        <v>223</v>
      </c>
      <c r="BM243" s="210" t="s">
        <v>367</v>
      </c>
    </row>
    <row r="244" s="2" customFormat="1">
      <c r="A244" s="38"/>
      <c r="B244" s="39"/>
      <c r="C244" s="40"/>
      <c r="D244" s="234" t="s">
        <v>136</v>
      </c>
      <c r="E244" s="40"/>
      <c r="F244" s="235" t="s">
        <v>368</v>
      </c>
      <c r="G244" s="40"/>
      <c r="H244" s="40"/>
      <c r="I244" s="236"/>
      <c r="J244" s="40"/>
      <c r="K244" s="40"/>
      <c r="L244" s="44"/>
      <c r="M244" s="237"/>
      <c r="N244" s="238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136</v>
      </c>
      <c r="AU244" s="17" t="s">
        <v>125</v>
      </c>
    </row>
    <row r="245" s="2" customFormat="1" ht="24.15" customHeight="1">
      <c r="A245" s="38"/>
      <c r="B245" s="39"/>
      <c r="C245" s="198" t="s">
        <v>369</v>
      </c>
      <c r="D245" s="198" t="s">
        <v>120</v>
      </c>
      <c r="E245" s="199" t="s">
        <v>370</v>
      </c>
      <c r="F245" s="200" t="s">
        <v>371</v>
      </c>
      <c r="G245" s="201" t="s">
        <v>123</v>
      </c>
      <c r="H245" s="202">
        <v>1.1399999999999999</v>
      </c>
      <c r="I245" s="203"/>
      <c r="J245" s="204">
        <f>ROUND(I245*H245,2)</f>
        <v>0</v>
      </c>
      <c r="K245" s="205"/>
      <c r="L245" s="44"/>
      <c r="M245" s="206" t="s">
        <v>19</v>
      </c>
      <c r="N245" s="207" t="s">
        <v>44</v>
      </c>
      <c r="O245" s="84"/>
      <c r="P245" s="208">
        <f>O245*H245</f>
        <v>0</v>
      </c>
      <c r="Q245" s="208">
        <v>0</v>
      </c>
      <c r="R245" s="208">
        <f>Q245*H245</f>
        <v>0</v>
      </c>
      <c r="S245" s="208">
        <v>0</v>
      </c>
      <c r="T245" s="20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0" t="s">
        <v>223</v>
      </c>
      <c r="AT245" s="210" t="s">
        <v>120</v>
      </c>
      <c r="AU245" s="210" t="s">
        <v>125</v>
      </c>
      <c r="AY245" s="17" t="s">
        <v>117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7" t="s">
        <v>125</v>
      </c>
      <c r="BK245" s="211">
        <f>ROUND(I245*H245,2)</f>
        <v>0</v>
      </c>
      <c r="BL245" s="17" t="s">
        <v>223</v>
      </c>
      <c r="BM245" s="210" t="s">
        <v>372</v>
      </c>
    </row>
    <row r="246" s="2" customFormat="1">
      <c r="A246" s="38"/>
      <c r="B246" s="39"/>
      <c r="C246" s="40"/>
      <c r="D246" s="234" t="s">
        <v>136</v>
      </c>
      <c r="E246" s="40"/>
      <c r="F246" s="235" t="s">
        <v>373</v>
      </c>
      <c r="G246" s="40"/>
      <c r="H246" s="40"/>
      <c r="I246" s="236"/>
      <c r="J246" s="40"/>
      <c r="K246" s="40"/>
      <c r="L246" s="44"/>
      <c r="M246" s="237"/>
      <c r="N246" s="238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136</v>
      </c>
      <c r="AU246" s="17" t="s">
        <v>125</v>
      </c>
    </row>
    <row r="247" s="2" customFormat="1" ht="24.15" customHeight="1">
      <c r="A247" s="38"/>
      <c r="B247" s="39"/>
      <c r="C247" s="198" t="s">
        <v>374</v>
      </c>
      <c r="D247" s="198" t="s">
        <v>120</v>
      </c>
      <c r="E247" s="199" t="s">
        <v>375</v>
      </c>
      <c r="F247" s="200" t="s">
        <v>376</v>
      </c>
      <c r="G247" s="201" t="s">
        <v>123</v>
      </c>
      <c r="H247" s="202">
        <v>1.1399999999999999</v>
      </c>
      <c r="I247" s="203"/>
      <c r="J247" s="204">
        <f>ROUND(I247*H247,2)</f>
        <v>0</v>
      </c>
      <c r="K247" s="205"/>
      <c r="L247" s="44"/>
      <c r="M247" s="206" t="s">
        <v>19</v>
      </c>
      <c r="N247" s="207" t="s">
        <v>44</v>
      </c>
      <c r="O247" s="84"/>
      <c r="P247" s="208">
        <f>O247*H247</f>
        <v>0</v>
      </c>
      <c r="Q247" s="208">
        <v>0.000135</v>
      </c>
      <c r="R247" s="208">
        <f>Q247*H247</f>
        <v>0.0001539</v>
      </c>
      <c r="S247" s="208">
        <v>0</v>
      </c>
      <c r="T247" s="209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0" t="s">
        <v>223</v>
      </c>
      <c r="AT247" s="210" t="s">
        <v>120</v>
      </c>
      <c r="AU247" s="210" t="s">
        <v>125</v>
      </c>
      <c r="AY247" s="17" t="s">
        <v>117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7" t="s">
        <v>125</v>
      </c>
      <c r="BK247" s="211">
        <f>ROUND(I247*H247,2)</f>
        <v>0</v>
      </c>
      <c r="BL247" s="17" t="s">
        <v>223</v>
      </c>
      <c r="BM247" s="210" t="s">
        <v>377</v>
      </c>
    </row>
    <row r="248" s="2" customFormat="1">
      <c r="A248" s="38"/>
      <c r="B248" s="39"/>
      <c r="C248" s="40"/>
      <c r="D248" s="234" t="s">
        <v>136</v>
      </c>
      <c r="E248" s="40"/>
      <c r="F248" s="235" t="s">
        <v>378</v>
      </c>
      <c r="G248" s="40"/>
      <c r="H248" s="40"/>
      <c r="I248" s="236"/>
      <c r="J248" s="40"/>
      <c r="K248" s="40"/>
      <c r="L248" s="44"/>
      <c r="M248" s="237"/>
      <c r="N248" s="238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136</v>
      </c>
      <c r="AU248" s="17" t="s">
        <v>125</v>
      </c>
    </row>
    <row r="249" s="13" customFormat="1">
      <c r="A249" s="13"/>
      <c r="B249" s="212"/>
      <c r="C249" s="213"/>
      <c r="D249" s="214" t="s">
        <v>127</v>
      </c>
      <c r="E249" s="215" t="s">
        <v>19</v>
      </c>
      <c r="F249" s="216" t="s">
        <v>267</v>
      </c>
      <c r="G249" s="213"/>
      <c r="H249" s="215" t="s">
        <v>19</v>
      </c>
      <c r="I249" s="217"/>
      <c r="J249" s="213"/>
      <c r="K249" s="213"/>
      <c r="L249" s="218"/>
      <c r="M249" s="219"/>
      <c r="N249" s="220"/>
      <c r="O249" s="220"/>
      <c r="P249" s="220"/>
      <c r="Q249" s="220"/>
      <c r="R249" s="220"/>
      <c r="S249" s="220"/>
      <c r="T249" s="22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2" t="s">
        <v>127</v>
      </c>
      <c r="AU249" s="222" t="s">
        <v>125</v>
      </c>
      <c r="AV249" s="13" t="s">
        <v>77</v>
      </c>
      <c r="AW249" s="13" t="s">
        <v>33</v>
      </c>
      <c r="AX249" s="13" t="s">
        <v>72</v>
      </c>
      <c r="AY249" s="222" t="s">
        <v>117</v>
      </c>
    </row>
    <row r="250" s="14" customFormat="1">
      <c r="A250" s="14"/>
      <c r="B250" s="223"/>
      <c r="C250" s="224"/>
      <c r="D250" s="214" t="s">
        <v>127</v>
      </c>
      <c r="E250" s="225" t="s">
        <v>19</v>
      </c>
      <c r="F250" s="226" t="s">
        <v>379</v>
      </c>
      <c r="G250" s="224"/>
      <c r="H250" s="227">
        <v>0.85499999999999998</v>
      </c>
      <c r="I250" s="228"/>
      <c r="J250" s="224"/>
      <c r="K250" s="224"/>
      <c r="L250" s="229"/>
      <c r="M250" s="230"/>
      <c r="N250" s="231"/>
      <c r="O250" s="231"/>
      <c r="P250" s="231"/>
      <c r="Q250" s="231"/>
      <c r="R250" s="231"/>
      <c r="S250" s="231"/>
      <c r="T250" s="23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3" t="s">
        <v>127</v>
      </c>
      <c r="AU250" s="233" t="s">
        <v>125</v>
      </c>
      <c r="AV250" s="14" t="s">
        <v>125</v>
      </c>
      <c r="AW250" s="14" t="s">
        <v>33</v>
      </c>
      <c r="AX250" s="14" t="s">
        <v>72</v>
      </c>
      <c r="AY250" s="233" t="s">
        <v>117</v>
      </c>
    </row>
    <row r="251" s="14" customFormat="1">
      <c r="A251" s="14"/>
      <c r="B251" s="223"/>
      <c r="C251" s="224"/>
      <c r="D251" s="214" t="s">
        <v>127</v>
      </c>
      <c r="E251" s="225" t="s">
        <v>19</v>
      </c>
      <c r="F251" s="226" t="s">
        <v>380</v>
      </c>
      <c r="G251" s="224"/>
      <c r="H251" s="227">
        <v>0.28499999999999998</v>
      </c>
      <c r="I251" s="228"/>
      <c r="J251" s="224"/>
      <c r="K251" s="224"/>
      <c r="L251" s="229"/>
      <c r="M251" s="230"/>
      <c r="N251" s="231"/>
      <c r="O251" s="231"/>
      <c r="P251" s="231"/>
      <c r="Q251" s="231"/>
      <c r="R251" s="231"/>
      <c r="S251" s="231"/>
      <c r="T251" s="23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33" t="s">
        <v>127</v>
      </c>
      <c r="AU251" s="233" t="s">
        <v>125</v>
      </c>
      <c r="AV251" s="14" t="s">
        <v>125</v>
      </c>
      <c r="AW251" s="14" t="s">
        <v>33</v>
      </c>
      <c r="AX251" s="14" t="s">
        <v>72</v>
      </c>
      <c r="AY251" s="233" t="s">
        <v>117</v>
      </c>
    </row>
    <row r="252" s="2" customFormat="1" ht="24.15" customHeight="1">
      <c r="A252" s="38"/>
      <c r="B252" s="39"/>
      <c r="C252" s="198" t="s">
        <v>381</v>
      </c>
      <c r="D252" s="198" t="s">
        <v>120</v>
      </c>
      <c r="E252" s="199" t="s">
        <v>382</v>
      </c>
      <c r="F252" s="200" t="s">
        <v>383</v>
      </c>
      <c r="G252" s="201" t="s">
        <v>185</v>
      </c>
      <c r="H252" s="202">
        <v>7.5999999999999996</v>
      </c>
      <c r="I252" s="203"/>
      <c r="J252" s="204">
        <f>ROUND(I252*H252,2)</f>
        <v>0</v>
      </c>
      <c r="K252" s="205"/>
      <c r="L252" s="44"/>
      <c r="M252" s="206" t="s">
        <v>19</v>
      </c>
      <c r="N252" s="207" t="s">
        <v>44</v>
      </c>
      <c r="O252" s="84"/>
      <c r="P252" s="208">
        <f>O252*H252</f>
        <v>0</v>
      </c>
      <c r="Q252" s="208">
        <v>2.6400000000000001E-05</v>
      </c>
      <c r="R252" s="208">
        <f>Q252*H252</f>
        <v>0.00020064</v>
      </c>
      <c r="S252" s="208">
        <v>0</v>
      </c>
      <c r="T252" s="20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0" t="s">
        <v>223</v>
      </c>
      <c r="AT252" s="210" t="s">
        <v>120</v>
      </c>
      <c r="AU252" s="210" t="s">
        <v>125</v>
      </c>
      <c r="AY252" s="17" t="s">
        <v>117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7" t="s">
        <v>125</v>
      </c>
      <c r="BK252" s="211">
        <f>ROUND(I252*H252,2)</f>
        <v>0</v>
      </c>
      <c r="BL252" s="17" t="s">
        <v>223</v>
      </c>
      <c r="BM252" s="210" t="s">
        <v>384</v>
      </c>
    </row>
    <row r="253" s="2" customFormat="1">
      <c r="A253" s="38"/>
      <c r="B253" s="39"/>
      <c r="C253" s="40"/>
      <c r="D253" s="234" t="s">
        <v>136</v>
      </c>
      <c r="E253" s="40"/>
      <c r="F253" s="235" t="s">
        <v>385</v>
      </c>
      <c r="G253" s="40"/>
      <c r="H253" s="40"/>
      <c r="I253" s="236"/>
      <c r="J253" s="40"/>
      <c r="K253" s="40"/>
      <c r="L253" s="44"/>
      <c r="M253" s="237"/>
      <c r="N253" s="238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136</v>
      </c>
      <c r="AU253" s="17" t="s">
        <v>125</v>
      </c>
    </row>
    <row r="254" s="13" customFormat="1">
      <c r="A254" s="13"/>
      <c r="B254" s="212"/>
      <c r="C254" s="213"/>
      <c r="D254" s="214" t="s">
        <v>127</v>
      </c>
      <c r="E254" s="215" t="s">
        <v>19</v>
      </c>
      <c r="F254" s="216" t="s">
        <v>267</v>
      </c>
      <c r="G254" s="213"/>
      <c r="H254" s="215" t="s">
        <v>19</v>
      </c>
      <c r="I254" s="217"/>
      <c r="J254" s="213"/>
      <c r="K254" s="213"/>
      <c r="L254" s="218"/>
      <c r="M254" s="219"/>
      <c r="N254" s="220"/>
      <c r="O254" s="220"/>
      <c r="P254" s="220"/>
      <c r="Q254" s="220"/>
      <c r="R254" s="220"/>
      <c r="S254" s="220"/>
      <c r="T254" s="22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2" t="s">
        <v>127</v>
      </c>
      <c r="AU254" s="222" t="s">
        <v>125</v>
      </c>
      <c r="AV254" s="13" t="s">
        <v>77</v>
      </c>
      <c r="AW254" s="13" t="s">
        <v>33</v>
      </c>
      <c r="AX254" s="13" t="s">
        <v>72</v>
      </c>
      <c r="AY254" s="222" t="s">
        <v>117</v>
      </c>
    </row>
    <row r="255" s="14" customFormat="1">
      <c r="A255" s="14"/>
      <c r="B255" s="223"/>
      <c r="C255" s="224"/>
      <c r="D255" s="214" t="s">
        <v>127</v>
      </c>
      <c r="E255" s="225" t="s">
        <v>19</v>
      </c>
      <c r="F255" s="226" t="s">
        <v>268</v>
      </c>
      <c r="G255" s="224"/>
      <c r="H255" s="227">
        <v>5.7000000000000002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3" t="s">
        <v>127</v>
      </c>
      <c r="AU255" s="233" t="s">
        <v>125</v>
      </c>
      <c r="AV255" s="14" t="s">
        <v>125</v>
      </c>
      <c r="AW255" s="14" t="s">
        <v>33</v>
      </c>
      <c r="AX255" s="14" t="s">
        <v>72</v>
      </c>
      <c r="AY255" s="233" t="s">
        <v>117</v>
      </c>
    </row>
    <row r="256" s="14" customFormat="1">
      <c r="A256" s="14"/>
      <c r="B256" s="223"/>
      <c r="C256" s="224"/>
      <c r="D256" s="214" t="s">
        <v>127</v>
      </c>
      <c r="E256" s="225" t="s">
        <v>19</v>
      </c>
      <c r="F256" s="226" t="s">
        <v>269</v>
      </c>
      <c r="G256" s="224"/>
      <c r="H256" s="227">
        <v>1.8999999999999999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3" t="s">
        <v>127</v>
      </c>
      <c r="AU256" s="233" t="s">
        <v>125</v>
      </c>
      <c r="AV256" s="14" t="s">
        <v>125</v>
      </c>
      <c r="AW256" s="14" t="s">
        <v>33</v>
      </c>
      <c r="AX256" s="14" t="s">
        <v>72</v>
      </c>
      <c r="AY256" s="233" t="s">
        <v>117</v>
      </c>
    </row>
    <row r="257" s="2" customFormat="1" ht="62.7" customHeight="1">
      <c r="A257" s="38"/>
      <c r="B257" s="39"/>
      <c r="C257" s="198" t="s">
        <v>386</v>
      </c>
      <c r="D257" s="198" t="s">
        <v>120</v>
      </c>
      <c r="E257" s="199" t="s">
        <v>387</v>
      </c>
      <c r="F257" s="200" t="s">
        <v>388</v>
      </c>
      <c r="G257" s="201" t="s">
        <v>123</v>
      </c>
      <c r="H257" s="202">
        <v>2.2559999999999998</v>
      </c>
      <c r="I257" s="203"/>
      <c r="J257" s="204">
        <f>ROUND(I257*H257,2)</f>
        <v>0</v>
      </c>
      <c r="K257" s="205"/>
      <c r="L257" s="44"/>
      <c r="M257" s="206" t="s">
        <v>19</v>
      </c>
      <c r="N257" s="207" t="s">
        <v>44</v>
      </c>
      <c r="O257" s="84"/>
      <c r="P257" s="208">
        <f>O257*H257</f>
        <v>0</v>
      </c>
      <c r="Q257" s="208">
        <v>0.00037500000000000001</v>
      </c>
      <c r="R257" s="208">
        <f>Q257*H257</f>
        <v>0.00084599999999999996</v>
      </c>
      <c r="S257" s="208">
        <v>0</v>
      </c>
      <c r="T257" s="209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0" t="s">
        <v>223</v>
      </c>
      <c r="AT257" s="210" t="s">
        <v>120</v>
      </c>
      <c r="AU257" s="210" t="s">
        <v>125</v>
      </c>
      <c r="AY257" s="17" t="s">
        <v>117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7" t="s">
        <v>125</v>
      </c>
      <c r="BK257" s="211">
        <f>ROUND(I257*H257,2)</f>
        <v>0</v>
      </c>
      <c r="BL257" s="17" t="s">
        <v>223</v>
      </c>
      <c r="BM257" s="210" t="s">
        <v>389</v>
      </c>
    </row>
    <row r="258" s="2" customFormat="1">
      <c r="A258" s="38"/>
      <c r="B258" s="39"/>
      <c r="C258" s="40"/>
      <c r="D258" s="234" t="s">
        <v>136</v>
      </c>
      <c r="E258" s="40"/>
      <c r="F258" s="235" t="s">
        <v>390</v>
      </c>
      <c r="G258" s="40"/>
      <c r="H258" s="40"/>
      <c r="I258" s="236"/>
      <c r="J258" s="40"/>
      <c r="K258" s="40"/>
      <c r="L258" s="44"/>
      <c r="M258" s="237"/>
      <c r="N258" s="238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136</v>
      </c>
      <c r="AU258" s="17" t="s">
        <v>125</v>
      </c>
    </row>
    <row r="259" s="13" customFormat="1">
      <c r="A259" s="13"/>
      <c r="B259" s="212"/>
      <c r="C259" s="213"/>
      <c r="D259" s="214" t="s">
        <v>127</v>
      </c>
      <c r="E259" s="215" t="s">
        <v>19</v>
      </c>
      <c r="F259" s="216" t="s">
        <v>391</v>
      </c>
      <c r="G259" s="213"/>
      <c r="H259" s="215" t="s">
        <v>19</v>
      </c>
      <c r="I259" s="217"/>
      <c r="J259" s="213"/>
      <c r="K259" s="213"/>
      <c r="L259" s="218"/>
      <c r="M259" s="219"/>
      <c r="N259" s="220"/>
      <c r="O259" s="220"/>
      <c r="P259" s="220"/>
      <c r="Q259" s="220"/>
      <c r="R259" s="220"/>
      <c r="S259" s="220"/>
      <c r="T259" s="22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22" t="s">
        <v>127</v>
      </c>
      <c r="AU259" s="222" t="s">
        <v>125</v>
      </c>
      <c r="AV259" s="13" t="s">
        <v>77</v>
      </c>
      <c r="AW259" s="13" t="s">
        <v>33</v>
      </c>
      <c r="AX259" s="13" t="s">
        <v>72</v>
      </c>
      <c r="AY259" s="222" t="s">
        <v>117</v>
      </c>
    </row>
    <row r="260" s="14" customFormat="1">
      <c r="A260" s="14"/>
      <c r="B260" s="223"/>
      <c r="C260" s="224"/>
      <c r="D260" s="214" t="s">
        <v>127</v>
      </c>
      <c r="E260" s="225" t="s">
        <v>19</v>
      </c>
      <c r="F260" s="226" t="s">
        <v>392</v>
      </c>
      <c r="G260" s="224"/>
      <c r="H260" s="227">
        <v>1.692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3" t="s">
        <v>127</v>
      </c>
      <c r="AU260" s="233" t="s">
        <v>125</v>
      </c>
      <c r="AV260" s="14" t="s">
        <v>125</v>
      </c>
      <c r="AW260" s="14" t="s">
        <v>33</v>
      </c>
      <c r="AX260" s="14" t="s">
        <v>72</v>
      </c>
      <c r="AY260" s="233" t="s">
        <v>117</v>
      </c>
    </row>
    <row r="261" s="14" customFormat="1">
      <c r="A261" s="14"/>
      <c r="B261" s="223"/>
      <c r="C261" s="224"/>
      <c r="D261" s="214" t="s">
        <v>127</v>
      </c>
      <c r="E261" s="225" t="s">
        <v>19</v>
      </c>
      <c r="F261" s="226" t="s">
        <v>393</v>
      </c>
      <c r="G261" s="224"/>
      <c r="H261" s="227">
        <v>0.56399999999999995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3" t="s">
        <v>127</v>
      </c>
      <c r="AU261" s="233" t="s">
        <v>125</v>
      </c>
      <c r="AV261" s="14" t="s">
        <v>125</v>
      </c>
      <c r="AW261" s="14" t="s">
        <v>33</v>
      </c>
      <c r="AX261" s="14" t="s">
        <v>72</v>
      </c>
      <c r="AY261" s="233" t="s">
        <v>117</v>
      </c>
    </row>
    <row r="262" s="2" customFormat="1" ht="37.8" customHeight="1">
      <c r="A262" s="38"/>
      <c r="B262" s="39"/>
      <c r="C262" s="198" t="s">
        <v>394</v>
      </c>
      <c r="D262" s="198" t="s">
        <v>120</v>
      </c>
      <c r="E262" s="199" t="s">
        <v>395</v>
      </c>
      <c r="F262" s="200" t="s">
        <v>396</v>
      </c>
      <c r="G262" s="201" t="s">
        <v>123</v>
      </c>
      <c r="H262" s="202">
        <v>2.2559999999999998</v>
      </c>
      <c r="I262" s="203"/>
      <c r="J262" s="204">
        <f>ROUND(I262*H262,2)</f>
        <v>0</v>
      </c>
      <c r="K262" s="205"/>
      <c r="L262" s="44"/>
      <c r="M262" s="206" t="s">
        <v>19</v>
      </c>
      <c r="N262" s="207" t="s">
        <v>44</v>
      </c>
      <c r="O262" s="84"/>
      <c r="P262" s="208">
        <f>O262*H262</f>
        <v>0</v>
      </c>
      <c r="Q262" s="208">
        <v>0.00010000000000000001</v>
      </c>
      <c r="R262" s="208">
        <f>Q262*H262</f>
        <v>0.00022559999999999998</v>
      </c>
      <c r="S262" s="208">
        <v>0</v>
      </c>
      <c r="T262" s="20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0" t="s">
        <v>223</v>
      </c>
      <c r="AT262" s="210" t="s">
        <v>120</v>
      </c>
      <c r="AU262" s="210" t="s">
        <v>125</v>
      </c>
      <c r="AY262" s="17" t="s">
        <v>117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7" t="s">
        <v>125</v>
      </c>
      <c r="BK262" s="211">
        <f>ROUND(I262*H262,2)</f>
        <v>0</v>
      </c>
      <c r="BL262" s="17" t="s">
        <v>223</v>
      </c>
      <c r="BM262" s="210" t="s">
        <v>397</v>
      </c>
    </row>
    <row r="263" s="2" customFormat="1">
      <c r="A263" s="38"/>
      <c r="B263" s="39"/>
      <c r="C263" s="40"/>
      <c r="D263" s="234" t="s">
        <v>136</v>
      </c>
      <c r="E263" s="40"/>
      <c r="F263" s="235" t="s">
        <v>398</v>
      </c>
      <c r="G263" s="40"/>
      <c r="H263" s="40"/>
      <c r="I263" s="236"/>
      <c r="J263" s="40"/>
      <c r="K263" s="40"/>
      <c r="L263" s="44"/>
      <c r="M263" s="237"/>
      <c r="N263" s="238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136</v>
      </c>
      <c r="AU263" s="17" t="s">
        <v>125</v>
      </c>
    </row>
    <row r="264" s="2" customFormat="1" ht="24.15" customHeight="1">
      <c r="A264" s="38"/>
      <c r="B264" s="39"/>
      <c r="C264" s="198" t="s">
        <v>399</v>
      </c>
      <c r="D264" s="198" t="s">
        <v>120</v>
      </c>
      <c r="E264" s="199" t="s">
        <v>400</v>
      </c>
      <c r="F264" s="200" t="s">
        <v>401</v>
      </c>
      <c r="G264" s="201" t="s">
        <v>123</v>
      </c>
      <c r="H264" s="202">
        <v>2.2559999999999998</v>
      </c>
      <c r="I264" s="203"/>
      <c r="J264" s="204">
        <f>ROUND(I264*H264,2)</f>
        <v>0</v>
      </c>
      <c r="K264" s="205"/>
      <c r="L264" s="44"/>
      <c r="M264" s="206" t="s">
        <v>19</v>
      </c>
      <c r="N264" s="207" t="s">
        <v>44</v>
      </c>
      <c r="O264" s="84"/>
      <c r="P264" s="208">
        <f>O264*H264</f>
        <v>0</v>
      </c>
      <c r="Q264" s="208">
        <v>0.00097999999999999997</v>
      </c>
      <c r="R264" s="208">
        <f>Q264*H264</f>
        <v>0.0022108799999999997</v>
      </c>
      <c r="S264" s="208">
        <v>0</v>
      </c>
      <c r="T264" s="20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0" t="s">
        <v>223</v>
      </c>
      <c r="AT264" s="210" t="s">
        <v>120</v>
      </c>
      <c r="AU264" s="210" t="s">
        <v>125</v>
      </c>
      <c r="AY264" s="17" t="s">
        <v>117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7" t="s">
        <v>125</v>
      </c>
      <c r="BK264" s="211">
        <f>ROUND(I264*H264,2)</f>
        <v>0</v>
      </c>
      <c r="BL264" s="17" t="s">
        <v>223</v>
      </c>
      <c r="BM264" s="210" t="s">
        <v>402</v>
      </c>
    </row>
    <row r="265" s="2" customFormat="1">
      <c r="A265" s="38"/>
      <c r="B265" s="39"/>
      <c r="C265" s="40"/>
      <c r="D265" s="234" t="s">
        <v>136</v>
      </c>
      <c r="E265" s="40"/>
      <c r="F265" s="235" t="s">
        <v>403</v>
      </c>
      <c r="G265" s="40"/>
      <c r="H265" s="40"/>
      <c r="I265" s="236"/>
      <c r="J265" s="40"/>
      <c r="K265" s="40"/>
      <c r="L265" s="44"/>
      <c r="M265" s="237"/>
      <c r="N265" s="238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136</v>
      </c>
      <c r="AU265" s="17" t="s">
        <v>125</v>
      </c>
    </row>
    <row r="266" s="12" customFormat="1" ht="22.8" customHeight="1">
      <c r="A266" s="12"/>
      <c r="B266" s="182"/>
      <c r="C266" s="183"/>
      <c r="D266" s="184" t="s">
        <v>71</v>
      </c>
      <c r="E266" s="196" t="s">
        <v>404</v>
      </c>
      <c r="F266" s="196" t="s">
        <v>405</v>
      </c>
      <c r="G266" s="183"/>
      <c r="H266" s="183"/>
      <c r="I266" s="186"/>
      <c r="J266" s="197">
        <f>BK266</f>
        <v>0</v>
      </c>
      <c r="K266" s="183"/>
      <c r="L266" s="188"/>
      <c r="M266" s="189"/>
      <c r="N266" s="190"/>
      <c r="O266" s="190"/>
      <c r="P266" s="191">
        <f>SUM(P267:P284)</f>
        <v>0</v>
      </c>
      <c r="Q266" s="190"/>
      <c r="R266" s="191">
        <f>SUM(R267:R284)</f>
        <v>0.00013018192</v>
      </c>
      <c r="S266" s="190"/>
      <c r="T266" s="192">
        <f>SUM(T267:T284)</f>
        <v>5.6099999999999995E-05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93" t="s">
        <v>125</v>
      </c>
      <c r="AT266" s="194" t="s">
        <v>71</v>
      </c>
      <c r="AU266" s="194" t="s">
        <v>77</v>
      </c>
      <c r="AY266" s="193" t="s">
        <v>117</v>
      </c>
      <c r="BK266" s="195">
        <f>SUM(BK267:BK284)</f>
        <v>0</v>
      </c>
    </row>
    <row r="267" s="2" customFormat="1" ht="24.15" customHeight="1">
      <c r="A267" s="38"/>
      <c r="B267" s="39"/>
      <c r="C267" s="198" t="s">
        <v>406</v>
      </c>
      <c r="D267" s="198" t="s">
        <v>120</v>
      </c>
      <c r="E267" s="199" t="s">
        <v>407</v>
      </c>
      <c r="F267" s="200" t="s">
        <v>408</v>
      </c>
      <c r="G267" s="201" t="s">
        <v>123</v>
      </c>
      <c r="H267" s="202">
        <v>0.374</v>
      </c>
      <c r="I267" s="203"/>
      <c r="J267" s="204">
        <f>ROUND(I267*H267,2)</f>
        <v>0</v>
      </c>
      <c r="K267" s="205"/>
      <c r="L267" s="44"/>
      <c r="M267" s="206" t="s">
        <v>19</v>
      </c>
      <c r="N267" s="207" t="s">
        <v>44</v>
      </c>
      <c r="O267" s="84"/>
      <c r="P267" s="208">
        <f>O267*H267</f>
        <v>0</v>
      </c>
      <c r="Q267" s="208">
        <v>2.08E-06</v>
      </c>
      <c r="R267" s="208">
        <f>Q267*H267</f>
        <v>7.7792000000000002E-07</v>
      </c>
      <c r="S267" s="208">
        <v>0.00014999999999999999</v>
      </c>
      <c r="T267" s="209">
        <f>S267*H267</f>
        <v>5.6099999999999995E-05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0" t="s">
        <v>223</v>
      </c>
      <c r="AT267" s="210" t="s">
        <v>120</v>
      </c>
      <c r="AU267" s="210" t="s">
        <v>125</v>
      </c>
      <c r="AY267" s="17" t="s">
        <v>117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7" t="s">
        <v>125</v>
      </c>
      <c r="BK267" s="211">
        <f>ROUND(I267*H267,2)</f>
        <v>0</v>
      </c>
      <c r="BL267" s="17" t="s">
        <v>223</v>
      </c>
      <c r="BM267" s="210" t="s">
        <v>409</v>
      </c>
    </row>
    <row r="268" s="2" customFormat="1">
      <c r="A268" s="38"/>
      <c r="B268" s="39"/>
      <c r="C268" s="40"/>
      <c r="D268" s="234" t="s">
        <v>136</v>
      </c>
      <c r="E268" s="40"/>
      <c r="F268" s="235" t="s">
        <v>410</v>
      </c>
      <c r="G268" s="40"/>
      <c r="H268" s="40"/>
      <c r="I268" s="236"/>
      <c r="J268" s="40"/>
      <c r="K268" s="40"/>
      <c r="L268" s="44"/>
      <c r="M268" s="237"/>
      <c r="N268" s="238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136</v>
      </c>
      <c r="AU268" s="17" t="s">
        <v>125</v>
      </c>
    </row>
    <row r="269" s="13" customFormat="1">
      <c r="A269" s="13"/>
      <c r="B269" s="212"/>
      <c r="C269" s="213"/>
      <c r="D269" s="214" t="s">
        <v>127</v>
      </c>
      <c r="E269" s="215" t="s">
        <v>19</v>
      </c>
      <c r="F269" s="216" t="s">
        <v>411</v>
      </c>
      <c r="G269" s="213"/>
      <c r="H269" s="215" t="s">
        <v>19</v>
      </c>
      <c r="I269" s="217"/>
      <c r="J269" s="213"/>
      <c r="K269" s="213"/>
      <c r="L269" s="218"/>
      <c r="M269" s="219"/>
      <c r="N269" s="220"/>
      <c r="O269" s="220"/>
      <c r="P269" s="220"/>
      <c r="Q269" s="220"/>
      <c r="R269" s="220"/>
      <c r="S269" s="220"/>
      <c r="T269" s="22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2" t="s">
        <v>127</v>
      </c>
      <c r="AU269" s="222" t="s">
        <v>125</v>
      </c>
      <c r="AV269" s="13" t="s">
        <v>77</v>
      </c>
      <c r="AW269" s="13" t="s">
        <v>33</v>
      </c>
      <c r="AX269" s="13" t="s">
        <v>72</v>
      </c>
      <c r="AY269" s="222" t="s">
        <v>117</v>
      </c>
    </row>
    <row r="270" s="14" customFormat="1">
      <c r="A270" s="14"/>
      <c r="B270" s="223"/>
      <c r="C270" s="224"/>
      <c r="D270" s="214" t="s">
        <v>127</v>
      </c>
      <c r="E270" s="225" t="s">
        <v>19</v>
      </c>
      <c r="F270" s="226" t="s">
        <v>412</v>
      </c>
      <c r="G270" s="224"/>
      <c r="H270" s="227">
        <v>0.374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33" t="s">
        <v>127</v>
      </c>
      <c r="AU270" s="233" t="s">
        <v>125</v>
      </c>
      <c r="AV270" s="14" t="s">
        <v>125</v>
      </c>
      <c r="AW270" s="14" t="s">
        <v>33</v>
      </c>
      <c r="AX270" s="14" t="s">
        <v>72</v>
      </c>
      <c r="AY270" s="233" t="s">
        <v>117</v>
      </c>
    </row>
    <row r="271" s="2" customFormat="1" ht="44.25" customHeight="1">
      <c r="A271" s="38"/>
      <c r="B271" s="39"/>
      <c r="C271" s="198" t="s">
        <v>413</v>
      </c>
      <c r="D271" s="198" t="s">
        <v>120</v>
      </c>
      <c r="E271" s="199" t="s">
        <v>414</v>
      </c>
      <c r="F271" s="200" t="s">
        <v>415</v>
      </c>
      <c r="G271" s="201" t="s">
        <v>123</v>
      </c>
      <c r="H271" s="202">
        <v>6.992</v>
      </c>
      <c r="I271" s="203"/>
      <c r="J271" s="204">
        <f>ROUND(I271*H271,2)</f>
        <v>0</v>
      </c>
      <c r="K271" s="205"/>
      <c r="L271" s="44"/>
      <c r="M271" s="206" t="s">
        <v>19</v>
      </c>
      <c r="N271" s="207" t="s">
        <v>44</v>
      </c>
      <c r="O271" s="84"/>
      <c r="P271" s="208">
        <f>O271*H271</f>
        <v>0</v>
      </c>
      <c r="Q271" s="208">
        <v>0</v>
      </c>
      <c r="R271" s="208">
        <f>Q271*H271</f>
        <v>0</v>
      </c>
      <c r="S271" s="208">
        <v>0</v>
      </c>
      <c r="T271" s="20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0" t="s">
        <v>223</v>
      </c>
      <c r="AT271" s="210" t="s">
        <v>120</v>
      </c>
      <c r="AU271" s="210" t="s">
        <v>125</v>
      </c>
      <c r="AY271" s="17" t="s">
        <v>117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7" t="s">
        <v>125</v>
      </c>
      <c r="BK271" s="211">
        <f>ROUND(I271*H271,2)</f>
        <v>0</v>
      </c>
      <c r="BL271" s="17" t="s">
        <v>223</v>
      </c>
      <c r="BM271" s="210" t="s">
        <v>416</v>
      </c>
    </row>
    <row r="272" s="2" customFormat="1">
      <c r="A272" s="38"/>
      <c r="B272" s="39"/>
      <c r="C272" s="40"/>
      <c r="D272" s="234" t="s">
        <v>136</v>
      </c>
      <c r="E272" s="40"/>
      <c r="F272" s="235" t="s">
        <v>417</v>
      </c>
      <c r="G272" s="40"/>
      <c r="H272" s="40"/>
      <c r="I272" s="236"/>
      <c r="J272" s="40"/>
      <c r="K272" s="40"/>
      <c r="L272" s="44"/>
      <c r="M272" s="237"/>
      <c r="N272" s="238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136</v>
      </c>
      <c r="AU272" s="17" t="s">
        <v>125</v>
      </c>
    </row>
    <row r="273" s="14" customFormat="1">
      <c r="A273" s="14"/>
      <c r="B273" s="223"/>
      <c r="C273" s="224"/>
      <c r="D273" s="214" t="s">
        <v>127</v>
      </c>
      <c r="E273" s="225" t="s">
        <v>19</v>
      </c>
      <c r="F273" s="226" t="s">
        <v>418</v>
      </c>
      <c r="G273" s="224"/>
      <c r="H273" s="227">
        <v>6.992</v>
      </c>
      <c r="I273" s="228"/>
      <c r="J273" s="224"/>
      <c r="K273" s="224"/>
      <c r="L273" s="229"/>
      <c r="M273" s="230"/>
      <c r="N273" s="231"/>
      <c r="O273" s="231"/>
      <c r="P273" s="231"/>
      <c r="Q273" s="231"/>
      <c r="R273" s="231"/>
      <c r="S273" s="231"/>
      <c r="T273" s="23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3" t="s">
        <v>127</v>
      </c>
      <c r="AU273" s="233" t="s">
        <v>125</v>
      </c>
      <c r="AV273" s="14" t="s">
        <v>125</v>
      </c>
      <c r="AW273" s="14" t="s">
        <v>33</v>
      </c>
      <c r="AX273" s="14" t="s">
        <v>72</v>
      </c>
      <c r="AY273" s="233" t="s">
        <v>117</v>
      </c>
    </row>
    <row r="274" s="2" customFormat="1" ht="16.5" customHeight="1">
      <c r="A274" s="38"/>
      <c r="B274" s="39"/>
      <c r="C274" s="239" t="s">
        <v>419</v>
      </c>
      <c r="D274" s="239" t="s">
        <v>166</v>
      </c>
      <c r="E274" s="240" t="s">
        <v>420</v>
      </c>
      <c r="F274" s="241" t="s">
        <v>421</v>
      </c>
      <c r="G274" s="242" t="s">
        <v>123</v>
      </c>
      <c r="H274" s="243">
        <v>7.3419999999999996</v>
      </c>
      <c r="I274" s="244"/>
      <c r="J274" s="245">
        <f>ROUND(I274*H274,2)</f>
        <v>0</v>
      </c>
      <c r="K274" s="246"/>
      <c r="L274" s="247"/>
      <c r="M274" s="248" t="s">
        <v>19</v>
      </c>
      <c r="N274" s="249" t="s">
        <v>44</v>
      </c>
      <c r="O274" s="84"/>
      <c r="P274" s="208">
        <f>O274*H274</f>
        <v>0</v>
      </c>
      <c r="Q274" s="208">
        <v>0</v>
      </c>
      <c r="R274" s="208">
        <f>Q274*H274</f>
        <v>0</v>
      </c>
      <c r="S274" s="208">
        <v>0</v>
      </c>
      <c r="T274" s="20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0" t="s">
        <v>294</v>
      </c>
      <c r="AT274" s="210" t="s">
        <v>166</v>
      </c>
      <c r="AU274" s="210" t="s">
        <v>125</v>
      </c>
      <c r="AY274" s="17" t="s">
        <v>117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7" t="s">
        <v>125</v>
      </c>
      <c r="BK274" s="211">
        <f>ROUND(I274*H274,2)</f>
        <v>0</v>
      </c>
      <c r="BL274" s="17" t="s">
        <v>223</v>
      </c>
      <c r="BM274" s="210" t="s">
        <v>422</v>
      </c>
    </row>
    <row r="275" s="2" customFormat="1">
      <c r="A275" s="38"/>
      <c r="B275" s="39"/>
      <c r="C275" s="40"/>
      <c r="D275" s="234" t="s">
        <v>136</v>
      </c>
      <c r="E275" s="40"/>
      <c r="F275" s="235" t="s">
        <v>423</v>
      </c>
      <c r="G275" s="40"/>
      <c r="H275" s="40"/>
      <c r="I275" s="236"/>
      <c r="J275" s="40"/>
      <c r="K275" s="40"/>
      <c r="L275" s="44"/>
      <c r="M275" s="237"/>
      <c r="N275" s="238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136</v>
      </c>
      <c r="AU275" s="17" t="s">
        <v>125</v>
      </c>
    </row>
    <row r="276" s="14" customFormat="1">
      <c r="A276" s="14"/>
      <c r="B276" s="223"/>
      <c r="C276" s="224"/>
      <c r="D276" s="214" t="s">
        <v>127</v>
      </c>
      <c r="E276" s="224"/>
      <c r="F276" s="226" t="s">
        <v>424</v>
      </c>
      <c r="G276" s="224"/>
      <c r="H276" s="227">
        <v>7.3419999999999996</v>
      </c>
      <c r="I276" s="228"/>
      <c r="J276" s="224"/>
      <c r="K276" s="224"/>
      <c r="L276" s="229"/>
      <c r="M276" s="230"/>
      <c r="N276" s="231"/>
      <c r="O276" s="231"/>
      <c r="P276" s="231"/>
      <c r="Q276" s="231"/>
      <c r="R276" s="231"/>
      <c r="S276" s="231"/>
      <c r="T276" s="23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33" t="s">
        <v>127</v>
      </c>
      <c r="AU276" s="233" t="s">
        <v>125</v>
      </c>
      <c r="AV276" s="14" t="s">
        <v>125</v>
      </c>
      <c r="AW276" s="14" t="s">
        <v>4</v>
      </c>
      <c r="AX276" s="14" t="s">
        <v>77</v>
      </c>
      <c r="AY276" s="233" t="s">
        <v>117</v>
      </c>
    </row>
    <row r="277" s="2" customFormat="1" ht="33" customHeight="1">
      <c r="A277" s="38"/>
      <c r="B277" s="39"/>
      <c r="C277" s="198" t="s">
        <v>425</v>
      </c>
      <c r="D277" s="198" t="s">
        <v>120</v>
      </c>
      <c r="E277" s="199" t="s">
        <v>426</v>
      </c>
      <c r="F277" s="200" t="s">
        <v>427</v>
      </c>
      <c r="G277" s="201" t="s">
        <v>123</v>
      </c>
      <c r="H277" s="202">
        <v>0.374</v>
      </c>
      <c r="I277" s="203"/>
      <c r="J277" s="204">
        <f>ROUND(I277*H277,2)</f>
        <v>0</v>
      </c>
      <c r="K277" s="205"/>
      <c r="L277" s="44"/>
      <c r="M277" s="206" t="s">
        <v>19</v>
      </c>
      <c r="N277" s="207" t="s">
        <v>44</v>
      </c>
      <c r="O277" s="84"/>
      <c r="P277" s="208">
        <f>O277*H277</f>
        <v>0</v>
      </c>
      <c r="Q277" s="208">
        <v>0.00020120000000000001</v>
      </c>
      <c r="R277" s="208">
        <f>Q277*H277</f>
        <v>7.524880000000001E-05</v>
      </c>
      <c r="S277" s="208">
        <v>0</v>
      </c>
      <c r="T277" s="209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0" t="s">
        <v>223</v>
      </c>
      <c r="AT277" s="210" t="s">
        <v>120</v>
      </c>
      <c r="AU277" s="210" t="s">
        <v>125</v>
      </c>
      <c r="AY277" s="17" t="s">
        <v>117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7" t="s">
        <v>125</v>
      </c>
      <c r="BK277" s="211">
        <f>ROUND(I277*H277,2)</f>
        <v>0</v>
      </c>
      <c r="BL277" s="17" t="s">
        <v>223</v>
      </c>
      <c r="BM277" s="210" t="s">
        <v>428</v>
      </c>
    </row>
    <row r="278" s="2" customFormat="1">
      <c r="A278" s="38"/>
      <c r="B278" s="39"/>
      <c r="C278" s="40"/>
      <c r="D278" s="234" t="s">
        <v>136</v>
      </c>
      <c r="E278" s="40"/>
      <c r="F278" s="235" t="s">
        <v>429</v>
      </c>
      <c r="G278" s="40"/>
      <c r="H278" s="40"/>
      <c r="I278" s="236"/>
      <c r="J278" s="40"/>
      <c r="K278" s="40"/>
      <c r="L278" s="44"/>
      <c r="M278" s="237"/>
      <c r="N278" s="238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136</v>
      </c>
      <c r="AU278" s="17" t="s">
        <v>125</v>
      </c>
    </row>
    <row r="279" s="2" customFormat="1" ht="44.25" customHeight="1">
      <c r="A279" s="38"/>
      <c r="B279" s="39"/>
      <c r="C279" s="198" t="s">
        <v>430</v>
      </c>
      <c r="D279" s="198" t="s">
        <v>120</v>
      </c>
      <c r="E279" s="199" t="s">
        <v>431</v>
      </c>
      <c r="F279" s="200" t="s">
        <v>432</v>
      </c>
      <c r="G279" s="201" t="s">
        <v>123</v>
      </c>
      <c r="H279" s="202">
        <v>0.374</v>
      </c>
      <c r="I279" s="203"/>
      <c r="J279" s="204">
        <f>ROUND(I279*H279,2)</f>
        <v>0</v>
      </c>
      <c r="K279" s="205"/>
      <c r="L279" s="44"/>
      <c r="M279" s="206" t="s">
        <v>19</v>
      </c>
      <c r="N279" s="207" t="s">
        <v>44</v>
      </c>
      <c r="O279" s="84"/>
      <c r="P279" s="208">
        <f>O279*H279</f>
        <v>0</v>
      </c>
      <c r="Q279" s="208">
        <v>0.0001292</v>
      </c>
      <c r="R279" s="208">
        <f>Q279*H279</f>
        <v>4.83208E-05</v>
      </c>
      <c r="S279" s="208">
        <v>0</v>
      </c>
      <c r="T279" s="209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0" t="s">
        <v>223</v>
      </c>
      <c r="AT279" s="210" t="s">
        <v>120</v>
      </c>
      <c r="AU279" s="210" t="s">
        <v>125</v>
      </c>
      <c r="AY279" s="17" t="s">
        <v>117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7" t="s">
        <v>125</v>
      </c>
      <c r="BK279" s="211">
        <f>ROUND(I279*H279,2)</f>
        <v>0</v>
      </c>
      <c r="BL279" s="17" t="s">
        <v>223</v>
      </c>
      <c r="BM279" s="210" t="s">
        <v>433</v>
      </c>
    </row>
    <row r="280" s="2" customFormat="1">
      <c r="A280" s="38"/>
      <c r="B280" s="39"/>
      <c r="C280" s="40"/>
      <c r="D280" s="234" t="s">
        <v>136</v>
      </c>
      <c r="E280" s="40"/>
      <c r="F280" s="235" t="s">
        <v>434</v>
      </c>
      <c r="G280" s="40"/>
      <c r="H280" s="40"/>
      <c r="I280" s="236"/>
      <c r="J280" s="40"/>
      <c r="K280" s="40"/>
      <c r="L280" s="44"/>
      <c r="M280" s="237"/>
      <c r="N280" s="238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136</v>
      </c>
      <c r="AU280" s="17" t="s">
        <v>125</v>
      </c>
    </row>
    <row r="281" s="2" customFormat="1" ht="44.25" customHeight="1">
      <c r="A281" s="38"/>
      <c r="B281" s="39"/>
      <c r="C281" s="198" t="s">
        <v>435</v>
      </c>
      <c r="D281" s="198" t="s">
        <v>120</v>
      </c>
      <c r="E281" s="199" t="s">
        <v>436</v>
      </c>
      <c r="F281" s="200" t="s">
        <v>437</v>
      </c>
      <c r="G281" s="201" t="s">
        <v>123</v>
      </c>
      <c r="H281" s="202">
        <v>0.374</v>
      </c>
      <c r="I281" s="203"/>
      <c r="J281" s="204">
        <f>ROUND(I281*H281,2)</f>
        <v>0</v>
      </c>
      <c r="K281" s="205"/>
      <c r="L281" s="44"/>
      <c r="M281" s="206" t="s">
        <v>19</v>
      </c>
      <c r="N281" s="207" t="s">
        <v>44</v>
      </c>
      <c r="O281" s="84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0" t="s">
        <v>223</v>
      </c>
      <c r="AT281" s="210" t="s">
        <v>120</v>
      </c>
      <c r="AU281" s="210" t="s">
        <v>125</v>
      </c>
      <c r="AY281" s="17" t="s">
        <v>117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7" t="s">
        <v>125</v>
      </c>
      <c r="BK281" s="211">
        <f>ROUND(I281*H281,2)</f>
        <v>0</v>
      </c>
      <c r="BL281" s="17" t="s">
        <v>223</v>
      </c>
      <c r="BM281" s="210" t="s">
        <v>438</v>
      </c>
    </row>
    <row r="282" s="2" customFormat="1">
      <c r="A282" s="38"/>
      <c r="B282" s="39"/>
      <c r="C282" s="40"/>
      <c r="D282" s="234" t="s">
        <v>136</v>
      </c>
      <c r="E282" s="40"/>
      <c r="F282" s="235" t="s">
        <v>439</v>
      </c>
      <c r="G282" s="40"/>
      <c r="H282" s="40"/>
      <c r="I282" s="236"/>
      <c r="J282" s="40"/>
      <c r="K282" s="40"/>
      <c r="L282" s="44"/>
      <c r="M282" s="237"/>
      <c r="N282" s="238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136</v>
      </c>
      <c r="AU282" s="17" t="s">
        <v>125</v>
      </c>
    </row>
    <row r="283" s="2" customFormat="1" ht="49.05" customHeight="1">
      <c r="A283" s="38"/>
      <c r="B283" s="39"/>
      <c r="C283" s="198" t="s">
        <v>440</v>
      </c>
      <c r="D283" s="198" t="s">
        <v>120</v>
      </c>
      <c r="E283" s="199" t="s">
        <v>441</v>
      </c>
      <c r="F283" s="200" t="s">
        <v>442</v>
      </c>
      <c r="G283" s="201" t="s">
        <v>123</v>
      </c>
      <c r="H283" s="202">
        <v>0.374</v>
      </c>
      <c r="I283" s="203"/>
      <c r="J283" s="204">
        <f>ROUND(I283*H283,2)</f>
        <v>0</v>
      </c>
      <c r="K283" s="205"/>
      <c r="L283" s="44"/>
      <c r="M283" s="206" t="s">
        <v>19</v>
      </c>
      <c r="N283" s="207" t="s">
        <v>44</v>
      </c>
      <c r="O283" s="84"/>
      <c r="P283" s="208">
        <f>O283*H283</f>
        <v>0</v>
      </c>
      <c r="Q283" s="208">
        <v>1.56E-05</v>
      </c>
      <c r="R283" s="208">
        <f>Q283*H283</f>
        <v>5.8343999999999996E-06</v>
      </c>
      <c r="S283" s="208">
        <v>0</v>
      </c>
      <c r="T283" s="20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0" t="s">
        <v>223</v>
      </c>
      <c r="AT283" s="210" t="s">
        <v>120</v>
      </c>
      <c r="AU283" s="210" t="s">
        <v>125</v>
      </c>
      <c r="AY283" s="17" t="s">
        <v>117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7" t="s">
        <v>125</v>
      </c>
      <c r="BK283" s="211">
        <f>ROUND(I283*H283,2)</f>
        <v>0</v>
      </c>
      <c r="BL283" s="17" t="s">
        <v>223</v>
      </c>
      <c r="BM283" s="210" t="s">
        <v>443</v>
      </c>
    </row>
    <row r="284" s="2" customFormat="1">
      <c r="A284" s="38"/>
      <c r="B284" s="39"/>
      <c r="C284" s="40"/>
      <c r="D284" s="234" t="s">
        <v>136</v>
      </c>
      <c r="E284" s="40"/>
      <c r="F284" s="235" t="s">
        <v>444</v>
      </c>
      <c r="G284" s="40"/>
      <c r="H284" s="40"/>
      <c r="I284" s="236"/>
      <c r="J284" s="40"/>
      <c r="K284" s="40"/>
      <c r="L284" s="44"/>
      <c r="M284" s="237"/>
      <c r="N284" s="238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136</v>
      </c>
      <c r="AU284" s="17" t="s">
        <v>125</v>
      </c>
    </row>
    <row r="285" s="12" customFormat="1" ht="22.8" customHeight="1">
      <c r="A285" s="12"/>
      <c r="B285" s="182"/>
      <c r="C285" s="183"/>
      <c r="D285" s="184" t="s">
        <v>71</v>
      </c>
      <c r="E285" s="196" t="s">
        <v>445</v>
      </c>
      <c r="F285" s="196" t="s">
        <v>446</v>
      </c>
      <c r="G285" s="183"/>
      <c r="H285" s="183"/>
      <c r="I285" s="186"/>
      <c r="J285" s="197">
        <f>BK285</f>
        <v>0</v>
      </c>
      <c r="K285" s="183"/>
      <c r="L285" s="188"/>
      <c r="M285" s="189"/>
      <c r="N285" s="190"/>
      <c r="O285" s="190"/>
      <c r="P285" s="191">
        <f>SUM(P286:P293)</f>
        <v>0</v>
      </c>
      <c r="Q285" s="190"/>
      <c r="R285" s="191">
        <f>SUM(R286:R293)</f>
        <v>0.067123199999999994</v>
      </c>
      <c r="S285" s="190"/>
      <c r="T285" s="192">
        <f>SUM(T286:T293)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3" t="s">
        <v>125</v>
      </c>
      <c r="AT285" s="194" t="s">
        <v>71</v>
      </c>
      <c r="AU285" s="194" t="s">
        <v>77</v>
      </c>
      <c r="AY285" s="193" t="s">
        <v>117</v>
      </c>
      <c r="BK285" s="195">
        <f>SUM(BK286:BK293)</f>
        <v>0</v>
      </c>
    </row>
    <row r="286" s="2" customFormat="1" ht="24.15" customHeight="1">
      <c r="A286" s="38"/>
      <c r="B286" s="39"/>
      <c r="C286" s="198" t="s">
        <v>447</v>
      </c>
      <c r="D286" s="198" t="s">
        <v>120</v>
      </c>
      <c r="E286" s="199" t="s">
        <v>448</v>
      </c>
      <c r="F286" s="200" t="s">
        <v>449</v>
      </c>
      <c r="G286" s="201" t="s">
        <v>123</v>
      </c>
      <c r="H286" s="202">
        <v>6.992</v>
      </c>
      <c r="I286" s="203"/>
      <c r="J286" s="204">
        <f>ROUND(I286*H286,2)</f>
        <v>0</v>
      </c>
      <c r="K286" s="205"/>
      <c r="L286" s="44"/>
      <c r="M286" s="206" t="s">
        <v>19</v>
      </c>
      <c r="N286" s="207" t="s">
        <v>44</v>
      </c>
      <c r="O286" s="84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0" t="s">
        <v>223</v>
      </c>
      <c r="AT286" s="210" t="s">
        <v>120</v>
      </c>
      <c r="AU286" s="210" t="s">
        <v>125</v>
      </c>
      <c r="AY286" s="17" t="s">
        <v>117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7" t="s">
        <v>125</v>
      </c>
      <c r="BK286" s="211">
        <f>ROUND(I286*H286,2)</f>
        <v>0</v>
      </c>
      <c r="BL286" s="17" t="s">
        <v>223</v>
      </c>
      <c r="BM286" s="210" t="s">
        <v>450</v>
      </c>
    </row>
    <row r="287" s="13" customFormat="1">
      <c r="A287" s="13"/>
      <c r="B287" s="212"/>
      <c r="C287" s="213"/>
      <c r="D287" s="214" t="s">
        <v>127</v>
      </c>
      <c r="E287" s="215" t="s">
        <v>19</v>
      </c>
      <c r="F287" s="216" t="s">
        <v>451</v>
      </c>
      <c r="G287" s="213"/>
      <c r="H287" s="215" t="s">
        <v>19</v>
      </c>
      <c r="I287" s="217"/>
      <c r="J287" s="213"/>
      <c r="K287" s="213"/>
      <c r="L287" s="218"/>
      <c r="M287" s="219"/>
      <c r="N287" s="220"/>
      <c r="O287" s="220"/>
      <c r="P287" s="220"/>
      <c r="Q287" s="220"/>
      <c r="R287" s="220"/>
      <c r="S287" s="220"/>
      <c r="T287" s="22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2" t="s">
        <v>127</v>
      </c>
      <c r="AU287" s="222" t="s">
        <v>125</v>
      </c>
      <c r="AV287" s="13" t="s">
        <v>77</v>
      </c>
      <c r="AW287" s="13" t="s">
        <v>33</v>
      </c>
      <c r="AX287" s="13" t="s">
        <v>72</v>
      </c>
      <c r="AY287" s="222" t="s">
        <v>117</v>
      </c>
    </row>
    <row r="288" s="14" customFormat="1">
      <c r="A288" s="14"/>
      <c r="B288" s="223"/>
      <c r="C288" s="224"/>
      <c r="D288" s="214" t="s">
        <v>127</v>
      </c>
      <c r="E288" s="225" t="s">
        <v>19</v>
      </c>
      <c r="F288" s="226" t="s">
        <v>418</v>
      </c>
      <c r="G288" s="224"/>
      <c r="H288" s="227">
        <v>6.992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3" t="s">
        <v>127</v>
      </c>
      <c r="AU288" s="233" t="s">
        <v>125</v>
      </c>
      <c r="AV288" s="14" t="s">
        <v>125</v>
      </c>
      <c r="AW288" s="14" t="s">
        <v>33</v>
      </c>
      <c r="AX288" s="14" t="s">
        <v>72</v>
      </c>
      <c r="AY288" s="233" t="s">
        <v>117</v>
      </c>
    </row>
    <row r="289" s="2" customFormat="1" ht="16.5" customHeight="1">
      <c r="A289" s="38"/>
      <c r="B289" s="39"/>
      <c r="C289" s="239" t="s">
        <v>452</v>
      </c>
      <c r="D289" s="239" t="s">
        <v>166</v>
      </c>
      <c r="E289" s="240" t="s">
        <v>453</v>
      </c>
      <c r="F289" s="241" t="s">
        <v>454</v>
      </c>
      <c r="G289" s="242" t="s">
        <v>123</v>
      </c>
      <c r="H289" s="243">
        <v>6.992</v>
      </c>
      <c r="I289" s="244"/>
      <c r="J289" s="245">
        <f>ROUND(I289*H289,2)</f>
        <v>0</v>
      </c>
      <c r="K289" s="246"/>
      <c r="L289" s="247"/>
      <c r="M289" s="248" t="s">
        <v>19</v>
      </c>
      <c r="N289" s="249" t="s">
        <v>44</v>
      </c>
      <c r="O289" s="84"/>
      <c r="P289" s="208">
        <f>O289*H289</f>
        <v>0</v>
      </c>
      <c r="Q289" s="208">
        <v>0.0095999999999999992</v>
      </c>
      <c r="R289" s="208">
        <f>Q289*H289</f>
        <v>0.067123199999999994</v>
      </c>
      <c r="S289" s="208">
        <v>0</v>
      </c>
      <c r="T289" s="20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0" t="s">
        <v>294</v>
      </c>
      <c r="AT289" s="210" t="s">
        <v>166</v>
      </c>
      <c r="AU289" s="210" t="s">
        <v>125</v>
      </c>
      <c r="AY289" s="17" t="s">
        <v>117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7" t="s">
        <v>125</v>
      </c>
      <c r="BK289" s="211">
        <f>ROUND(I289*H289,2)</f>
        <v>0</v>
      </c>
      <c r="BL289" s="17" t="s">
        <v>223</v>
      </c>
      <c r="BM289" s="210" t="s">
        <v>455</v>
      </c>
    </row>
    <row r="290" s="2" customFormat="1" ht="49.05" customHeight="1">
      <c r="A290" s="38"/>
      <c r="B290" s="39"/>
      <c r="C290" s="198" t="s">
        <v>456</v>
      </c>
      <c r="D290" s="198" t="s">
        <v>120</v>
      </c>
      <c r="E290" s="199" t="s">
        <v>457</v>
      </c>
      <c r="F290" s="200" t="s">
        <v>458</v>
      </c>
      <c r="G290" s="201" t="s">
        <v>234</v>
      </c>
      <c r="H290" s="202">
        <v>0.067000000000000004</v>
      </c>
      <c r="I290" s="203"/>
      <c r="J290" s="204">
        <f>ROUND(I290*H290,2)</f>
        <v>0</v>
      </c>
      <c r="K290" s="205"/>
      <c r="L290" s="44"/>
      <c r="M290" s="206" t="s">
        <v>19</v>
      </c>
      <c r="N290" s="207" t="s">
        <v>44</v>
      </c>
      <c r="O290" s="84"/>
      <c r="P290" s="208">
        <f>O290*H290</f>
        <v>0</v>
      </c>
      <c r="Q290" s="208">
        <v>0</v>
      </c>
      <c r="R290" s="208">
        <f>Q290*H290</f>
        <v>0</v>
      </c>
      <c r="S290" s="208">
        <v>0</v>
      </c>
      <c r="T290" s="209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0" t="s">
        <v>223</v>
      </c>
      <c r="AT290" s="210" t="s">
        <v>120</v>
      </c>
      <c r="AU290" s="210" t="s">
        <v>125</v>
      </c>
      <c r="AY290" s="17" t="s">
        <v>117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7" t="s">
        <v>125</v>
      </c>
      <c r="BK290" s="211">
        <f>ROUND(I290*H290,2)</f>
        <v>0</v>
      </c>
      <c r="BL290" s="17" t="s">
        <v>223</v>
      </c>
      <c r="BM290" s="210" t="s">
        <v>459</v>
      </c>
    </row>
    <row r="291" s="2" customFormat="1">
      <c r="A291" s="38"/>
      <c r="B291" s="39"/>
      <c r="C291" s="40"/>
      <c r="D291" s="234" t="s">
        <v>136</v>
      </c>
      <c r="E291" s="40"/>
      <c r="F291" s="235" t="s">
        <v>460</v>
      </c>
      <c r="G291" s="40"/>
      <c r="H291" s="40"/>
      <c r="I291" s="236"/>
      <c r="J291" s="40"/>
      <c r="K291" s="40"/>
      <c r="L291" s="44"/>
      <c r="M291" s="237"/>
      <c r="N291" s="238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136</v>
      </c>
      <c r="AU291" s="17" t="s">
        <v>125</v>
      </c>
    </row>
    <row r="292" s="2" customFormat="1" ht="49.05" customHeight="1">
      <c r="A292" s="38"/>
      <c r="B292" s="39"/>
      <c r="C292" s="198" t="s">
        <v>461</v>
      </c>
      <c r="D292" s="198" t="s">
        <v>120</v>
      </c>
      <c r="E292" s="199" t="s">
        <v>462</v>
      </c>
      <c r="F292" s="200" t="s">
        <v>463</v>
      </c>
      <c r="G292" s="201" t="s">
        <v>234</v>
      </c>
      <c r="H292" s="202">
        <v>0.067000000000000004</v>
      </c>
      <c r="I292" s="203"/>
      <c r="J292" s="204">
        <f>ROUND(I292*H292,2)</f>
        <v>0</v>
      </c>
      <c r="K292" s="205"/>
      <c r="L292" s="44"/>
      <c r="M292" s="206" t="s">
        <v>19</v>
      </c>
      <c r="N292" s="207" t="s">
        <v>44</v>
      </c>
      <c r="O292" s="84"/>
      <c r="P292" s="208">
        <f>O292*H292</f>
        <v>0</v>
      </c>
      <c r="Q292" s="208">
        <v>0</v>
      </c>
      <c r="R292" s="208">
        <f>Q292*H292</f>
        <v>0</v>
      </c>
      <c r="S292" s="208">
        <v>0</v>
      </c>
      <c r="T292" s="209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0" t="s">
        <v>223</v>
      </c>
      <c r="AT292" s="210" t="s">
        <v>120</v>
      </c>
      <c r="AU292" s="210" t="s">
        <v>125</v>
      </c>
      <c r="AY292" s="17" t="s">
        <v>117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7" t="s">
        <v>125</v>
      </c>
      <c r="BK292" s="211">
        <f>ROUND(I292*H292,2)</f>
        <v>0</v>
      </c>
      <c r="BL292" s="17" t="s">
        <v>223</v>
      </c>
      <c r="BM292" s="210" t="s">
        <v>464</v>
      </c>
    </row>
    <row r="293" s="2" customFormat="1">
      <c r="A293" s="38"/>
      <c r="B293" s="39"/>
      <c r="C293" s="40"/>
      <c r="D293" s="234" t="s">
        <v>136</v>
      </c>
      <c r="E293" s="40"/>
      <c r="F293" s="235" t="s">
        <v>465</v>
      </c>
      <c r="G293" s="40"/>
      <c r="H293" s="40"/>
      <c r="I293" s="236"/>
      <c r="J293" s="40"/>
      <c r="K293" s="40"/>
      <c r="L293" s="44"/>
      <c r="M293" s="237"/>
      <c r="N293" s="238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136</v>
      </c>
      <c r="AU293" s="17" t="s">
        <v>125</v>
      </c>
    </row>
    <row r="294" s="12" customFormat="1" ht="25.92" customHeight="1">
      <c r="A294" s="12"/>
      <c r="B294" s="182"/>
      <c r="C294" s="183"/>
      <c r="D294" s="184" t="s">
        <v>71</v>
      </c>
      <c r="E294" s="185" t="s">
        <v>466</v>
      </c>
      <c r="F294" s="185" t="s">
        <v>467</v>
      </c>
      <c r="G294" s="183"/>
      <c r="H294" s="183"/>
      <c r="I294" s="186"/>
      <c r="J294" s="187">
        <f>BK294</f>
        <v>0</v>
      </c>
      <c r="K294" s="183"/>
      <c r="L294" s="188"/>
      <c r="M294" s="189"/>
      <c r="N294" s="190"/>
      <c r="O294" s="190"/>
      <c r="P294" s="191">
        <f>P295+P298+P301+P304+P307</f>
        <v>0</v>
      </c>
      <c r="Q294" s="190"/>
      <c r="R294" s="191">
        <f>R295+R298+R301+R304+R307</f>
        <v>0</v>
      </c>
      <c r="S294" s="190"/>
      <c r="T294" s="192">
        <f>T295+T298+T301+T304+T307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93" t="s">
        <v>150</v>
      </c>
      <c r="AT294" s="194" t="s">
        <v>71</v>
      </c>
      <c r="AU294" s="194" t="s">
        <v>72</v>
      </c>
      <c r="AY294" s="193" t="s">
        <v>117</v>
      </c>
      <c r="BK294" s="195">
        <f>BK295+BK298+BK301+BK304+BK307</f>
        <v>0</v>
      </c>
    </row>
    <row r="295" s="12" customFormat="1" ht="22.8" customHeight="1">
      <c r="A295" s="12"/>
      <c r="B295" s="182"/>
      <c r="C295" s="183"/>
      <c r="D295" s="184" t="s">
        <v>71</v>
      </c>
      <c r="E295" s="196" t="s">
        <v>468</v>
      </c>
      <c r="F295" s="196" t="s">
        <v>469</v>
      </c>
      <c r="G295" s="183"/>
      <c r="H295" s="183"/>
      <c r="I295" s="186"/>
      <c r="J295" s="197">
        <f>BK295</f>
        <v>0</v>
      </c>
      <c r="K295" s="183"/>
      <c r="L295" s="188"/>
      <c r="M295" s="189"/>
      <c r="N295" s="190"/>
      <c r="O295" s="190"/>
      <c r="P295" s="191">
        <f>SUM(P296:P297)</f>
        <v>0</v>
      </c>
      <c r="Q295" s="190"/>
      <c r="R295" s="191">
        <f>SUM(R296:R297)</f>
        <v>0</v>
      </c>
      <c r="S295" s="190"/>
      <c r="T295" s="192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93" t="s">
        <v>150</v>
      </c>
      <c r="AT295" s="194" t="s">
        <v>71</v>
      </c>
      <c r="AU295" s="194" t="s">
        <v>77</v>
      </c>
      <c r="AY295" s="193" t="s">
        <v>117</v>
      </c>
      <c r="BK295" s="195">
        <f>SUM(BK296:BK297)</f>
        <v>0</v>
      </c>
    </row>
    <row r="296" s="2" customFormat="1" ht="16.5" customHeight="1">
      <c r="A296" s="38"/>
      <c r="B296" s="39"/>
      <c r="C296" s="198" t="s">
        <v>470</v>
      </c>
      <c r="D296" s="198" t="s">
        <v>120</v>
      </c>
      <c r="E296" s="199" t="s">
        <v>471</v>
      </c>
      <c r="F296" s="200" t="s">
        <v>469</v>
      </c>
      <c r="G296" s="201" t="s">
        <v>472</v>
      </c>
      <c r="H296" s="202">
        <v>1</v>
      </c>
      <c r="I296" s="203"/>
      <c r="J296" s="204">
        <f>ROUND(I296*H296,2)</f>
        <v>0</v>
      </c>
      <c r="K296" s="205"/>
      <c r="L296" s="44"/>
      <c r="M296" s="206" t="s">
        <v>19</v>
      </c>
      <c r="N296" s="207" t="s">
        <v>44</v>
      </c>
      <c r="O296" s="84"/>
      <c r="P296" s="208">
        <f>O296*H296</f>
        <v>0</v>
      </c>
      <c r="Q296" s="208">
        <v>0</v>
      </c>
      <c r="R296" s="208">
        <f>Q296*H296</f>
        <v>0</v>
      </c>
      <c r="S296" s="208">
        <v>0</v>
      </c>
      <c r="T296" s="20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0" t="s">
        <v>473</v>
      </c>
      <c r="AT296" s="210" t="s">
        <v>120</v>
      </c>
      <c r="AU296" s="210" t="s">
        <v>125</v>
      </c>
      <c r="AY296" s="17" t="s">
        <v>117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7" t="s">
        <v>125</v>
      </c>
      <c r="BK296" s="211">
        <f>ROUND(I296*H296,2)</f>
        <v>0</v>
      </c>
      <c r="BL296" s="17" t="s">
        <v>473</v>
      </c>
      <c r="BM296" s="210" t="s">
        <v>474</v>
      </c>
    </row>
    <row r="297" s="2" customFormat="1">
      <c r="A297" s="38"/>
      <c r="B297" s="39"/>
      <c r="C297" s="40"/>
      <c r="D297" s="234" t="s">
        <v>136</v>
      </c>
      <c r="E297" s="40"/>
      <c r="F297" s="235" t="s">
        <v>475</v>
      </c>
      <c r="G297" s="40"/>
      <c r="H297" s="40"/>
      <c r="I297" s="236"/>
      <c r="J297" s="40"/>
      <c r="K297" s="40"/>
      <c r="L297" s="44"/>
      <c r="M297" s="237"/>
      <c r="N297" s="238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136</v>
      </c>
      <c r="AU297" s="17" t="s">
        <v>125</v>
      </c>
    </row>
    <row r="298" s="12" customFormat="1" ht="22.8" customHeight="1">
      <c r="A298" s="12"/>
      <c r="B298" s="182"/>
      <c r="C298" s="183"/>
      <c r="D298" s="184" t="s">
        <v>71</v>
      </c>
      <c r="E298" s="196" t="s">
        <v>476</v>
      </c>
      <c r="F298" s="196" t="s">
        <v>477</v>
      </c>
      <c r="G298" s="183"/>
      <c r="H298" s="183"/>
      <c r="I298" s="186"/>
      <c r="J298" s="197">
        <f>BK298</f>
        <v>0</v>
      </c>
      <c r="K298" s="183"/>
      <c r="L298" s="188"/>
      <c r="M298" s="189"/>
      <c r="N298" s="190"/>
      <c r="O298" s="190"/>
      <c r="P298" s="191">
        <f>SUM(P299:P300)</f>
        <v>0</v>
      </c>
      <c r="Q298" s="190"/>
      <c r="R298" s="191">
        <f>SUM(R299:R300)</f>
        <v>0</v>
      </c>
      <c r="S298" s="190"/>
      <c r="T298" s="192">
        <f>SUM(T299:T300)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93" t="s">
        <v>150</v>
      </c>
      <c r="AT298" s="194" t="s">
        <v>71</v>
      </c>
      <c r="AU298" s="194" t="s">
        <v>77</v>
      </c>
      <c r="AY298" s="193" t="s">
        <v>117</v>
      </c>
      <c r="BK298" s="195">
        <f>SUM(BK299:BK300)</f>
        <v>0</v>
      </c>
    </row>
    <row r="299" s="2" customFormat="1" ht="16.5" customHeight="1">
      <c r="A299" s="38"/>
      <c r="B299" s="39"/>
      <c r="C299" s="198" t="s">
        <v>478</v>
      </c>
      <c r="D299" s="198" t="s">
        <v>120</v>
      </c>
      <c r="E299" s="199" t="s">
        <v>479</v>
      </c>
      <c r="F299" s="200" t="s">
        <v>480</v>
      </c>
      <c r="G299" s="201" t="s">
        <v>472</v>
      </c>
      <c r="H299" s="202">
        <v>1</v>
      </c>
      <c r="I299" s="203"/>
      <c r="J299" s="204">
        <f>ROUND(I299*H299,2)</f>
        <v>0</v>
      </c>
      <c r="K299" s="205"/>
      <c r="L299" s="44"/>
      <c r="M299" s="206" t="s">
        <v>19</v>
      </c>
      <c r="N299" s="207" t="s">
        <v>44</v>
      </c>
      <c r="O299" s="84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0" t="s">
        <v>473</v>
      </c>
      <c r="AT299" s="210" t="s">
        <v>120</v>
      </c>
      <c r="AU299" s="210" t="s">
        <v>125</v>
      </c>
      <c r="AY299" s="17" t="s">
        <v>117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7" t="s">
        <v>125</v>
      </c>
      <c r="BK299" s="211">
        <f>ROUND(I299*H299,2)</f>
        <v>0</v>
      </c>
      <c r="BL299" s="17" t="s">
        <v>473</v>
      </c>
      <c r="BM299" s="210" t="s">
        <v>481</v>
      </c>
    </row>
    <row r="300" s="2" customFormat="1">
      <c r="A300" s="38"/>
      <c r="B300" s="39"/>
      <c r="C300" s="40"/>
      <c r="D300" s="234" t="s">
        <v>136</v>
      </c>
      <c r="E300" s="40"/>
      <c r="F300" s="235" t="s">
        <v>482</v>
      </c>
      <c r="G300" s="40"/>
      <c r="H300" s="40"/>
      <c r="I300" s="236"/>
      <c r="J300" s="40"/>
      <c r="K300" s="40"/>
      <c r="L300" s="44"/>
      <c r="M300" s="237"/>
      <c r="N300" s="238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136</v>
      </c>
      <c r="AU300" s="17" t="s">
        <v>125</v>
      </c>
    </row>
    <row r="301" s="12" customFormat="1" ht="22.8" customHeight="1">
      <c r="A301" s="12"/>
      <c r="B301" s="182"/>
      <c r="C301" s="183"/>
      <c r="D301" s="184" t="s">
        <v>71</v>
      </c>
      <c r="E301" s="196" t="s">
        <v>483</v>
      </c>
      <c r="F301" s="196" t="s">
        <v>484</v>
      </c>
      <c r="G301" s="183"/>
      <c r="H301" s="183"/>
      <c r="I301" s="186"/>
      <c r="J301" s="197">
        <f>BK301</f>
        <v>0</v>
      </c>
      <c r="K301" s="183"/>
      <c r="L301" s="188"/>
      <c r="M301" s="189"/>
      <c r="N301" s="190"/>
      <c r="O301" s="190"/>
      <c r="P301" s="191">
        <f>SUM(P302:P303)</f>
        <v>0</v>
      </c>
      <c r="Q301" s="190"/>
      <c r="R301" s="191">
        <f>SUM(R302:R303)</f>
        <v>0</v>
      </c>
      <c r="S301" s="190"/>
      <c r="T301" s="192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93" t="s">
        <v>150</v>
      </c>
      <c r="AT301" s="194" t="s">
        <v>71</v>
      </c>
      <c r="AU301" s="194" t="s">
        <v>77</v>
      </c>
      <c r="AY301" s="193" t="s">
        <v>117</v>
      </c>
      <c r="BK301" s="195">
        <f>SUM(BK302:BK303)</f>
        <v>0</v>
      </c>
    </row>
    <row r="302" s="2" customFormat="1" ht="16.5" customHeight="1">
      <c r="A302" s="38"/>
      <c r="B302" s="39"/>
      <c r="C302" s="198" t="s">
        <v>485</v>
      </c>
      <c r="D302" s="198" t="s">
        <v>120</v>
      </c>
      <c r="E302" s="199" t="s">
        <v>486</v>
      </c>
      <c r="F302" s="200" t="s">
        <v>487</v>
      </c>
      <c r="G302" s="201" t="s">
        <v>472</v>
      </c>
      <c r="H302" s="202">
        <v>1</v>
      </c>
      <c r="I302" s="203"/>
      <c r="J302" s="204">
        <f>ROUND(I302*H302,2)</f>
        <v>0</v>
      </c>
      <c r="K302" s="205"/>
      <c r="L302" s="44"/>
      <c r="M302" s="206" t="s">
        <v>19</v>
      </c>
      <c r="N302" s="207" t="s">
        <v>44</v>
      </c>
      <c r="O302" s="84"/>
      <c r="P302" s="208">
        <f>O302*H302</f>
        <v>0</v>
      </c>
      <c r="Q302" s="208">
        <v>0</v>
      </c>
      <c r="R302" s="208">
        <f>Q302*H302</f>
        <v>0</v>
      </c>
      <c r="S302" s="208">
        <v>0</v>
      </c>
      <c r="T302" s="209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0" t="s">
        <v>473</v>
      </c>
      <c r="AT302" s="210" t="s">
        <v>120</v>
      </c>
      <c r="AU302" s="210" t="s">
        <v>125</v>
      </c>
      <c r="AY302" s="17" t="s">
        <v>117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7" t="s">
        <v>125</v>
      </c>
      <c r="BK302" s="211">
        <f>ROUND(I302*H302,2)</f>
        <v>0</v>
      </c>
      <c r="BL302" s="17" t="s">
        <v>473</v>
      </c>
      <c r="BM302" s="210" t="s">
        <v>488</v>
      </c>
    </row>
    <row r="303" s="2" customFormat="1">
      <c r="A303" s="38"/>
      <c r="B303" s="39"/>
      <c r="C303" s="40"/>
      <c r="D303" s="234" t="s">
        <v>136</v>
      </c>
      <c r="E303" s="40"/>
      <c r="F303" s="235" t="s">
        <v>489</v>
      </c>
      <c r="G303" s="40"/>
      <c r="H303" s="40"/>
      <c r="I303" s="236"/>
      <c r="J303" s="40"/>
      <c r="K303" s="40"/>
      <c r="L303" s="44"/>
      <c r="M303" s="237"/>
      <c r="N303" s="238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136</v>
      </c>
      <c r="AU303" s="17" t="s">
        <v>125</v>
      </c>
    </row>
    <row r="304" s="12" customFormat="1" ht="22.8" customHeight="1">
      <c r="A304" s="12"/>
      <c r="B304" s="182"/>
      <c r="C304" s="183"/>
      <c r="D304" s="184" t="s">
        <v>71</v>
      </c>
      <c r="E304" s="196" t="s">
        <v>490</v>
      </c>
      <c r="F304" s="196" t="s">
        <v>491</v>
      </c>
      <c r="G304" s="183"/>
      <c r="H304" s="183"/>
      <c r="I304" s="186"/>
      <c r="J304" s="197">
        <f>BK304</f>
        <v>0</v>
      </c>
      <c r="K304" s="183"/>
      <c r="L304" s="188"/>
      <c r="M304" s="189"/>
      <c r="N304" s="190"/>
      <c r="O304" s="190"/>
      <c r="P304" s="191">
        <f>SUM(P305:P306)</f>
        <v>0</v>
      </c>
      <c r="Q304" s="190"/>
      <c r="R304" s="191">
        <f>SUM(R305:R306)</f>
        <v>0</v>
      </c>
      <c r="S304" s="190"/>
      <c r="T304" s="192">
        <f>SUM(T305:T306)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193" t="s">
        <v>150</v>
      </c>
      <c r="AT304" s="194" t="s">
        <v>71</v>
      </c>
      <c r="AU304" s="194" t="s">
        <v>77</v>
      </c>
      <c r="AY304" s="193" t="s">
        <v>117</v>
      </c>
      <c r="BK304" s="195">
        <f>SUM(BK305:BK306)</f>
        <v>0</v>
      </c>
    </row>
    <row r="305" s="2" customFormat="1" ht="16.5" customHeight="1">
      <c r="A305" s="38"/>
      <c r="B305" s="39"/>
      <c r="C305" s="198" t="s">
        <v>492</v>
      </c>
      <c r="D305" s="198" t="s">
        <v>120</v>
      </c>
      <c r="E305" s="199" t="s">
        <v>493</v>
      </c>
      <c r="F305" s="200" t="s">
        <v>491</v>
      </c>
      <c r="G305" s="201" t="s">
        <v>472</v>
      </c>
      <c r="H305" s="202">
        <v>1</v>
      </c>
      <c r="I305" s="203"/>
      <c r="J305" s="204">
        <f>ROUND(I305*H305,2)</f>
        <v>0</v>
      </c>
      <c r="K305" s="205"/>
      <c r="L305" s="44"/>
      <c r="M305" s="206" t="s">
        <v>19</v>
      </c>
      <c r="N305" s="207" t="s">
        <v>44</v>
      </c>
      <c r="O305" s="84"/>
      <c r="P305" s="208">
        <f>O305*H305</f>
        <v>0</v>
      </c>
      <c r="Q305" s="208">
        <v>0</v>
      </c>
      <c r="R305" s="208">
        <f>Q305*H305</f>
        <v>0</v>
      </c>
      <c r="S305" s="208">
        <v>0</v>
      </c>
      <c r="T305" s="20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0" t="s">
        <v>473</v>
      </c>
      <c r="AT305" s="210" t="s">
        <v>120</v>
      </c>
      <c r="AU305" s="210" t="s">
        <v>125</v>
      </c>
      <c r="AY305" s="17" t="s">
        <v>117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7" t="s">
        <v>125</v>
      </c>
      <c r="BK305" s="211">
        <f>ROUND(I305*H305,2)</f>
        <v>0</v>
      </c>
      <c r="BL305" s="17" t="s">
        <v>473</v>
      </c>
      <c r="BM305" s="210" t="s">
        <v>494</v>
      </c>
    </row>
    <row r="306" s="2" customFormat="1">
      <c r="A306" s="38"/>
      <c r="B306" s="39"/>
      <c r="C306" s="40"/>
      <c r="D306" s="234" t="s">
        <v>136</v>
      </c>
      <c r="E306" s="40"/>
      <c r="F306" s="235" t="s">
        <v>495</v>
      </c>
      <c r="G306" s="40"/>
      <c r="H306" s="40"/>
      <c r="I306" s="236"/>
      <c r="J306" s="40"/>
      <c r="K306" s="40"/>
      <c r="L306" s="44"/>
      <c r="M306" s="237"/>
      <c r="N306" s="238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136</v>
      </c>
      <c r="AU306" s="17" t="s">
        <v>125</v>
      </c>
    </row>
    <row r="307" s="12" customFormat="1" ht="22.8" customHeight="1">
      <c r="A307" s="12"/>
      <c r="B307" s="182"/>
      <c r="C307" s="183"/>
      <c r="D307" s="184" t="s">
        <v>71</v>
      </c>
      <c r="E307" s="196" t="s">
        <v>496</v>
      </c>
      <c r="F307" s="196" t="s">
        <v>497</v>
      </c>
      <c r="G307" s="183"/>
      <c r="H307" s="183"/>
      <c r="I307" s="186"/>
      <c r="J307" s="197">
        <f>BK307</f>
        <v>0</v>
      </c>
      <c r="K307" s="183"/>
      <c r="L307" s="188"/>
      <c r="M307" s="189"/>
      <c r="N307" s="190"/>
      <c r="O307" s="190"/>
      <c r="P307" s="191">
        <f>SUM(P308:P309)</f>
        <v>0</v>
      </c>
      <c r="Q307" s="190"/>
      <c r="R307" s="191">
        <f>SUM(R308:R309)</f>
        <v>0</v>
      </c>
      <c r="S307" s="190"/>
      <c r="T307" s="192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93" t="s">
        <v>150</v>
      </c>
      <c r="AT307" s="194" t="s">
        <v>71</v>
      </c>
      <c r="AU307" s="194" t="s">
        <v>77</v>
      </c>
      <c r="AY307" s="193" t="s">
        <v>117</v>
      </c>
      <c r="BK307" s="195">
        <f>SUM(BK308:BK309)</f>
        <v>0</v>
      </c>
    </row>
    <row r="308" s="2" customFormat="1" ht="16.5" customHeight="1">
      <c r="A308" s="38"/>
      <c r="B308" s="39"/>
      <c r="C308" s="198" t="s">
        <v>498</v>
      </c>
      <c r="D308" s="198" t="s">
        <v>120</v>
      </c>
      <c r="E308" s="199" t="s">
        <v>499</v>
      </c>
      <c r="F308" s="200" t="s">
        <v>497</v>
      </c>
      <c r="G308" s="201" t="s">
        <v>472</v>
      </c>
      <c r="H308" s="202">
        <v>1</v>
      </c>
      <c r="I308" s="203"/>
      <c r="J308" s="204">
        <f>ROUND(I308*H308,2)</f>
        <v>0</v>
      </c>
      <c r="K308" s="205"/>
      <c r="L308" s="44"/>
      <c r="M308" s="206" t="s">
        <v>19</v>
      </c>
      <c r="N308" s="207" t="s">
        <v>44</v>
      </c>
      <c r="O308" s="84"/>
      <c r="P308" s="208">
        <f>O308*H308</f>
        <v>0</v>
      </c>
      <c r="Q308" s="208">
        <v>0</v>
      </c>
      <c r="R308" s="208">
        <f>Q308*H308</f>
        <v>0</v>
      </c>
      <c r="S308" s="208">
        <v>0</v>
      </c>
      <c r="T308" s="209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10" t="s">
        <v>473</v>
      </c>
      <c r="AT308" s="210" t="s">
        <v>120</v>
      </c>
      <c r="AU308" s="210" t="s">
        <v>125</v>
      </c>
      <c r="AY308" s="17" t="s">
        <v>117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7" t="s">
        <v>125</v>
      </c>
      <c r="BK308" s="211">
        <f>ROUND(I308*H308,2)</f>
        <v>0</v>
      </c>
      <c r="BL308" s="17" t="s">
        <v>473</v>
      </c>
      <c r="BM308" s="210" t="s">
        <v>500</v>
      </c>
    </row>
    <row r="309" s="2" customFormat="1">
      <c r="A309" s="38"/>
      <c r="B309" s="39"/>
      <c r="C309" s="40"/>
      <c r="D309" s="234" t="s">
        <v>136</v>
      </c>
      <c r="E309" s="40"/>
      <c r="F309" s="235" t="s">
        <v>501</v>
      </c>
      <c r="G309" s="40"/>
      <c r="H309" s="40"/>
      <c r="I309" s="236"/>
      <c r="J309" s="40"/>
      <c r="K309" s="40"/>
      <c r="L309" s="44"/>
      <c r="M309" s="251"/>
      <c r="N309" s="252"/>
      <c r="O309" s="253"/>
      <c r="P309" s="253"/>
      <c r="Q309" s="253"/>
      <c r="R309" s="253"/>
      <c r="S309" s="253"/>
      <c r="T309" s="254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136</v>
      </c>
      <c r="AU309" s="17" t="s">
        <v>125</v>
      </c>
    </row>
    <row r="310" s="2" customFormat="1" ht="6.96" customHeight="1">
      <c r="A310" s="38"/>
      <c r="B310" s="59"/>
      <c r="C310" s="60"/>
      <c r="D310" s="60"/>
      <c r="E310" s="60"/>
      <c r="F310" s="60"/>
      <c r="G310" s="60"/>
      <c r="H310" s="60"/>
      <c r="I310" s="60"/>
      <c r="J310" s="60"/>
      <c r="K310" s="60"/>
      <c r="L310" s="44"/>
      <c r="M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</sheetData>
  <sheetProtection sheet="1" autoFilter="0" formatColumns="0" formatRows="0" objects="1" scenarios="1" spinCount="100000" saltValue="KFlywx9j7o5tQHuBwt7zpdyaKZ2L0haMB5/NWHk7JLOorzkU1pW3tfsr2axiyl9aWcOywO78ZdCMco+Refm4pQ==" hashValue="5njbiSLapj1iBom5GkSaTye+pOzmahfGOh3fl3hYgU69dq/3zOKDydS2hZgynw5tYl+MWooQEelGo1mg3BldGg==" algorithmName="SHA-512" password="CDDA"/>
  <autoFilter ref="C90:K309"/>
  <mergeCells count="6">
    <mergeCell ref="E7:H7"/>
    <mergeCell ref="E16:H16"/>
    <mergeCell ref="E25:H25"/>
    <mergeCell ref="E46:H46"/>
    <mergeCell ref="E83:H83"/>
    <mergeCell ref="L2:V2"/>
  </mergeCells>
  <hyperlinks>
    <hyperlink ref="F101" r:id="rId1" display="https://podminky.urs.cz/item/CS_URS_2021_01/623131111R"/>
    <hyperlink ref="F114" r:id="rId2" display="https://podminky.urs.cz/item/CS_URS_2021_01/632451441"/>
    <hyperlink ref="F119" r:id="rId3" display="https://podminky.urs.cz/item/CS_URS_2021_01/945412112"/>
    <hyperlink ref="F121" r:id="rId4" display="https://podminky.urs.cz/item/CS_URS_2021_01/953991311"/>
    <hyperlink ref="F150" r:id="rId5" display="https://podminky.urs.cz/item/CS_URS_2021_01/952902021"/>
    <hyperlink ref="F156" r:id="rId6" display="https://podminky.urs.cz/item/CS_URS_2021_01/978036191"/>
    <hyperlink ref="F163" r:id="rId7" display="https://podminky.urs.cz/item/CS_URS_2021_01/978059511"/>
    <hyperlink ref="F167" r:id="rId8" display="https://podminky.urs.cz/item/CS_URS_2021_01/985113111"/>
    <hyperlink ref="F175" r:id="rId9" display="https://podminky.urs.cz/item/CS_URS_2021_01/997013213"/>
    <hyperlink ref="F177" r:id="rId10" display="https://podminky.urs.cz/item/CS_URS_2021_01/997013501"/>
    <hyperlink ref="F179" r:id="rId11" display="https://podminky.urs.cz/item/CS_URS_2021_01/997013509"/>
    <hyperlink ref="F182" r:id="rId12" display="https://podminky.urs.cz/item/CS_URS_2021_01/997013631"/>
    <hyperlink ref="F185" r:id="rId13" display="https://podminky.urs.cz/item/CS_URS_2021_01/998018002"/>
    <hyperlink ref="F197" r:id="rId14" display="https://podminky.urs.cz/item/CS_URS_2021_01/998764102"/>
    <hyperlink ref="F199" r:id="rId15" display="https://podminky.urs.cz/item/CS_URS_2021_01/998764181"/>
    <hyperlink ref="F206" r:id="rId16" display="https://podminky.urs.cz/item/CS_URS_2021_01/766622135"/>
    <hyperlink ref="F211" r:id="rId17" display="https://podminky.urs.cz/item/CS_URS_2021_01/611400521"/>
    <hyperlink ref="F217" r:id="rId18" display="https://podminky.urs.cz/item/CS_URS_2021_01/766629213"/>
    <hyperlink ref="F227" r:id="rId19" display="https://podminky.urs.cz/item/CS_URS_2021_01/998766102"/>
    <hyperlink ref="F229" r:id="rId20" display="https://podminky.urs.cz/item/CS_URS_2021_01/998766181"/>
    <hyperlink ref="F232" r:id="rId21" display="https://podminky.urs.cz/item/CS_URS_2021_01/781674111"/>
    <hyperlink ref="F236" r:id="rId22" display="https://podminky.urs.cz/item/CS_URS_2021_01/59761255"/>
    <hyperlink ref="F239" r:id="rId23" display="https://podminky.urs.cz/item/CS_URS_2021_01/998781102"/>
    <hyperlink ref="F241" r:id="rId24" display="https://podminky.urs.cz/item/CS_URS_2021_01/998781181"/>
    <hyperlink ref="F244" r:id="rId25" display="https://podminky.urs.cz/item/CS_URS_2021_01/783401311"/>
    <hyperlink ref="F246" r:id="rId26" display="https://podminky.urs.cz/item/CS_URS_2021_01/783401401"/>
    <hyperlink ref="F248" r:id="rId27" display="https://podminky.urs.cz/item/CS_URS_2021_01/783417103"/>
    <hyperlink ref="F253" r:id="rId28" display="https://podminky.urs.cz/item/CS_URS_2021_01/783442101"/>
    <hyperlink ref="F258" r:id="rId29" display="https://podminky.urs.cz/item/CS_URS_2021_01/783801281"/>
    <hyperlink ref="F263" r:id="rId30" display="https://podminky.urs.cz/item/CS_URS_2021_01/783823131"/>
    <hyperlink ref="F265" r:id="rId31" display="https://podminky.urs.cz/item/CS_URS_2021_01/783826311"/>
    <hyperlink ref="F268" r:id="rId32" display="https://podminky.urs.cz/item/CS_URS_2021_01/784111011"/>
    <hyperlink ref="F272" r:id="rId33" display="https://podminky.urs.cz/item/CS_URS_2021_01/784171111"/>
    <hyperlink ref="F275" r:id="rId34" display="https://podminky.urs.cz/item/CS_URS_2021_01/58124842"/>
    <hyperlink ref="F278" r:id="rId35" display="https://podminky.urs.cz/item/CS_URS_2021_01/784181101"/>
    <hyperlink ref="F280" r:id="rId36" display="https://podminky.urs.cz/item/CS_URS_2021_01/784211007"/>
    <hyperlink ref="F282" r:id="rId37" display="https://podminky.urs.cz/item/CS_URS_2021_01/784211041"/>
    <hyperlink ref="F284" r:id="rId38" display="https://podminky.urs.cz/item/CS_URS_2021_01/784211065"/>
    <hyperlink ref="F291" r:id="rId39" display="https://podminky.urs.cz/item/CS_URS_2021_01/998786102"/>
    <hyperlink ref="F293" r:id="rId40" display="https://podminky.urs.cz/item/CS_URS_2021_01/998786181"/>
    <hyperlink ref="F297" r:id="rId41" display="https://podminky.urs.cz/item/CS_URS_2021_01/030001000"/>
    <hyperlink ref="F300" r:id="rId42" display="https://podminky.urs.cz/item/CS_URS_2021_01/045002000"/>
    <hyperlink ref="F303" r:id="rId43" display="https://podminky.urs.cz/item/CS_URS_2021_01/052002000"/>
    <hyperlink ref="F306" r:id="rId44" display="https://podminky.urs.cz/item/CS_URS_2021_01/060001000"/>
    <hyperlink ref="F309" r:id="rId45" display="https://podminky.urs.cz/item/CS_URS_2021_01/07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5" customFormat="1" ht="45" customHeight="1">
      <c r="B3" s="259"/>
      <c r="C3" s="260" t="s">
        <v>502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503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504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505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506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507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508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509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510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511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512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76</v>
      </c>
      <c r="F18" s="266" t="s">
        <v>513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514</v>
      </c>
      <c r="F19" s="266" t="s">
        <v>515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516</v>
      </c>
      <c r="F20" s="266" t="s">
        <v>517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518</v>
      </c>
      <c r="F21" s="266" t="s">
        <v>519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520</v>
      </c>
      <c r="F22" s="266" t="s">
        <v>521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522</v>
      </c>
      <c r="F23" s="266" t="s">
        <v>523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524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525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526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527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528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529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530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531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532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103</v>
      </c>
      <c r="F36" s="266"/>
      <c r="G36" s="266" t="s">
        <v>533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534</v>
      </c>
      <c r="F37" s="266"/>
      <c r="G37" s="266" t="s">
        <v>535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53</v>
      </c>
      <c r="F38" s="266"/>
      <c r="G38" s="266" t="s">
        <v>536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54</v>
      </c>
      <c r="F39" s="266"/>
      <c r="G39" s="266" t="s">
        <v>537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104</v>
      </c>
      <c r="F40" s="266"/>
      <c r="G40" s="266" t="s">
        <v>538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105</v>
      </c>
      <c r="F41" s="266"/>
      <c r="G41" s="266" t="s">
        <v>539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540</v>
      </c>
      <c r="F42" s="266"/>
      <c r="G42" s="266" t="s">
        <v>541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542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543</v>
      </c>
      <c r="F44" s="266"/>
      <c r="G44" s="266" t="s">
        <v>544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107</v>
      </c>
      <c r="F45" s="266"/>
      <c r="G45" s="266" t="s">
        <v>545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546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547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548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549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550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551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552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553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554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555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556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557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558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559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560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561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562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563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564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565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566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567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568</v>
      </c>
      <c r="D76" s="284"/>
      <c r="E76" s="284"/>
      <c r="F76" s="284" t="s">
        <v>569</v>
      </c>
      <c r="G76" s="285"/>
      <c r="H76" s="284" t="s">
        <v>54</v>
      </c>
      <c r="I76" s="284" t="s">
        <v>57</v>
      </c>
      <c r="J76" s="284" t="s">
        <v>570</v>
      </c>
      <c r="K76" s="283"/>
    </row>
    <row r="77" s="1" customFormat="1" ht="17.25" customHeight="1">
      <c r="B77" s="281"/>
      <c r="C77" s="286" t="s">
        <v>571</v>
      </c>
      <c r="D77" s="286"/>
      <c r="E77" s="286"/>
      <c r="F77" s="287" t="s">
        <v>572</v>
      </c>
      <c r="G77" s="288"/>
      <c r="H77" s="286"/>
      <c r="I77" s="286"/>
      <c r="J77" s="286" t="s">
        <v>573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53</v>
      </c>
      <c r="D79" s="291"/>
      <c r="E79" s="291"/>
      <c r="F79" s="292" t="s">
        <v>574</v>
      </c>
      <c r="G79" s="293"/>
      <c r="H79" s="269" t="s">
        <v>575</v>
      </c>
      <c r="I79" s="269" t="s">
        <v>576</v>
      </c>
      <c r="J79" s="269">
        <v>20</v>
      </c>
      <c r="K79" s="283"/>
    </row>
    <row r="80" s="1" customFormat="1" ht="15" customHeight="1">
      <c r="B80" s="281"/>
      <c r="C80" s="269" t="s">
        <v>577</v>
      </c>
      <c r="D80" s="269"/>
      <c r="E80" s="269"/>
      <c r="F80" s="292" t="s">
        <v>574</v>
      </c>
      <c r="G80" s="293"/>
      <c r="H80" s="269" t="s">
        <v>578</v>
      </c>
      <c r="I80" s="269" t="s">
        <v>576</v>
      </c>
      <c r="J80" s="269">
        <v>120</v>
      </c>
      <c r="K80" s="283"/>
    </row>
    <row r="81" s="1" customFormat="1" ht="15" customHeight="1">
      <c r="B81" s="294"/>
      <c r="C81" s="269" t="s">
        <v>579</v>
      </c>
      <c r="D81" s="269"/>
      <c r="E81" s="269"/>
      <c r="F81" s="292" t="s">
        <v>580</v>
      </c>
      <c r="G81" s="293"/>
      <c r="H81" s="269" t="s">
        <v>581</v>
      </c>
      <c r="I81" s="269" t="s">
        <v>576</v>
      </c>
      <c r="J81" s="269">
        <v>50</v>
      </c>
      <c r="K81" s="283"/>
    </row>
    <row r="82" s="1" customFormat="1" ht="15" customHeight="1">
      <c r="B82" s="294"/>
      <c r="C82" s="269" t="s">
        <v>582</v>
      </c>
      <c r="D82" s="269"/>
      <c r="E82" s="269"/>
      <c r="F82" s="292" t="s">
        <v>574</v>
      </c>
      <c r="G82" s="293"/>
      <c r="H82" s="269" t="s">
        <v>583</v>
      </c>
      <c r="I82" s="269" t="s">
        <v>584</v>
      </c>
      <c r="J82" s="269"/>
      <c r="K82" s="283"/>
    </row>
    <row r="83" s="1" customFormat="1" ht="15" customHeight="1">
      <c r="B83" s="294"/>
      <c r="C83" s="295" t="s">
        <v>585</v>
      </c>
      <c r="D83" s="295"/>
      <c r="E83" s="295"/>
      <c r="F83" s="296" t="s">
        <v>580</v>
      </c>
      <c r="G83" s="295"/>
      <c r="H83" s="295" t="s">
        <v>586</v>
      </c>
      <c r="I83" s="295" t="s">
        <v>576</v>
      </c>
      <c r="J83" s="295">
        <v>15</v>
      </c>
      <c r="K83" s="283"/>
    </row>
    <row r="84" s="1" customFormat="1" ht="15" customHeight="1">
      <c r="B84" s="294"/>
      <c r="C84" s="295" t="s">
        <v>587</v>
      </c>
      <c r="D84" s="295"/>
      <c r="E84" s="295"/>
      <c r="F84" s="296" t="s">
        <v>580</v>
      </c>
      <c r="G84" s="295"/>
      <c r="H84" s="295" t="s">
        <v>588</v>
      </c>
      <c r="I84" s="295" t="s">
        <v>576</v>
      </c>
      <c r="J84" s="295">
        <v>15</v>
      </c>
      <c r="K84" s="283"/>
    </row>
    <row r="85" s="1" customFormat="1" ht="15" customHeight="1">
      <c r="B85" s="294"/>
      <c r="C85" s="295" t="s">
        <v>589</v>
      </c>
      <c r="D85" s="295"/>
      <c r="E85" s="295"/>
      <c r="F85" s="296" t="s">
        <v>580</v>
      </c>
      <c r="G85" s="295"/>
      <c r="H85" s="295" t="s">
        <v>590</v>
      </c>
      <c r="I85" s="295" t="s">
        <v>576</v>
      </c>
      <c r="J85" s="295">
        <v>20</v>
      </c>
      <c r="K85" s="283"/>
    </row>
    <row r="86" s="1" customFormat="1" ht="15" customHeight="1">
      <c r="B86" s="294"/>
      <c r="C86" s="295" t="s">
        <v>591</v>
      </c>
      <c r="D86" s="295"/>
      <c r="E86" s="295"/>
      <c r="F86" s="296" t="s">
        <v>580</v>
      </c>
      <c r="G86" s="295"/>
      <c r="H86" s="295" t="s">
        <v>592</v>
      </c>
      <c r="I86" s="295" t="s">
        <v>576</v>
      </c>
      <c r="J86" s="295">
        <v>20</v>
      </c>
      <c r="K86" s="283"/>
    </row>
    <row r="87" s="1" customFormat="1" ht="15" customHeight="1">
      <c r="B87" s="294"/>
      <c r="C87" s="269" t="s">
        <v>593</v>
      </c>
      <c r="D87" s="269"/>
      <c r="E87" s="269"/>
      <c r="F87" s="292" t="s">
        <v>580</v>
      </c>
      <c r="G87" s="293"/>
      <c r="H87" s="269" t="s">
        <v>594</v>
      </c>
      <c r="I87" s="269" t="s">
        <v>576</v>
      </c>
      <c r="J87" s="269">
        <v>50</v>
      </c>
      <c r="K87" s="283"/>
    </row>
    <row r="88" s="1" customFormat="1" ht="15" customHeight="1">
      <c r="B88" s="294"/>
      <c r="C88" s="269" t="s">
        <v>595</v>
      </c>
      <c r="D88" s="269"/>
      <c r="E88" s="269"/>
      <c r="F88" s="292" t="s">
        <v>580</v>
      </c>
      <c r="G88" s="293"/>
      <c r="H88" s="269" t="s">
        <v>596</v>
      </c>
      <c r="I88" s="269" t="s">
        <v>576</v>
      </c>
      <c r="J88" s="269">
        <v>20</v>
      </c>
      <c r="K88" s="283"/>
    </row>
    <row r="89" s="1" customFormat="1" ht="15" customHeight="1">
      <c r="B89" s="294"/>
      <c r="C89" s="269" t="s">
        <v>597</v>
      </c>
      <c r="D89" s="269"/>
      <c r="E89" s="269"/>
      <c r="F89" s="292" t="s">
        <v>580</v>
      </c>
      <c r="G89" s="293"/>
      <c r="H89" s="269" t="s">
        <v>598</v>
      </c>
      <c r="I89" s="269" t="s">
        <v>576</v>
      </c>
      <c r="J89" s="269">
        <v>20</v>
      </c>
      <c r="K89" s="283"/>
    </row>
    <row r="90" s="1" customFormat="1" ht="15" customHeight="1">
      <c r="B90" s="294"/>
      <c r="C90" s="269" t="s">
        <v>599</v>
      </c>
      <c r="D90" s="269"/>
      <c r="E90" s="269"/>
      <c r="F90" s="292" t="s">
        <v>580</v>
      </c>
      <c r="G90" s="293"/>
      <c r="H90" s="269" t="s">
        <v>600</v>
      </c>
      <c r="I90" s="269" t="s">
        <v>576</v>
      </c>
      <c r="J90" s="269">
        <v>50</v>
      </c>
      <c r="K90" s="283"/>
    </row>
    <row r="91" s="1" customFormat="1" ht="15" customHeight="1">
      <c r="B91" s="294"/>
      <c r="C91" s="269" t="s">
        <v>601</v>
      </c>
      <c r="D91" s="269"/>
      <c r="E91" s="269"/>
      <c r="F91" s="292" t="s">
        <v>580</v>
      </c>
      <c r="G91" s="293"/>
      <c r="H91" s="269" t="s">
        <v>601</v>
      </c>
      <c r="I91" s="269" t="s">
        <v>576</v>
      </c>
      <c r="J91" s="269">
        <v>50</v>
      </c>
      <c r="K91" s="283"/>
    </row>
    <row r="92" s="1" customFormat="1" ht="15" customHeight="1">
      <c r="B92" s="294"/>
      <c r="C92" s="269" t="s">
        <v>602</v>
      </c>
      <c r="D92" s="269"/>
      <c r="E92" s="269"/>
      <c r="F92" s="292" t="s">
        <v>580</v>
      </c>
      <c r="G92" s="293"/>
      <c r="H92" s="269" t="s">
        <v>603</v>
      </c>
      <c r="I92" s="269" t="s">
        <v>576</v>
      </c>
      <c r="J92" s="269">
        <v>255</v>
      </c>
      <c r="K92" s="283"/>
    </row>
    <row r="93" s="1" customFormat="1" ht="15" customHeight="1">
      <c r="B93" s="294"/>
      <c r="C93" s="269" t="s">
        <v>604</v>
      </c>
      <c r="D93" s="269"/>
      <c r="E93" s="269"/>
      <c r="F93" s="292" t="s">
        <v>574</v>
      </c>
      <c r="G93" s="293"/>
      <c r="H93" s="269" t="s">
        <v>605</v>
      </c>
      <c r="I93" s="269" t="s">
        <v>606</v>
      </c>
      <c r="J93" s="269"/>
      <c r="K93" s="283"/>
    </row>
    <row r="94" s="1" customFormat="1" ht="15" customHeight="1">
      <c r="B94" s="294"/>
      <c r="C94" s="269" t="s">
        <v>607</v>
      </c>
      <c r="D94" s="269"/>
      <c r="E94" s="269"/>
      <c r="F94" s="292" t="s">
        <v>574</v>
      </c>
      <c r="G94" s="293"/>
      <c r="H94" s="269" t="s">
        <v>608</v>
      </c>
      <c r="I94" s="269" t="s">
        <v>609</v>
      </c>
      <c r="J94" s="269"/>
      <c r="K94" s="283"/>
    </row>
    <row r="95" s="1" customFormat="1" ht="15" customHeight="1">
      <c r="B95" s="294"/>
      <c r="C95" s="269" t="s">
        <v>610</v>
      </c>
      <c r="D95" s="269"/>
      <c r="E95" s="269"/>
      <c r="F95" s="292" t="s">
        <v>574</v>
      </c>
      <c r="G95" s="293"/>
      <c r="H95" s="269" t="s">
        <v>610</v>
      </c>
      <c r="I95" s="269" t="s">
        <v>609</v>
      </c>
      <c r="J95" s="269"/>
      <c r="K95" s="283"/>
    </row>
    <row r="96" s="1" customFormat="1" ht="15" customHeight="1">
      <c r="B96" s="294"/>
      <c r="C96" s="269" t="s">
        <v>38</v>
      </c>
      <c r="D96" s="269"/>
      <c r="E96" s="269"/>
      <c r="F96" s="292" t="s">
        <v>574</v>
      </c>
      <c r="G96" s="293"/>
      <c r="H96" s="269" t="s">
        <v>611</v>
      </c>
      <c r="I96" s="269" t="s">
        <v>609</v>
      </c>
      <c r="J96" s="269"/>
      <c r="K96" s="283"/>
    </row>
    <row r="97" s="1" customFormat="1" ht="15" customHeight="1">
      <c r="B97" s="294"/>
      <c r="C97" s="269" t="s">
        <v>48</v>
      </c>
      <c r="D97" s="269"/>
      <c r="E97" s="269"/>
      <c r="F97" s="292" t="s">
        <v>574</v>
      </c>
      <c r="G97" s="293"/>
      <c r="H97" s="269" t="s">
        <v>612</v>
      </c>
      <c r="I97" s="269" t="s">
        <v>609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613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568</v>
      </c>
      <c r="D103" s="284"/>
      <c r="E103" s="284"/>
      <c r="F103" s="284" t="s">
        <v>569</v>
      </c>
      <c r="G103" s="285"/>
      <c r="H103" s="284" t="s">
        <v>54</v>
      </c>
      <c r="I103" s="284" t="s">
        <v>57</v>
      </c>
      <c r="J103" s="284" t="s">
        <v>570</v>
      </c>
      <c r="K103" s="283"/>
    </row>
    <row r="104" s="1" customFormat="1" ht="17.25" customHeight="1">
      <c r="B104" s="281"/>
      <c r="C104" s="286" t="s">
        <v>571</v>
      </c>
      <c r="D104" s="286"/>
      <c r="E104" s="286"/>
      <c r="F104" s="287" t="s">
        <v>572</v>
      </c>
      <c r="G104" s="288"/>
      <c r="H104" s="286"/>
      <c r="I104" s="286"/>
      <c r="J104" s="286" t="s">
        <v>573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53</v>
      </c>
      <c r="D106" s="291"/>
      <c r="E106" s="291"/>
      <c r="F106" s="292" t="s">
        <v>574</v>
      </c>
      <c r="G106" s="269"/>
      <c r="H106" s="269" t="s">
        <v>614</v>
      </c>
      <c r="I106" s="269" t="s">
        <v>576</v>
      </c>
      <c r="J106" s="269">
        <v>20</v>
      </c>
      <c r="K106" s="283"/>
    </row>
    <row r="107" s="1" customFormat="1" ht="15" customHeight="1">
      <c r="B107" s="281"/>
      <c r="C107" s="269" t="s">
        <v>577</v>
      </c>
      <c r="D107" s="269"/>
      <c r="E107" s="269"/>
      <c r="F107" s="292" t="s">
        <v>574</v>
      </c>
      <c r="G107" s="269"/>
      <c r="H107" s="269" t="s">
        <v>614</v>
      </c>
      <c r="I107" s="269" t="s">
        <v>576</v>
      </c>
      <c r="J107" s="269">
        <v>120</v>
      </c>
      <c r="K107" s="283"/>
    </row>
    <row r="108" s="1" customFormat="1" ht="15" customHeight="1">
      <c r="B108" s="294"/>
      <c r="C108" s="269" t="s">
        <v>579</v>
      </c>
      <c r="D108" s="269"/>
      <c r="E108" s="269"/>
      <c r="F108" s="292" t="s">
        <v>580</v>
      </c>
      <c r="G108" s="269"/>
      <c r="H108" s="269" t="s">
        <v>614</v>
      </c>
      <c r="I108" s="269" t="s">
        <v>576</v>
      </c>
      <c r="J108" s="269">
        <v>50</v>
      </c>
      <c r="K108" s="283"/>
    </row>
    <row r="109" s="1" customFormat="1" ht="15" customHeight="1">
      <c r="B109" s="294"/>
      <c r="C109" s="269" t="s">
        <v>582</v>
      </c>
      <c r="D109" s="269"/>
      <c r="E109" s="269"/>
      <c r="F109" s="292" t="s">
        <v>574</v>
      </c>
      <c r="G109" s="269"/>
      <c r="H109" s="269" t="s">
        <v>614</v>
      </c>
      <c r="I109" s="269" t="s">
        <v>584</v>
      </c>
      <c r="J109" s="269"/>
      <c r="K109" s="283"/>
    </row>
    <row r="110" s="1" customFormat="1" ht="15" customHeight="1">
      <c r="B110" s="294"/>
      <c r="C110" s="269" t="s">
        <v>593</v>
      </c>
      <c r="D110" s="269"/>
      <c r="E110" s="269"/>
      <c r="F110" s="292" t="s">
        <v>580</v>
      </c>
      <c r="G110" s="269"/>
      <c r="H110" s="269" t="s">
        <v>614</v>
      </c>
      <c r="I110" s="269" t="s">
        <v>576</v>
      </c>
      <c r="J110" s="269">
        <v>50</v>
      </c>
      <c r="K110" s="283"/>
    </row>
    <row r="111" s="1" customFormat="1" ht="15" customHeight="1">
      <c r="B111" s="294"/>
      <c r="C111" s="269" t="s">
        <v>601</v>
      </c>
      <c r="D111" s="269"/>
      <c r="E111" s="269"/>
      <c r="F111" s="292" t="s">
        <v>580</v>
      </c>
      <c r="G111" s="269"/>
      <c r="H111" s="269" t="s">
        <v>614</v>
      </c>
      <c r="I111" s="269" t="s">
        <v>576</v>
      </c>
      <c r="J111" s="269">
        <v>50</v>
      </c>
      <c r="K111" s="283"/>
    </row>
    <row r="112" s="1" customFormat="1" ht="15" customHeight="1">
      <c r="B112" s="294"/>
      <c r="C112" s="269" t="s">
        <v>599</v>
      </c>
      <c r="D112" s="269"/>
      <c r="E112" s="269"/>
      <c r="F112" s="292" t="s">
        <v>580</v>
      </c>
      <c r="G112" s="269"/>
      <c r="H112" s="269" t="s">
        <v>614</v>
      </c>
      <c r="I112" s="269" t="s">
        <v>576</v>
      </c>
      <c r="J112" s="269">
        <v>50</v>
      </c>
      <c r="K112" s="283"/>
    </row>
    <row r="113" s="1" customFormat="1" ht="15" customHeight="1">
      <c r="B113" s="294"/>
      <c r="C113" s="269" t="s">
        <v>53</v>
      </c>
      <c r="D113" s="269"/>
      <c r="E113" s="269"/>
      <c r="F113" s="292" t="s">
        <v>574</v>
      </c>
      <c r="G113" s="269"/>
      <c r="H113" s="269" t="s">
        <v>615</v>
      </c>
      <c r="I113" s="269" t="s">
        <v>576</v>
      </c>
      <c r="J113" s="269">
        <v>20</v>
      </c>
      <c r="K113" s="283"/>
    </row>
    <row r="114" s="1" customFormat="1" ht="15" customHeight="1">
      <c r="B114" s="294"/>
      <c r="C114" s="269" t="s">
        <v>616</v>
      </c>
      <c r="D114" s="269"/>
      <c r="E114" s="269"/>
      <c r="F114" s="292" t="s">
        <v>574</v>
      </c>
      <c r="G114" s="269"/>
      <c r="H114" s="269" t="s">
        <v>617</v>
      </c>
      <c r="I114" s="269" t="s">
        <v>576</v>
      </c>
      <c r="J114" s="269">
        <v>120</v>
      </c>
      <c r="K114" s="283"/>
    </row>
    <row r="115" s="1" customFormat="1" ht="15" customHeight="1">
      <c r="B115" s="294"/>
      <c r="C115" s="269" t="s">
        <v>38</v>
      </c>
      <c r="D115" s="269"/>
      <c r="E115" s="269"/>
      <c r="F115" s="292" t="s">
        <v>574</v>
      </c>
      <c r="G115" s="269"/>
      <c r="H115" s="269" t="s">
        <v>618</v>
      </c>
      <c r="I115" s="269" t="s">
        <v>609</v>
      </c>
      <c r="J115" s="269"/>
      <c r="K115" s="283"/>
    </row>
    <row r="116" s="1" customFormat="1" ht="15" customHeight="1">
      <c r="B116" s="294"/>
      <c r="C116" s="269" t="s">
        <v>48</v>
      </c>
      <c r="D116" s="269"/>
      <c r="E116" s="269"/>
      <c r="F116" s="292" t="s">
        <v>574</v>
      </c>
      <c r="G116" s="269"/>
      <c r="H116" s="269" t="s">
        <v>619</v>
      </c>
      <c r="I116" s="269" t="s">
        <v>609</v>
      </c>
      <c r="J116" s="269"/>
      <c r="K116" s="283"/>
    </row>
    <row r="117" s="1" customFormat="1" ht="15" customHeight="1">
      <c r="B117" s="294"/>
      <c r="C117" s="269" t="s">
        <v>57</v>
      </c>
      <c r="D117" s="269"/>
      <c r="E117" s="269"/>
      <c r="F117" s="292" t="s">
        <v>574</v>
      </c>
      <c r="G117" s="269"/>
      <c r="H117" s="269" t="s">
        <v>620</v>
      </c>
      <c r="I117" s="269" t="s">
        <v>621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622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568</v>
      </c>
      <c r="D123" s="284"/>
      <c r="E123" s="284"/>
      <c r="F123" s="284" t="s">
        <v>569</v>
      </c>
      <c r="G123" s="285"/>
      <c r="H123" s="284" t="s">
        <v>54</v>
      </c>
      <c r="I123" s="284" t="s">
        <v>57</v>
      </c>
      <c r="J123" s="284" t="s">
        <v>570</v>
      </c>
      <c r="K123" s="313"/>
    </row>
    <row r="124" s="1" customFormat="1" ht="17.25" customHeight="1">
      <c r="B124" s="312"/>
      <c r="C124" s="286" t="s">
        <v>571</v>
      </c>
      <c r="D124" s="286"/>
      <c r="E124" s="286"/>
      <c r="F124" s="287" t="s">
        <v>572</v>
      </c>
      <c r="G124" s="288"/>
      <c r="H124" s="286"/>
      <c r="I124" s="286"/>
      <c r="J124" s="286" t="s">
        <v>573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577</v>
      </c>
      <c r="D126" s="291"/>
      <c r="E126" s="291"/>
      <c r="F126" s="292" t="s">
        <v>574</v>
      </c>
      <c r="G126" s="269"/>
      <c r="H126" s="269" t="s">
        <v>614</v>
      </c>
      <c r="I126" s="269" t="s">
        <v>576</v>
      </c>
      <c r="J126" s="269">
        <v>120</v>
      </c>
      <c r="K126" s="317"/>
    </row>
    <row r="127" s="1" customFormat="1" ht="15" customHeight="1">
      <c r="B127" s="314"/>
      <c r="C127" s="269" t="s">
        <v>623</v>
      </c>
      <c r="D127" s="269"/>
      <c r="E127" s="269"/>
      <c r="F127" s="292" t="s">
        <v>574</v>
      </c>
      <c r="G127" s="269"/>
      <c r="H127" s="269" t="s">
        <v>624</v>
      </c>
      <c r="I127" s="269" t="s">
        <v>576</v>
      </c>
      <c r="J127" s="269" t="s">
        <v>625</v>
      </c>
      <c r="K127" s="317"/>
    </row>
    <row r="128" s="1" customFormat="1" ht="15" customHeight="1">
      <c r="B128" s="314"/>
      <c r="C128" s="269" t="s">
        <v>522</v>
      </c>
      <c r="D128" s="269"/>
      <c r="E128" s="269"/>
      <c r="F128" s="292" t="s">
        <v>574</v>
      </c>
      <c r="G128" s="269"/>
      <c r="H128" s="269" t="s">
        <v>626</v>
      </c>
      <c r="I128" s="269" t="s">
        <v>576</v>
      </c>
      <c r="J128" s="269" t="s">
        <v>625</v>
      </c>
      <c r="K128" s="317"/>
    </row>
    <row r="129" s="1" customFormat="1" ht="15" customHeight="1">
      <c r="B129" s="314"/>
      <c r="C129" s="269" t="s">
        <v>585</v>
      </c>
      <c r="D129" s="269"/>
      <c r="E129" s="269"/>
      <c r="F129" s="292" t="s">
        <v>580</v>
      </c>
      <c r="G129" s="269"/>
      <c r="H129" s="269" t="s">
        <v>586</v>
      </c>
      <c r="I129" s="269" t="s">
        <v>576</v>
      </c>
      <c r="J129" s="269">
        <v>15</v>
      </c>
      <c r="K129" s="317"/>
    </row>
    <row r="130" s="1" customFormat="1" ht="15" customHeight="1">
      <c r="B130" s="314"/>
      <c r="C130" s="295" t="s">
        <v>587</v>
      </c>
      <c r="D130" s="295"/>
      <c r="E130" s="295"/>
      <c r="F130" s="296" t="s">
        <v>580</v>
      </c>
      <c r="G130" s="295"/>
      <c r="H130" s="295" t="s">
        <v>588</v>
      </c>
      <c r="I130" s="295" t="s">
        <v>576</v>
      </c>
      <c r="J130" s="295">
        <v>15</v>
      </c>
      <c r="K130" s="317"/>
    </row>
    <row r="131" s="1" customFormat="1" ht="15" customHeight="1">
      <c r="B131" s="314"/>
      <c r="C131" s="295" t="s">
        <v>589</v>
      </c>
      <c r="D131" s="295"/>
      <c r="E131" s="295"/>
      <c r="F131" s="296" t="s">
        <v>580</v>
      </c>
      <c r="G131" s="295"/>
      <c r="H131" s="295" t="s">
        <v>590</v>
      </c>
      <c r="I131" s="295" t="s">
        <v>576</v>
      </c>
      <c r="J131" s="295">
        <v>20</v>
      </c>
      <c r="K131" s="317"/>
    </row>
    <row r="132" s="1" customFormat="1" ht="15" customHeight="1">
      <c r="B132" s="314"/>
      <c r="C132" s="295" t="s">
        <v>591</v>
      </c>
      <c r="D132" s="295"/>
      <c r="E132" s="295"/>
      <c r="F132" s="296" t="s">
        <v>580</v>
      </c>
      <c r="G132" s="295"/>
      <c r="H132" s="295" t="s">
        <v>592</v>
      </c>
      <c r="I132" s="295" t="s">
        <v>576</v>
      </c>
      <c r="J132" s="295">
        <v>20</v>
      </c>
      <c r="K132" s="317"/>
    </row>
    <row r="133" s="1" customFormat="1" ht="15" customHeight="1">
      <c r="B133" s="314"/>
      <c r="C133" s="269" t="s">
        <v>579</v>
      </c>
      <c r="D133" s="269"/>
      <c r="E133" s="269"/>
      <c r="F133" s="292" t="s">
        <v>580</v>
      </c>
      <c r="G133" s="269"/>
      <c r="H133" s="269" t="s">
        <v>614</v>
      </c>
      <c r="I133" s="269" t="s">
        <v>576</v>
      </c>
      <c r="J133" s="269">
        <v>50</v>
      </c>
      <c r="K133" s="317"/>
    </row>
    <row r="134" s="1" customFormat="1" ht="15" customHeight="1">
      <c r="B134" s="314"/>
      <c r="C134" s="269" t="s">
        <v>593</v>
      </c>
      <c r="D134" s="269"/>
      <c r="E134" s="269"/>
      <c r="F134" s="292" t="s">
        <v>580</v>
      </c>
      <c r="G134" s="269"/>
      <c r="H134" s="269" t="s">
        <v>614</v>
      </c>
      <c r="I134" s="269" t="s">
        <v>576</v>
      </c>
      <c r="J134" s="269">
        <v>50</v>
      </c>
      <c r="K134" s="317"/>
    </row>
    <row r="135" s="1" customFormat="1" ht="15" customHeight="1">
      <c r="B135" s="314"/>
      <c r="C135" s="269" t="s">
        <v>599</v>
      </c>
      <c r="D135" s="269"/>
      <c r="E135" s="269"/>
      <c r="F135" s="292" t="s">
        <v>580</v>
      </c>
      <c r="G135" s="269"/>
      <c r="H135" s="269" t="s">
        <v>614</v>
      </c>
      <c r="I135" s="269" t="s">
        <v>576</v>
      </c>
      <c r="J135" s="269">
        <v>50</v>
      </c>
      <c r="K135" s="317"/>
    </row>
    <row r="136" s="1" customFormat="1" ht="15" customHeight="1">
      <c r="B136" s="314"/>
      <c r="C136" s="269" t="s">
        <v>601</v>
      </c>
      <c r="D136" s="269"/>
      <c r="E136" s="269"/>
      <c r="F136" s="292" t="s">
        <v>580</v>
      </c>
      <c r="G136" s="269"/>
      <c r="H136" s="269" t="s">
        <v>614</v>
      </c>
      <c r="I136" s="269" t="s">
        <v>576</v>
      </c>
      <c r="J136" s="269">
        <v>50</v>
      </c>
      <c r="K136" s="317"/>
    </row>
    <row r="137" s="1" customFormat="1" ht="15" customHeight="1">
      <c r="B137" s="314"/>
      <c r="C137" s="269" t="s">
        <v>602</v>
      </c>
      <c r="D137" s="269"/>
      <c r="E137" s="269"/>
      <c r="F137" s="292" t="s">
        <v>580</v>
      </c>
      <c r="G137" s="269"/>
      <c r="H137" s="269" t="s">
        <v>627</v>
      </c>
      <c r="I137" s="269" t="s">
        <v>576</v>
      </c>
      <c r="J137" s="269">
        <v>255</v>
      </c>
      <c r="K137" s="317"/>
    </row>
    <row r="138" s="1" customFormat="1" ht="15" customHeight="1">
      <c r="B138" s="314"/>
      <c r="C138" s="269" t="s">
        <v>604</v>
      </c>
      <c r="D138" s="269"/>
      <c r="E138" s="269"/>
      <c r="F138" s="292" t="s">
        <v>574</v>
      </c>
      <c r="G138" s="269"/>
      <c r="H138" s="269" t="s">
        <v>628</v>
      </c>
      <c r="I138" s="269" t="s">
        <v>606</v>
      </c>
      <c r="J138" s="269"/>
      <c r="K138" s="317"/>
    </row>
    <row r="139" s="1" customFormat="1" ht="15" customHeight="1">
      <c r="B139" s="314"/>
      <c r="C139" s="269" t="s">
        <v>607</v>
      </c>
      <c r="D139" s="269"/>
      <c r="E139" s="269"/>
      <c r="F139" s="292" t="s">
        <v>574</v>
      </c>
      <c r="G139" s="269"/>
      <c r="H139" s="269" t="s">
        <v>629</v>
      </c>
      <c r="I139" s="269" t="s">
        <v>609</v>
      </c>
      <c r="J139" s="269"/>
      <c r="K139" s="317"/>
    </row>
    <row r="140" s="1" customFormat="1" ht="15" customHeight="1">
      <c r="B140" s="314"/>
      <c r="C140" s="269" t="s">
        <v>610</v>
      </c>
      <c r="D140" s="269"/>
      <c r="E140" s="269"/>
      <c r="F140" s="292" t="s">
        <v>574</v>
      </c>
      <c r="G140" s="269"/>
      <c r="H140" s="269" t="s">
        <v>610</v>
      </c>
      <c r="I140" s="269" t="s">
        <v>609</v>
      </c>
      <c r="J140" s="269"/>
      <c r="K140" s="317"/>
    </row>
    <row r="141" s="1" customFormat="1" ht="15" customHeight="1">
      <c r="B141" s="314"/>
      <c r="C141" s="269" t="s">
        <v>38</v>
      </c>
      <c r="D141" s="269"/>
      <c r="E141" s="269"/>
      <c r="F141" s="292" t="s">
        <v>574</v>
      </c>
      <c r="G141" s="269"/>
      <c r="H141" s="269" t="s">
        <v>630</v>
      </c>
      <c r="I141" s="269" t="s">
        <v>609</v>
      </c>
      <c r="J141" s="269"/>
      <c r="K141" s="317"/>
    </row>
    <row r="142" s="1" customFormat="1" ht="15" customHeight="1">
      <c r="B142" s="314"/>
      <c r="C142" s="269" t="s">
        <v>631</v>
      </c>
      <c r="D142" s="269"/>
      <c r="E142" s="269"/>
      <c r="F142" s="292" t="s">
        <v>574</v>
      </c>
      <c r="G142" s="269"/>
      <c r="H142" s="269" t="s">
        <v>632</v>
      </c>
      <c r="I142" s="269" t="s">
        <v>609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633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568</v>
      </c>
      <c r="D148" s="284"/>
      <c r="E148" s="284"/>
      <c r="F148" s="284" t="s">
        <v>569</v>
      </c>
      <c r="G148" s="285"/>
      <c r="H148" s="284" t="s">
        <v>54</v>
      </c>
      <c r="I148" s="284" t="s">
        <v>57</v>
      </c>
      <c r="J148" s="284" t="s">
        <v>570</v>
      </c>
      <c r="K148" s="283"/>
    </row>
    <row r="149" s="1" customFormat="1" ht="17.25" customHeight="1">
      <c r="B149" s="281"/>
      <c r="C149" s="286" t="s">
        <v>571</v>
      </c>
      <c r="D149" s="286"/>
      <c r="E149" s="286"/>
      <c r="F149" s="287" t="s">
        <v>572</v>
      </c>
      <c r="G149" s="288"/>
      <c r="H149" s="286"/>
      <c r="I149" s="286"/>
      <c r="J149" s="286" t="s">
        <v>573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577</v>
      </c>
      <c r="D151" s="269"/>
      <c r="E151" s="269"/>
      <c r="F151" s="322" t="s">
        <v>574</v>
      </c>
      <c r="G151" s="269"/>
      <c r="H151" s="321" t="s">
        <v>614</v>
      </c>
      <c r="I151" s="321" t="s">
        <v>576</v>
      </c>
      <c r="J151" s="321">
        <v>120</v>
      </c>
      <c r="K151" s="317"/>
    </row>
    <row r="152" s="1" customFormat="1" ht="15" customHeight="1">
      <c r="B152" s="294"/>
      <c r="C152" s="321" t="s">
        <v>623</v>
      </c>
      <c r="D152" s="269"/>
      <c r="E152" s="269"/>
      <c r="F152" s="322" t="s">
        <v>574</v>
      </c>
      <c r="G152" s="269"/>
      <c r="H152" s="321" t="s">
        <v>634</v>
      </c>
      <c r="I152" s="321" t="s">
        <v>576</v>
      </c>
      <c r="J152" s="321" t="s">
        <v>625</v>
      </c>
      <c r="K152" s="317"/>
    </row>
    <row r="153" s="1" customFormat="1" ht="15" customHeight="1">
      <c r="B153" s="294"/>
      <c r="C153" s="321" t="s">
        <v>522</v>
      </c>
      <c r="D153" s="269"/>
      <c r="E153" s="269"/>
      <c r="F153" s="322" t="s">
        <v>574</v>
      </c>
      <c r="G153" s="269"/>
      <c r="H153" s="321" t="s">
        <v>635</v>
      </c>
      <c r="I153" s="321" t="s">
        <v>576</v>
      </c>
      <c r="J153" s="321" t="s">
        <v>625</v>
      </c>
      <c r="K153" s="317"/>
    </row>
    <row r="154" s="1" customFormat="1" ht="15" customHeight="1">
      <c r="B154" s="294"/>
      <c r="C154" s="321" t="s">
        <v>579</v>
      </c>
      <c r="D154" s="269"/>
      <c r="E154" s="269"/>
      <c r="F154" s="322" t="s">
        <v>580</v>
      </c>
      <c r="G154" s="269"/>
      <c r="H154" s="321" t="s">
        <v>614</v>
      </c>
      <c r="I154" s="321" t="s">
        <v>576</v>
      </c>
      <c r="J154" s="321">
        <v>50</v>
      </c>
      <c r="K154" s="317"/>
    </row>
    <row r="155" s="1" customFormat="1" ht="15" customHeight="1">
      <c r="B155" s="294"/>
      <c r="C155" s="321" t="s">
        <v>582</v>
      </c>
      <c r="D155" s="269"/>
      <c r="E155" s="269"/>
      <c r="F155" s="322" t="s">
        <v>574</v>
      </c>
      <c r="G155" s="269"/>
      <c r="H155" s="321" t="s">
        <v>614</v>
      </c>
      <c r="I155" s="321" t="s">
        <v>584</v>
      </c>
      <c r="J155" s="321"/>
      <c r="K155" s="317"/>
    </row>
    <row r="156" s="1" customFormat="1" ht="15" customHeight="1">
      <c r="B156" s="294"/>
      <c r="C156" s="321" t="s">
        <v>593</v>
      </c>
      <c r="D156" s="269"/>
      <c r="E156" s="269"/>
      <c r="F156" s="322" t="s">
        <v>580</v>
      </c>
      <c r="G156" s="269"/>
      <c r="H156" s="321" t="s">
        <v>614</v>
      </c>
      <c r="I156" s="321" t="s">
        <v>576</v>
      </c>
      <c r="J156" s="321">
        <v>50</v>
      </c>
      <c r="K156" s="317"/>
    </row>
    <row r="157" s="1" customFormat="1" ht="15" customHeight="1">
      <c r="B157" s="294"/>
      <c r="C157" s="321" t="s">
        <v>601</v>
      </c>
      <c r="D157" s="269"/>
      <c r="E157" s="269"/>
      <c r="F157" s="322" t="s">
        <v>580</v>
      </c>
      <c r="G157" s="269"/>
      <c r="H157" s="321" t="s">
        <v>614</v>
      </c>
      <c r="I157" s="321" t="s">
        <v>576</v>
      </c>
      <c r="J157" s="321">
        <v>50</v>
      </c>
      <c r="K157" s="317"/>
    </row>
    <row r="158" s="1" customFormat="1" ht="15" customHeight="1">
      <c r="B158" s="294"/>
      <c r="C158" s="321" t="s">
        <v>599</v>
      </c>
      <c r="D158" s="269"/>
      <c r="E158" s="269"/>
      <c r="F158" s="322" t="s">
        <v>580</v>
      </c>
      <c r="G158" s="269"/>
      <c r="H158" s="321" t="s">
        <v>614</v>
      </c>
      <c r="I158" s="321" t="s">
        <v>576</v>
      </c>
      <c r="J158" s="321">
        <v>50</v>
      </c>
      <c r="K158" s="317"/>
    </row>
    <row r="159" s="1" customFormat="1" ht="15" customHeight="1">
      <c r="B159" s="294"/>
      <c r="C159" s="321" t="s">
        <v>81</v>
      </c>
      <c r="D159" s="269"/>
      <c r="E159" s="269"/>
      <c r="F159" s="322" t="s">
        <v>574</v>
      </c>
      <c r="G159" s="269"/>
      <c r="H159" s="321" t="s">
        <v>636</v>
      </c>
      <c r="I159" s="321" t="s">
        <v>576</v>
      </c>
      <c r="J159" s="321" t="s">
        <v>637</v>
      </c>
      <c r="K159" s="317"/>
    </row>
    <row r="160" s="1" customFormat="1" ht="15" customHeight="1">
      <c r="B160" s="294"/>
      <c r="C160" s="321" t="s">
        <v>638</v>
      </c>
      <c r="D160" s="269"/>
      <c r="E160" s="269"/>
      <c r="F160" s="322" t="s">
        <v>574</v>
      </c>
      <c r="G160" s="269"/>
      <c r="H160" s="321" t="s">
        <v>639</v>
      </c>
      <c r="I160" s="321" t="s">
        <v>609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640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568</v>
      </c>
      <c r="D166" s="284"/>
      <c r="E166" s="284"/>
      <c r="F166" s="284" t="s">
        <v>569</v>
      </c>
      <c r="G166" s="326"/>
      <c r="H166" s="327" t="s">
        <v>54</v>
      </c>
      <c r="I166" s="327" t="s">
        <v>57</v>
      </c>
      <c r="J166" s="284" t="s">
        <v>570</v>
      </c>
      <c r="K166" s="261"/>
    </row>
    <row r="167" s="1" customFormat="1" ht="17.25" customHeight="1">
      <c r="B167" s="262"/>
      <c r="C167" s="286" t="s">
        <v>571</v>
      </c>
      <c r="D167" s="286"/>
      <c r="E167" s="286"/>
      <c r="F167" s="287" t="s">
        <v>572</v>
      </c>
      <c r="G167" s="328"/>
      <c r="H167" s="329"/>
      <c r="I167" s="329"/>
      <c r="J167" s="286" t="s">
        <v>573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577</v>
      </c>
      <c r="D169" s="269"/>
      <c r="E169" s="269"/>
      <c r="F169" s="292" t="s">
        <v>574</v>
      </c>
      <c r="G169" s="269"/>
      <c r="H169" s="269" t="s">
        <v>614</v>
      </c>
      <c r="I169" s="269" t="s">
        <v>576</v>
      </c>
      <c r="J169" s="269">
        <v>120</v>
      </c>
      <c r="K169" s="317"/>
    </row>
    <row r="170" s="1" customFormat="1" ht="15" customHeight="1">
      <c r="B170" s="294"/>
      <c r="C170" s="269" t="s">
        <v>623</v>
      </c>
      <c r="D170" s="269"/>
      <c r="E170" s="269"/>
      <c r="F170" s="292" t="s">
        <v>574</v>
      </c>
      <c r="G170" s="269"/>
      <c r="H170" s="269" t="s">
        <v>624</v>
      </c>
      <c r="I170" s="269" t="s">
        <v>576</v>
      </c>
      <c r="J170" s="269" t="s">
        <v>625</v>
      </c>
      <c r="K170" s="317"/>
    </row>
    <row r="171" s="1" customFormat="1" ht="15" customHeight="1">
      <c r="B171" s="294"/>
      <c r="C171" s="269" t="s">
        <v>522</v>
      </c>
      <c r="D171" s="269"/>
      <c r="E171" s="269"/>
      <c r="F171" s="292" t="s">
        <v>574</v>
      </c>
      <c r="G171" s="269"/>
      <c r="H171" s="269" t="s">
        <v>641</v>
      </c>
      <c r="I171" s="269" t="s">
        <v>576</v>
      </c>
      <c r="J171" s="269" t="s">
        <v>625</v>
      </c>
      <c r="K171" s="317"/>
    </row>
    <row r="172" s="1" customFormat="1" ht="15" customHeight="1">
      <c r="B172" s="294"/>
      <c r="C172" s="269" t="s">
        <v>579</v>
      </c>
      <c r="D172" s="269"/>
      <c r="E172" s="269"/>
      <c r="F172" s="292" t="s">
        <v>580</v>
      </c>
      <c r="G172" s="269"/>
      <c r="H172" s="269" t="s">
        <v>641</v>
      </c>
      <c r="I172" s="269" t="s">
        <v>576</v>
      </c>
      <c r="J172" s="269">
        <v>50</v>
      </c>
      <c r="K172" s="317"/>
    </row>
    <row r="173" s="1" customFormat="1" ht="15" customHeight="1">
      <c r="B173" s="294"/>
      <c r="C173" s="269" t="s">
        <v>582</v>
      </c>
      <c r="D173" s="269"/>
      <c r="E173" s="269"/>
      <c r="F173" s="292" t="s">
        <v>574</v>
      </c>
      <c r="G173" s="269"/>
      <c r="H173" s="269" t="s">
        <v>641</v>
      </c>
      <c r="I173" s="269" t="s">
        <v>584</v>
      </c>
      <c r="J173" s="269"/>
      <c r="K173" s="317"/>
    </row>
    <row r="174" s="1" customFormat="1" ht="15" customHeight="1">
      <c r="B174" s="294"/>
      <c r="C174" s="269" t="s">
        <v>593</v>
      </c>
      <c r="D174" s="269"/>
      <c r="E174" s="269"/>
      <c r="F174" s="292" t="s">
        <v>580</v>
      </c>
      <c r="G174" s="269"/>
      <c r="H174" s="269" t="s">
        <v>641</v>
      </c>
      <c r="I174" s="269" t="s">
        <v>576</v>
      </c>
      <c r="J174" s="269">
        <v>50</v>
      </c>
      <c r="K174" s="317"/>
    </row>
    <row r="175" s="1" customFormat="1" ht="15" customHeight="1">
      <c r="B175" s="294"/>
      <c r="C175" s="269" t="s">
        <v>601</v>
      </c>
      <c r="D175" s="269"/>
      <c r="E175" s="269"/>
      <c r="F175" s="292" t="s">
        <v>580</v>
      </c>
      <c r="G175" s="269"/>
      <c r="H175" s="269" t="s">
        <v>641</v>
      </c>
      <c r="I175" s="269" t="s">
        <v>576</v>
      </c>
      <c r="J175" s="269">
        <v>50</v>
      </c>
      <c r="K175" s="317"/>
    </row>
    <row r="176" s="1" customFormat="1" ht="15" customHeight="1">
      <c r="B176" s="294"/>
      <c r="C176" s="269" t="s">
        <v>599</v>
      </c>
      <c r="D176" s="269"/>
      <c r="E176" s="269"/>
      <c r="F176" s="292" t="s">
        <v>580</v>
      </c>
      <c r="G176" s="269"/>
      <c r="H176" s="269" t="s">
        <v>641</v>
      </c>
      <c r="I176" s="269" t="s">
        <v>576</v>
      </c>
      <c r="J176" s="269">
        <v>50</v>
      </c>
      <c r="K176" s="317"/>
    </row>
    <row r="177" s="1" customFormat="1" ht="15" customHeight="1">
      <c r="B177" s="294"/>
      <c r="C177" s="269" t="s">
        <v>103</v>
      </c>
      <c r="D177" s="269"/>
      <c r="E177" s="269"/>
      <c r="F177" s="292" t="s">
        <v>574</v>
      </c>
      <c r="G177" s="269"/>
      <c r="H177" s="269" t="s">
        <v>642</v>
      </c>
      <c r="I177" s="269" t="s">
        <v>643</v>
      </c>
      <c r="J177" s="269"/>
      <c r="K177" s="317"/>
    </row>
    <row r="178" s="1" customFormat="1" ht="15" customHeight="1">
      <c r="B178" s="294"/>
      <c r="C178" s="269" t="s">
        <v>57</v>
      </c>
      <c r="D178" s="269"/>
      <c r="E178" s="269"/>
      <c r="F178" s="292" t="s">
        <v>574</v>
      </c>
      <c r="G178" s="269"/>
      <c r="H178" s="269" t="s">
        <v>644</v>
      </c>
      <c r="I178" s="269" t="s">
        <v>645</v>
      </c>
      <c r="J178" s="269">
        <v>1</v>
      </c>
      <c r="K178" s="317"/>
    </row>
    <row r="179" s="1" customFormat="1" ht="15" customHeight="1">
      <c r="B179" s="294"/>
      <c r="C179" s="269" t="s">
        <v>53</v>
      </c>
      <c r="D179" s="269"/>
      <c r="E179" s="269"/>
      <c r="F179" s="292" t="s">
        <v>574</v>
      </c>
      <c r="G179" s="269"/>
      <c r="H179" s="269" t="s">
        <v>646</v>
      </c>
      <c r="I179" s="269" t="s">
        <v>576</v>
      </c>
      <c r="J179" s="269">
        <v>20</v>
      </c>
      <c r="K179" s="317"/>
    </row>
    <row r="180" s="1" customFormat="1" ht="15" customHeight="1">
      <c r="B180" s="294"/>
      <c r="C180" s="269" t="s">
        <v>54</v>
      </c>
      <c r="D180" s="269"/>
      <c r="E180" s="269"/>
      <c r="F180" s="292" t="s">
        <v>574</v>
      </c>
      <c r="G180" s="269"/>
      <c r="H180" s="269" t="s">
        <v>647</v>
      </c>
      <c r="I180" s="269" t="s">
        <v>576</v>
      </c>
      <c r="J180" s="269">
        <v>255</v>
      </c>
      <c r="K180" s="317"/>
    </row>
    <row r="181" s="1" customFormat="1" ht="15" customHeight="1">
      <c r="B181" s="294"/>
      <c r="C181" s="269" t="s">
        <v>104</v>
      </c>
      <c r="D181" s="269"/>
      <c r="E181" s="269"/>
      <c r="F181" s="292" t="s">
        <v>574</v>
      </c>
      <c r="G181" s="269"/>
      <c r="H181" s="269" t="s">
        <v>538</v>
      </c>
      <c r="I181" s="269" t="s">
        <v>576</v>
      </c>
      <c r="J181" s="269">
        <v>10</v>
      </c>
      <c r="K181" s="317"/>
    </row>
    <row r="182" s="1" customFormat="1" ht="15" customHeight="1">
      <c r="B182" s="294"/>
      <c r="C182" s="269" t="s">
        <v>105</v>
      </c>
      <c r="D182" s="269"/>
      <c r="E182" s="269"/>
      <c r="F182" s="292" t="s">
        <v>574</v>
      </c>
      <c r="G182" s="269"/>
      <c r="H182" s="269" t="s">
        <v>648</v>
      </c>
      <c r="I182" s="269" t="s">
        <v>609</v>
      </c>
      <c r="J182" s="269"/>
      <c r="K182" s="317"/>
    </row>
    <row r="183" s="1" customFormat="1" ht="15" customHeight="1">
      <c r="B183" s="294"/>
      <c r="C183" s="269" t="s">
        <v>649</v>
      </c>
      <c r="D183" s="269"/>
      <c r="E183" s="269"/>
      <c r="F183" s="292" t="s">
        <v>574</v>
      </c>
      <c r="G183" s="269"/>
      <c r="H183" s="269" t="s">
        <v>650</v>
      </c>
      <c r="I183" s="269" t="s">
        <v>609</v>
      </c>
      <c r="J183" s="269"/>
      <c r="K183" s="317"/>
    </row>
    <row r="184" s="1" customFormat="1" ht="15" customHeight="1">
      <c r="B184" s="294"/>
      <c r="C184" s="269" t="s">
        <v>638</v>
      </c>
      <c r="D184" s="269"/>
      <c r="E184" s="269"/>
      <c r="F184" s="292" t="s">
        <v>574</v>
      </c>
      <c r="G184" s="269"/>
      <c r="H184" s="269" t="s">
        <v>651</v>
      </c>
      <c r="I184" s="269" t="s">
        <v>609</v>
      </c>
      <c r="J184" s="269"/>
      <c r="K184" s="317"/>
    </row>
    <row r="185" s="1" customFormat="1" ht="15" customHeight="1">
      <c r="B185" s="294"/>
      <c r="C185" s="269" t="s">
        <v>107</v>
      </c>
      <c r="D185" s="269"/>
      <c r="E185" s="269"/>
      <c r="F185" s="292" t="s">
        <v>580</v>
      </c>
      <c r="G185" s="269"/>
      <c r="H185" s="269" t="s">
        <v>652</v>
      </c>
      <c r="I185" s="269" t="s">
        <v>576</v>
      </c>
      <c r="J185" s="269">
        <v>50</v>
      </c>
      <c r="K185" s="317"/>
    </row>
    <row r="186" s="1" customFormat="1" ht="15" customHeight="1">
      <c r="B186" s="294"/>
      <c r="C186" s="269" t="s">
        <v>653</v>
      </c>
      <c r="D186" s="269"/>
      <c r="E186" s="269"/>
      <c r="F186" s="292" t="s">
        <v>580</v>
      </c>
      <c r="G186" s="269"/>
      <c r="H186" s="269" t="s">
        <v>654</v>
      </c>
      <c r="I186" s="269" t="s">
        <v>655</v>
      </c>
      <c r="J186" s="269"/>
      <c r="K186" s="317"/>
    </row>
    <row r="187" s="1" customFormat="1" ht="15" customHeight="1">
      <c r="B187" s="294"/>
      <c r="C187" s="269" t="s">
        <v>656</v>
      </c>
      <c r="D187" s="269"/>
      <c r="E187" s="269"/>
      <c r="F187" s="292" t="s">
        <v>580</v>
      </c>
      <c r="G187" s="269"/>
      <c r="H187" s="269" t="s">
        <v>657</v>
      </c>
      <c r="I187" s="269" t="s">
        <v>655</v>
      </c>
      <c r="J187" s="269"/>
      <c r="K187" s="317"/>
    </row>
    <row r="188" s="1" customFormat="1" ht="15" customHeight="1">
      <c r="B188" s="294"/>
      <c r="C188" s="269" t="s">
        <v>658</v>
      </c>
      <c r="D188" s="269"/>
      <c r="E188" s="269"/>
      <c r="F188" s="292" t="s">
        <v>580</v>
      </c>
      <c r="G188" s="269"/>
      <c r="H188" s="269" t="s">
        <v>659</v>
      </c>
      <c r="I188" s="269" t="s">
        <v>655</v>
      </c>
      <c r="J188" s="269"/>
      <c r="K188" s="317"/>
    </row>
    <row r="189" s="1" customFormat="1" ht="15" customHeight="1">
      <c r="B189" s="294"/>
      <c r="C189" s="330" t="s">
        <v>660</v>
      </c>
      <c r="D189" s="269"/>
      <c r="E189" s="269"/>
      <c r="F189" s="292" t="s">
        <v>580</v>
      </c>
      <c r="G189" s="269"/>
      <c r="H189" s="269" t="s">
        <v>661</v>
      </c>
      <c r="I189" s="269" t="s">
        <v>662</v>
      </c>
      <c r="J189" s="331" t="s">
        <v>663</v>
      </c>
      <c r="K189" s="317"/>
    </row>
    <row r="190" s="1" customFormat="1" ht="15" customHeight="1">
      <c r="B190" s="294"/>
      <c r="C190" s="330" t="s">
        <v>42</v>
      </c>
      <c r="D190" s="269"/>
      <c r="E190" s="269"/>
      <c r="F190" s="292" t="s">
        <v>574</v>
      </c>
      <c r="G190" s="269"/>
      <c r="H190" s="266" t="s">
        <v>664</v>
      </c>
      <c r="I190" s="269" t="s">
        <v>665</v>
      </c>
      <c r="J190" s="269"/>
      <c r="K190" s="317"/>
    </row>
    <row r="191" s="1" customFormat="1" ht="15" customHeight="1">
      <c r="B191" s="294"/>
      <c r="C191" s="330" t="s">
        <v>666</v>
      </c>
      <c r="D191" s="269"/>
      <c r="E191" s="269"/>
      <c r="F191" s="292" t="s">
        <v>574</v>
      </c>
      <c r="G191" s="269"/>
      <c r="H191" s="269" t="s">
        <v>667</v>
      </c>
      <c r="I191" s="269" t="s">
        <v>609</v>
      </c>
      <c r="J191" s="269"/>
      <c r="K191" s="317"/>
    </row>
    <row r="192" s="1" customFormat="1" ht="15" customHeight="1">
      <c r="B192" s="294"/>
      <c r="C192" s="330" t="s">
        <v>668</v>
      </c>
      <c r="D192" s="269"/>
      <c r="E192" s="269"/>
      <c r="F192" s="292" t="s">
        <v>574</v>
      </c>
      <c r="G192" s="269"/>
      <c r="H192" s="269" t="s">
        <v>669</v>
      </c>
      <c r="I192" s="269" t="s">
        <v>609</v>
      </c>
      <c r="J192" s="269"/>
      <c r="K192" s="317"/>
    </row>
    <row r="193" s="1" customFormat="1" ht="15" customHeight="1">
      <c r="B193" s="294"/>
      <c r="C193" s="330" t="s">
        <v>670</v>
      </c>
      <c r="D193" s="269"/>
      <c r="E193" s="269"/>
      <c r="F193" s="292" t="s">
        <v>580</v>
      </c>
      <c r="G193" s="269"/>
      <c r="H193" s="269" t="s">
        <v>671</v>
      </c>
      <c r="I193" s="269" t="s">
        <v>609</v>
      </c>
      <c r="J193" s="269"/>
      <c r="K193" s="317"/>
    </row>
    <row r="194" s="1" customFormat="1" ht="15" customHeight="1">
      <c r="B194" s="323"/>
      <c r="C194" s="332"/>
      <c r="D194" s="303"/>
      <c r="E194" s="303"/>
      <c r="F194" s="303"/>
      <c r="G194" s="303"/>
      <c r="H194" s="303"/>
      <c r="I194" s="303"/>
      <c r="J194" s="303"/>
      <c r="K194" s="324"/>
    </row>
    <row r="195" s="1" customFormat="1" ht="18.75" customHeight="1">
      <c r="B195" s="305"/>
      <c r="C195" s="315"/>
      <c r="D195" s="315"/>
      <c r="E195" s="315"/>
      <c r="F195" s="325"/>
      <c r="G195" s="315"/>
      <c r="H195" s="315"/>
      <c r="I195" s="315"/>
      <c r="J195" s="315"/>
      <c r="K195" s="305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</row>
    <row r="198" s="1" customFormat="1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="1" customFormat="1" ht="21">
      <c r="B199" s="259"/>
      <c r="C199" s="260" t="s">
        <v>672</v>
      </c>
      <c r="D199" s="260"/>
      <c r="E199" s="260"/>
      <c r="F199" s="260"/>
      <c r="G199" s="260"/>
      <c r="H199" s="260"/>
      <c r="I199" s="260"/>
      <c r="J199" s="260"/>
      <c r="K199" s="261"/>
    </row>
    <row r="200" s="1" customFormat="1" ht="25.5" customHeight="1">
      <c r="B200" s="259"/>
      <c r="C200" s="333" t="s">
        <v>673</v>
      </c>
      <c r="D200" s="333"/>
      <c r="E200" s="333"/>
      <c r="F200" s="333" t="s">
        <v>674</v>
      </c>
      <c r="G200" s="334"/>
      <c r="H200" s="333" t="s">
        <v>675</v>
      </c>
      <c r="I200" s="333"/>
      <c r="J200" s="333"/>
      <c r="K200" s="261"/>
    </row>
    <row r="201" s="1" customFormat="1" ht="5.25" customHeight="1">
      <c r="B201" s="294"/>
      <c r="C201" s="289"/>
      <c r="D201" s="289"/>
      <c r="E201" s="289"/>
      <c r="F201" s="289"/>
      <c r="G201" s="315"/>
      <c r="H201" s="289"/>
      <c r="I201" s="289"/>
      <c r="J201" s="289"/>
      <c r="K201" s="317"/>
    </row>
    <row r="202" s="1" customFormat="1" ht="15" customHeight="1">
      <c r="B202" s="294"/>
      <c r="C202" s="269" t="s">
        <v>665</v>
      </c>
      <c r="D202" s="269"/>
      <c r="E202" s="269"/>
      <c r="F202" s="292" t="s">
        <v>43</v>
      </c>
      <c r="G202" s="269"/>
      <c r="H202" s="269" t="s">
        <v>676</v>
      </c>
      <c r="I202" s="269"/>
      <c r="J202" s="269"/>
      <c r="K202" s="317"/>
    </row>
    <row r="203" s="1" customFormat="1" ht="15" customHeight="1">
      <c r="B203" s="294"/>
      <c r="C203" s="269"/>
      <c r="D203" s="269"/>
      <c r="E203" s="269"/>
      <c r="F203" s="292" t="s">
        <v>44</v>
      </c>
      <c r="G203" s="269"/>
      <c r="H203" s="269" t="s">
        <v>677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47</v>
      </c>
      <c r="G204" s="269"/>
      <c r="H204" s="269" t="s">
        <v>678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45</v>
      </c>
      <c r="G205" s="269"/>
      <c r="H205" s="269" t="s">
        <v>679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46</v>
      </c>
      <c r="G206" s="269"/>
      <c r="H206" s="269" t="s">
        <v>680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/>
      <c r="G207" s="269"/>
      <c r="H207" s="269"/>
      <c r="I207" s="269"/>
      <c r="J207" s="269"/>
      <c r="K207" s="317"/>
    </row>
    <row r="208" s="1" customFormat="1" ht="15" customHeight="1">
      <c r="B208" s="294"/>
      <c r="C208" s="269" t="s">
        <v>621</v>
      </c>
      <c r="D208" s="269"/>
      <c r="E208" s="269"/>
      <c r="F208" s="292" t="s">
        <v>76</v>
      </c>
      <c r="G208" s="269"/>
      <c r="H208" s="269" t="s">
        <v>681</v>
      </c>
      <c r="I208" s="269"/>
      <c r="J208" s="269"/>
      <c r="K208" s="317"/>
    </row>
    <row r="209" s="1" customFormat="1" ht="15" customHeight="1">
      <c r="B209" s="294"/>
      <c r="C209" s="269"/>
      <c r="D209" s="269"/>
      <c r="E209" s="269"/>
      <c r="F209" s="292" t="s">
        <v>516</v>
      </c>
      <c r="G209" s="269"/>
      <c r="H209" s="269" t="s">
        <v>517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514</v>
      </c>
      <c r="G210" s="269"/>
      <c r="H210" s="269" t="s">
        <v>682</v>
      </c>
      <c r="I210" s="269"/>
      <c r="J210" s="269"/>
      <c r="K210" s="317"/>
    </row>
    <row r="211" s="1" customFormat="1" ht="15" customHeight="1">
      <c r="B211" s="335"/>
      <c r="C211" s="269"/>
      <c r="D211" s="269"/>
      <c r="E211" s="269"/>
      <c r="F211" s="292" t="s">
        <v>518</v>
      </c>
      <c r="G211" s="330"/>
      <c r="H211" s="321" t="s">
        <v>519</v>
      </c>
      <c r="I211" s="321"/>
      <c r="J211" s="321"/>
      <c r="K211" s="336"/>
    </row>
    <row r="212" s="1" customFormat="1" ht="15" customHeight="1">
      <c r="B212" s="335"/>
      <c r="C212" s="269"/>
      <c r="D212" s="269"/>
      <c r="E212" s="269"/>
      <c r="F212" s="292" t="s">
        <v>520</v>
      </c>
      <c r="G212" s="330"/>
      <c r="H212" s="321" t="s">
        <v>683</v>
      </c>
      <c r="I212" s="321"/>
      <c r="J212" s="321"/>
      <c r="K212" s="336"/>
    </row>
    <row r="213" s="1" customFormat="1" ht="15" customHeight="1">
      <c r="B213" s="335"/>
      <c r="C213" s="269"/>
      <c r="D213" s="269"/>
      <c r="E213" s="269"/>
      <c r="F213" s="292"/>
      <c r="G213" s="330"/>
      <c r="H213" s="321"/>
      <c r="I213" s="321"/>
      <c r="J213" s="321"/>
      <c r="K213" s="336"/>
    </row>
    <row r="214" s="1" customFormat="1" ht="15" customHeight="1">
      <c r="B214" s="335"/>
      <c r="C214" s="269" t="s">
        <v>645</v>
      </c>
      <c r="D214" s="269"/>
      <c r="E214" s="269"/>
      <c r="F214" s="292">
        <v>1</v>
      </c>
      <c r="G214" s="330"/>
      <c r="H214" s="321" t="s">
        <v>684</v>
      </c>
      <c r="I214" s="321"/>
      <c r="J214" s="321"/>
      <c r="K214" s="336"/>
    </row>
    <row r="215" s="1" customFormat="1" ht="15" customHeight="1">
      <c r="B215" s="335"/>
      <c r="C215" s="269"/>
      <c r="D215" s="269"/>
      <c r="E215" s="269"/>
      <c r="F215" s="292">
        <v>2</v>
      </c>
      <c r="G215" s="330"/>
      <c r="H215" s="321" t="s">
        <v>685</v>
      </c>
      <c r="I215" s="321"/>
      <c r="J215" s="321"/>
      <c r="K215" s="336"/>
    </row>
    <row r="216" s="1" customFormat="1" ht="15" customHeight="1">
      <c r="B216" s="335"/>
      <c r="C216" s="269"/>
      <c r="D216" s="269"/>
      <c r="E216" s="269"/>
      <c r="F216" s="292">
        <v>3</v>
      </c>
      <c r="G216" s="330"/>
      <c r="H216" s="321" t="s">
        <v>686</v>
      </c>
      <c r="I216" s="321"/>
      <c r="J216" s="321"/>
      <c r="K216" s="336"/>
    </row>
    <row r="217" s="1" customFormat="1" ht="15" customHeight="1">
      <c r="B217" s="335"/>
      <c r="C217" s="269"/>
      <c r="D217" s="269"/>
      <c r="E217" s="269"/>
      <c r="F217" s="292">
        <v>4</v>
      </c>
      <c r="G217" s="330"/>
      <c r="H217" s="321" t="s">
        <v>687</v>
      </c>
      <c r="I217" s="321"/>
      <c r="J217" s="321"/>
      <c r="K217" s="336"/>
    </row>
    <row r="218" s="1" customFormat="1" ht="12.75" customHeight="1">
      <c r="B218" s="337"/>
      <c r="C218" s="338"/>
      <c r="D218" s="338"/>
      <c r="E218" s="338"/>
      <c r="F218" s="338"/>
      <c r="G218" s="338"/>
      <c r="H218" s="338"/>
      <c r="I218" s="338"/>
      <c r="J218" s="338"/>
      <c r="K218" s="33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Novotný</dc:creator>
  <cp:lastModifiedBy>Pavel Novotný</cp:lastModifiedBy>
  <dcterms:created xsi:type="dcterms:W3CDTF">2021-07-14T15:19:19Z</dcterms:created>
  <dcterms:modified xsi:type="dcterms:W3CDTF">2021-07-14T15:19:22Z</dcterms:modified>
</cp:coreProperties>
</file>