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665-54,4.NP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1665-54,4.NP'!$C$136:$K$1240</definedName>
    <definedName name="_xlnm.Print_Area" localSheetId="1">'01 - Bělohorská 1665-54,4.NP'!$C$4:$J$76,'01 - Bělohorská 1665-54,4.NP'!$C$82:$J$118,'01 - Bělohorská 1665-54,4.NP'!$C$124:$J$1240</definedName>
    <definedName name="_xlnm.Print_Titles" localSheetId="1">'01 - Bělohorská 1665-54,4.NP'!$136:$136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40"/>
  <c r="BH1240"/>
  <c r="BG1240"/>
  <c r="BE1240"/>
  <c r="T1240"/>
  <c r="T1239"/>
  <c r="R1240"/>
  <c r="R1239"/>
  <c r="P1240"/>
  <c r="P1239"/>
  <c r="BI1238"/>
  <c r="BH1238"/>
  <c r="BG1238"/>
  <c r="BE1238"/>
  <c r="T1238"/>
  <c r="T1237"/>
  <c r="T1236"/>
  <c r="R1238"/>
  <c r="R1237"/>
  <c r="R1236"/>
  <c r="P1238"/>
  <c r="P1237"/>
  <c r="P1236"/>
  <c r="BI1216"/>
  <c r="BH1216"/>
  <c r="BG1216"/>
  <c r="BE1216"/>
  <c r="T1216"/>
  <c r="R1216"/>
  <c r="P1216"/>
  <c r="BI1174"/>
  <c r="BH1174"/>
  <c r="BG1174"/>
  <c r="BE1174"/>
  <c r="T1174"/>
  <c r="R1174"/>
  <c r="P1174"/>
  <c r="BI1132"/>
  <c r="BH1132"/>
  <c r="BG1132"/>
  <c r="BE1132"/>
  <c r="T1132"/>
  <c r="R1132"/>
  <c r="P1132"/>
  <c r="BI1130"/>
  <c r="BH1130"/>
  <c r="BG1130"/>
  <c r="BE1130"/>
  <c r="T1130"/>
  <c r="R1130"/>
  <c r="P1130"/>
  <c r="BI1128"/>
  <c r="BH1128"/>
  <c r="BG1128"/>
  <c r="BE1128"/>
  <c r="T1128"/>
  <c r="R1128"/>
  <c r="P1128"/>
  <c r="BI1125"/>
  <c r="BH1125"/>
  <c r="BG1125"/>
  <c r="BE1125"/>
  <c r="T1125"/>
  <c r="R1125"/>
  <c r="P1125"/>
  <c r="BI1105"/>
  <c r="BH1105"/>
  <c r="BG1105"/>
  <c r="BE1105"/>
  <c r="T1105"/>
  <c r="R1105"/>
  <c r="P1105"/>
  <c r="BI1063"/>
  <c r="BH1063"/>
  <c r="BG1063"/>
  <c r="BE1063"/>
  <c r="T1063"/>
  <c r="R1063"/>
  <c r="P1063"/>
  <c r="BI1021"/>
  <c r="BH1021"/>
  <c r="BG1021"/>
  <c r="BE1021"/>
  <c r="T1021"/>
  <c r="R1021"/>
  <c r="P1021"/>
  <c r="BI979"/>
  <c r="BH979"/>
  <c r="BG979"/>
  <c r="BE979"/>
  <c r="T979"/>
  <c r="R979"/>
  <c r="P979"/>
  <c r="BI957"/>
  <c r="BH957"/>
  <c r="BG957"/>
  <c r="BE957"/>
  <c r="T957"/>
  <c r="R957"/>
  <c r="P957"/>
  <c r="BI936"/>
  <c r="BH936"/>
  <c r="BG936"/>
  <c r="BE936"/>
  <c r="T936"/>
  <c r="R936"/>
  <c r="P936"/>
  <c r="BI915"/>
  <c r="BH915"/>
  <c r="BG915"/>
  <c r="BE915"/>
  <c r="T915"/>
  <c r="R915"/>
  <c r="P915"/>
  <c r="BI894"/>
  <c r="BH894"/>
  <c r="BG894"/>
  <c r="BE894"/>
  <c r="T894"/>
  <c r="R894"/>
  <c r="P894"/>
  <c r="BI875"/>
  <c r="BH875"/>
  <c r="BG875"/>
  <c r="BE875"/>
  <c r="T875"/>
  <c r="R875"/>
  <c r="P875"/>
  <c r="BI856"/>
  <c r="BH856"/>
  <c r="BG856"/>
  <c r="BE856"/>
  <c r="T856"/>
  <c r="R856"/>
  <c r="P856"/>
  <c r="BI837"/>
  <c r="BH837"/>
  <c r="BG837"/>
  <c r="BE837"/>
  <c r="T837"/>
  <c r="R837"/>
  <c r="P837"/>
  <c r="BI818"/>
  <c r="BH818"/>
  <c r="BG818"/>
  <c r="BE818"/>
  <c r="T818"/>
  <c r="R818"/>
  <c r="P818"/>
  <c r="BI799"/>
  <c r="BH799"/>
  <c r="BG799"/>
  <c r="BE799"/>
  <c r="T799"/>
  <c r="R799"/>
  <c r="P799"/>
  <c r="BI780"/>
  <c r="BH780"/>
  <c r="BG780"/>
  <c r="BE780"/>
  <c r="T780"/>
  <c r="R780"/>
  <c r="P780"/>
  <c r="BI778"/>
  <c r="BH778"/>
  <c r="BG778"/>
  <c r="BE778"/>
  <c r="T778"/>
  <c r="R778"/>
  <c r="P778"/>
  <c r="BI777"/>
  <c r="BH777"/>
  <c r="BG777"/>
  <c r="BE777"/>
  <c r="T777"/>
  <c r="R777"/>
  <c r="P777"/>
  <c r="BI776"/>
  <c r="BH776"/>
  <c r="BG776"/>
  <c r="BE776"/>
  <c r="T776"/>
  <c r="R776"/>
  <c r="P776"/>
  <c r="BI774"/>
  <c r="BH774"/>
  <c r="BG774"/>
  <c r="BE774"/>
  <c r="T774"/>
  <c r="R774"/>
  <c r="P774"/>
  <c r="BI771"/>
  <c r="BH771"/>
  <c r="BG771"/>
  <c r="BE771"/>
  <c r="T771"/>
  <c r="R771"/>
  <c r="P771"/>
  <c r="BI769"/>
  <c r="BH769"/>
  <c r="BG769"/>
  <c r="BE769"/>
  <c r="T769"/>
  <c r="R769"/>
  <c r="P769"/>
  <c r="BI766"/>
  <c r="BH766"/>
  <c r="BG766"/>
  <c r="BE766"/>
  <c r="T766"/>
  <c r="R766"/>
  <c r="P766"/>
  <c r="BI763"/>
  <c r="BH763"/>
  <c r="BG763"/>
  <c r="BE763"/>
  <c r="T763"/>
  <c r="R763"/>
  <c r="P763"/>
  <c r="BI761"/>
  <c r="BH761"/>
  <c r="BG761"/>
  <c r="BE761"/>
  <c r="T761"/>
  <c r="R761"/>
  <c r="P761"/>
  <c r="BI760"/>
  <c r="BH760"/>
  <c r="BG760"/>
  <c r="BE760"/>
  <c r="T760"/>
  <c r="R760"/>
  <c r="P760"/>
  <c r="BI759"/>
  <c r="BH759"/>
  <c r="BG759"/>
  <c r="BE759"/>
  <c r="T759"/>
  <c r="R759"/>
  <c r="P759"/>
  <c r="BI755"/>
  <c r="BH755"/>
  <c r="BG755"/>
  <c r="BE755"/>
  <c r="T755"/>
  <c r="R755"/>
  <c r="P755"/>
  <c r="BI751"/>
  <c r="BH751"/>
  <c r="BG751"/>
  <c r="BE751"/>
  <c r="T751"/>
  <c r="R751"/>
  <c r="P751"/>
  <c r="BI749"/>
  <c r="BH749"/>
  <c r="BG749"/>
  <c r="BE749"/>
  <c r="T749"/>
  <c r="R749"/>
  <c r="P749"/>
  <c r="BI745"/>
  <c r="BH745"/>
  <c r="BG745"/>
  <c r="BE745"/>
  <c r="T745"/>
  <c r="R745"/>
  <c r="P745"/>
  <c r="BI741"/>
  <c r="BH741"/>
  <c r="BG741"/>
  <c r="BE741"/>
  <c r="T741"/>
  <c r="R741"/>
  <c r="P741"/>
  <c r="BI734"/>
  <c r="BH734"/>
  <c r="BG734"/>
  <c r="BE734"/>
  <c r="T734"/>
  <c r="R734"/>
  <c r="P734"/>
  <c r="BI730"/>
  <c r="BH730"/>
  <c r="BG730"/>
  <c r="BE730"/>
  <c r="T730"/>
  <c r="R730"/>
  <c r="P730"/>
  <c r="BI726"/>
  <c r="BH726"/>
  <c r="BG726"/>
  <c r="BE726"/>
  <c r="T726"/>
  <c r="R726"/>
  <c r="P726"/>
  <c r="BI722"/>
  <c r="BH722"/>
  <c r="BG722"/>
  <c r="BE722"/>
  <c r="T722"/>
  <c r="R722"/>
  <c r="P722"/>
  <c r="BI718"/>
  <c r="BH718"/>
  <c r="BG718"/>
  <c r="BE718"/>
  <c r="T718"/>
  <c r="R718"/>
  <c r="P718"/>
  <c r="BI714"/>
  <c r="BH714"/>
  <c r="BG714"/>
  <c r="BE714"/>
  <c r="T714"/>
  <c r="R714"/>
  <c r="P714"/>
  <c r="BI710"/>
  <c r="BH710"/>
  <c r="BG710"/>
  <c r="BE710"/>
  <c r="T710"/>
  <c r="R710"/>
  <c r="P710"/>
  <c r="BI708"/>
  <c r="BH708"/>
  <c r="BG708"/>
  <c r="BE708"/>
  <c r="T708"/>
  <c r="R708"/>
  <c r="P708"/>
  <c r="BI707"/>
  <c r="BH707"/>
  <c r="BG707"/>
  <c r="BE707"/>
  <c r="T707"/>
  <c r="R707"/>
  <c r="P707"/>
  <c r="BI706"/>
  <c r="BH706"/>
  <c r="BG706"/>
  <c r="BE706"/>
  <c r="T706"/>
  <c r="R706"/>
  <c r="P706"/>
  <c r="BI704"/>
  <c r="BH704"/>
  <c r="BG704"/>
  <c r="BE704"/>
  <c r="T704"/>
  <c r="R704"/>
  <c r="P704"/>
  <c r="BI692"/>
  <c r="BH692"/>
  <c r="BG692"/>
  <c r="BE692"/>
  <c r="T692"/>
  <c r="R692"/>
  <c r="P692"/>
  <c r="BI686"/>
  <c r="BH686"/>
  <c r="BG686"/>
  <c r="BE686"/>
  <c r="T686"/>
  <c r="R686"/>
  <c r="P686"/>
  <c r="BI684"/>
  <c r="BH684"/>
  <c r="BG684"/>
  <c r="BE684"/>
  <c r="T684"/>
  <c r="R684"/>
  <c r="P684"/>
  <c r="BI673"/>
  <c r="BH673"/>
  <c r="BG673"/>
  <c r="BE673"/>
  <c r="T673"/>
  <c r="R673"/>
  <c r="P673"/>
  <c r="BI662"/>
  <c r="BH662"/>
  <c r="BG662"/>
  <c r="BE662"/>
  <c r="T662"/>
  <c r="R662"/>
  <c r="P662"/>
  <c r="BI660"/>
  <c r="BH660"/>
  <c r="BG660"/>
  <c r="BE660"/>
  <c r="T660"/>
  <c r="R660"/>
  <c r="P660"/>
  <c r="BI650"/>
  <c r="BH650"/>
  <c r="BG650"/>
  <c r="BE650"/>
  <c r="T650"/>
  <c r="R650"/>
  <c r="P650"/>
  <c r="BI640"/>
  <c r="BH640"/>
  <c r="BG640"/>
  <c r="BE640"/>
  <c r="T640"/>
  <c r="R640"/>
  <c r="P640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8"/>
  <c r="BH618"/>
  <c r="BG618"/>
  <c r="BE618"/>
  <c r="T618"/>
  <c r="R618"/>
  <c r="P618"/>
  <c r="BI606"/>
  <c r="BH606"/>
  <c r="BG606"/>
  <c r="BE606"/>
  <c r="T606"/>
  <c r="R606"/>
  <c r="P606"/>
  <c r="BI603"/>
  <c r="BH603"/>
  <c r="BG603"/>
  <c r="BE603"/>
  <c r="T603"/>
  <c r="R603"/>
  <c r="P603"/>
  <c r="BI589"/>
  <c r="BH589"/>
  <c r="BG589"/>
  <c r="BE589"/>
  <c r="T589"/>
  <c r="R589"/>
  <c r="P589"/>
  <c r="BI577"/>
  <c r="BH577"/>
  <c r="BG577"/>
  <c r="BE577"/>
  <c r="T577"/>
  <c r="R577"/>
  <c r="P577"/>
  <c r="BI571"/>
  <c r="BH571"/>
  <c r="BG571"/>
  <c r="BE571"/>
  <c r="T571"/>
  <c r="R571"/>
  <c r="P571"/>
  <c r="BI557"/>
  <c r="BH557"/>
  <c r="BG557"/>
  <c r="BE557"/>
  <c r="T557"/>
  <c r="R557"/>
  <c r="P557"/>
  <c r="BI541"/>
  <c r="BH541"/>
  <c r="BG541"/>
  <c r="BE541"/>
  <c r="T541"/>
  <c r="R541"/>
  <c r="P541"/>
  <c r="BI537"/>
  <c r="BH537"/>
  <c r="BG537"/>
  <c r="BE537"/>
  <c r="T537"/>
  <c r="R537"/>
  <c r="P537"/>
  <c r="BI523"/>
  <c r="BH523"/>
  <c r="BG523"/>
  <c r="BE523"/>
  <c r="T523"/>
  <c r="R523"/>
  <c r="P523"/>
  <c r="BI507"/>
  <c r="BH507"/>
  <c r="BG507"/>
  <c r="BE507"/>
  <c r="T507"/>
  <c r="R507"/>
  <c r="P507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492"/>
  <c r="BH492"/>
  <c r="BG492"/>
  <c r="BE492"/>
  <c r="T492"/>
  <c r="R492"/>
  <c r="P492"/>
  <c r="BI489"/>
  <c r="BH489"/>
  <c r="BG489"/>
  <c r="BE489"/>
  <c r="T489"/>
  <c r="R489"/>
  <c r="P489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0"/>
  <c r="BH480"/>
  <c r="BG480"/>
  <c r="BE480"/>
  <c r="T480"/>
  <c r="R480"/>
  <c r="P480"/>
  <c r="BI478"/>
  <c r="BH478"/>
  <c r="BG478"/>
  <c r="BE478"/>
  <c r="T478"/>
  <c r="R478"/>
  <c r="P478"/>
  <c r="BI474"/>
  <c r="BH474"/>
  <c r="BG474"/>
  <c r="BE474"/>
  <c r="T474"/>
  <c r="R474"/>
  <c r="P474"/>
  <c r="BI470"/>
  <c r="BH470"/>
  <c r="BG470"/>
  <c r="BE470"/>
  <c r="T470"/>
  <c r="R470"/>
  <c r="P470"/>
  <c r="BI464"/>
  <c r="BH464"/>
  <c r="BG464"/>
  <c r="BE464"/>
  <c r="T464"/>
  <c r="R464"/>
  <c r="P464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2"/>
  <c r="BH452"/>
  <c r="BG452"/>
  <c r="BE452"/>
  <c r="T452"/>
  <c r="R452"/>
  <c r="P452"/>
  <c r="BI441"/>
  <c r="BH441"/>
  <c r="BG441"/>
  <c r="BE441"/>
  <c r="T441"/>
  <c r="R441"/>
  <c r="P441"/>
  <c r="BI431"/>
  <c r="BH431"/>
  <c r="BG431"/>
  <c r="BE431"/>
  <c r="T431"/>
  <c r="R431"/>
  <c r="P431"/>
  <c r="BI429"/>
  <c r="BH429"/>
  <c r="BG429"/>
  <c r="BE429"/>
  <c r="T429"/>
  <c r="R429"/>
  <c r="P429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5"/>
  <c r="BH415"/>
  <c r="BG415"/>
  <c r="BE415"/>
  <c r="T415"/>
  <c r="R415"/>
  <c r="P415"/>
  <c r="BI411"/>
  <c r="BH411"/>
  <c r="BG411"/>
  <c r="BE411"/>
  <c r="T411"/>
  <c r="R411"/>
  <c r="P411"/>
  <c r="BI407"/>
  <c r="BH407"/>
  <c r="BG407"/>
  <c r="BE407"/>
  <c r="T407"/>
  <c r="R407"/>
  <c r="P407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1"/>
  <c r="BH381"/>
  <c r="BG381"/>
  <c r="BE381"/>
  <c r="T381"/>
  <c r="R381"/>
  <c r="P381"/>
  <c r="BI377"/>
  <c r="BH377"/>
  <c r="BG377"/>
  <c r="BE377"/>
  <c r="T377"/>
  <c r="R377"/>
  <c r="P377"/>
  <c r="BI373"/>
  <c r="BH373"/>
  <c r="BG373"/>
  <c r="BE373"/>
  <c r="T373"/>
  <c r="R373"/>
  <c r="P373"/>
  <c r="BI365"/>
  <c r="BH365"/>
  <c r="BG365"/>
  <c r="BE365"/>
  <c r="T365"/>
  <c r="R365"/>
  <c r="P365"/>
  <c r="BI364"/>
  <c r="BH364"/>
  <c r="BG364"/>
  <c r="BE364"/>
  <c r="T364"/>
  <c r="R364"/>
  <c r="P364"/>
  <c r="BI358"/>
  <c r="BH358"/>
  <c r="BG358"/>
  <c r="BE358"/>
  <c r="T358"/>
  <c r="R358"/>
  <c r="P358"/>
  <c r="BI356"/>
  <c r="BH356"/>
  <c r="BG356"/>
  <c r="BE356"/>
  <c r="T356"/>
  <c r="R356"/>
  <c r="P356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6"/>
  <c r="BH346"/>
  <c r="BG346"/>
  <c r="BE346"/>
  <c r="T346"/>
  <c r="R346"/>
  <c r="P346"/>
  <c r="BI342"/>
  <c r="BH342"/>
  <c r="BG342"/>
  <c r="BE342"/>
  <c r="T342"/>
  <c r="R342"/>
  <c r="P342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2"/>
  <c r="BH332"/>
  <c r="BG332"/>
  <c r="BE332"/>
  <c r="T332"/>
  <c r="R332"/>
  <c r="P332"/>
  <c r="BI328"/>
  <c r="BH328"/>
  <c r="BG328"/>
  <c r="BE328"/>
  <c r="T328"/>
  <c r="R328"/>
  <c r="P328"/>
  <c r="BI324"/>
  <c r="BH324"/>
  <c r="BG324"/>
  <c r="BE324"/>
  <c r="T324"/>
  <c r="R324"/>
  <c r="P324"/>
  <c r="BI320"/>
  <c r="BH320"/>
  <c r="BG320"/>
  <c r="BE320"/>
  <c r="T320"/>
  <c r="R320"/>
  <c r="P320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298"/>
  <c r="BH298"/>
  <c r="BG298"/>
  <c r="BE298"/>
  <c r="T298"/>
  <c r="R298"/>
  <c r="P298"/>
  <c r="BI296"/>
  <c r="BH296"/>
  <c r="BG296"/>
  <c r="BE296"/>
  <c r="T296"/>
  <c r="R296"/>
  <c r="P296"/>
  <c r="BI286"/>
  <c r="BH286"/>
  <c r="BG286"/>
  <c r="BE286"/>
  <c r="T286"/>
  <c r="R286"/>
  <c r="P286"/>
  <c r="BI283"/>
  <c r="BH283"/>
  <c r="BG283"/>
  <c r="BE283"/>
  <c r="T283"/>
  <c r="R283"/>
  <c r="P283"/>
  <c r="BI272"/>
  <c r="BH272"/>
  <c r="BG272"/>
  <c r="BE272"/>
  <c r="T272"/>
  <c r="R272"/>
  <c r="P272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5"/>
  <c r="BH255"/>
  <c r="BG255"/>
  <c r="BE255"/>
  <c r="T255"/>
  <c r="R255"/>
  <c r="P255"/>
  <c r="BI252"/>
  <c r="BH252"/>
  <c r="BG252"/>
  <c r="BE252"/>
  <c r="T252"/>
  <c r="R252"/>
  <c r="P252"/>
  <c r="BI241"/>
  <c r="BH241"/>
  <c r="BG241"/>
  <c r="BE241"/>
  <c r="T241"/>
  <c r="R241"/>
  <c r="P241"/>
  <c r="BI238"/>
  <c r="BH238"/>
  <c r="BG238"/>
  <c r="BE238"/>
  <c r="T238"/>
  <c r="R238"/>
  <c r="P238"/>
  <c r="BI226"/>
  <c r="BH226"/>
  <c r="BG226"/>
  <c r="BE226"/>
  <c r="T226"/>
  <c r="R226"/>
  <c r="P226"/>
  <c r="BI223"/>
  <c r="BH223"/>
  <c r="BG223"/>
  <c r="BE223"/>
  <c r="T223"/>
  <c r="R223"/>
  <c r="P223"/>
  <c r="BI203"/>
  <c r="BH203"/>
  <c r="BG203"/>
  <c r="BE203"/>
  <c r="T203"/>
  <c r="R203"/>
  <c r="P203"/>
  <c r="BI191"/>
  <c r="BH191"/>
  <c r="BG191"/>
  <c r="BE191"/>
  <c r="T191"/>
  <c r="R191"/>
  <c r="P191"/>
  <c r="BI179"/>
  <c r="BH179"/>
  <c r="BG179"/>
  <c r="BE179"/>
  <c r="T179"/>
  <c r="R179"/>
  <c r="P179"/>
  <c r="BI176"/>
  <c r="BH176"/>
  <c r="BG176"/>
  <c r="BE176"/>
  <c r="T176"/>
  <c r="R176"/>
  <c r="P176"/>
  <c r="BI166"/>
  <c r="BH166"/>
  <c r="BG166"/>
  <c r="BE166"/>
  <c r="T166"/>
  <c r="R166"/>
  <c r="P166"/>
  <c r="BI154"/>
  <c r="BH154"/>
  <c r="BG154"/>
  <c r="BE154"/>
  <c r="T154"/>
  <c r="R154"/>
  <c r="P154"/>
  <c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F131"/>
  <c r="E129"/>
  <c r="F89"/>
  <c r="E87"/>
  <c r="J24"/>
  <c r="E24"/>
  <c r="J134"/>
  <c r="J23"/>
  <c r="J21"/>
  <c r="E21"/>
  <c r="J133"/>
  <c r="J20"/>
  <c r="J18"/>
  <c r="E18"/>
  <c r="F134"/>
  <c r="J17"/>
  <c r="J15"/>
  <c r="E15"/>
  <c r="F91"/>
  <c r="J14"/>
  <c r="J12"/>
  <c r="J89"/>
  <c r="E7"/>
  <c r="E127"/>
  <c i="1" r="L90"/>
  <c r="AM90"/>
  <c r="AM89"/>
  <c r="L89"/>
  <c r="AM87"/>
  <c r="L87"/>
  <c r="L85"/>
  <c r="L84"/>
  <c i="2" r="J1174"/>
  <c r="J734"/>
  <c r="BK630"/>
  <c r="J486"/>
  <c r="J395"/>
  <c r="BK265"/>
  <c r="BK1240"/>
  <c r="BK856"/>
  <c r="J745"/>
  <c r="BK638"/>
  <c r="BK504"/>
  <c r="BK474"/>
  <c r="BK397"/>
  <c r="BK351"/>
  <c r="J263"/>
  <c r="J1216"/>
  <c r="J1021"/>
  <c r="J769"/>
  <c r="BK686"/>
  <c r="BK626"/>
  <c r="J507"/>
  <c r="J397"/>
  <c r="BK342"/>
  <c r="J148"/>
  <c r="BK692"/>
  <c r="J571"/>
  <c r="J424"/>
  <c r="BK358"/>
  <c r="J298"/>
  <c r="BK191"/>
  <c r="J760"/>
  <c r="J631"/>
  <c r="J503"/>
  <c r="J425"/>
  <c r="J356"/>
  <c r="BK298"/>
  <c r="BK223"/>
  <c r="BK763"/>
  <c r="BK650"/>
  <c r="BK557"/>
  <c r="J401"/>
  <c r="BK324"/>
  <c r="J252"/>
  <c r="BK1063"/>
  <c r="J749"/>
  <c r="J557"/>
  <c r="BK478"/>
  <c r="J342"/>
  <c r="J260"/>
  <c r="BK1105"/>
  <c r="J763"/>
  <c r="BK637"/>
  <c r="BK537"/>
  <c r="J441"/>
  <c r="BK356"/>
  <c r="BK1021"/>
  <c r="J751"/>
  <c r="BK632"/>
  <c r="J470"/>
  <c r="J352"/>
  <c r="J268"/>
  <c r="J154"/>
  <c r="J957"/>
  <c r="BK755"/>
  <c r="J708"/>
  <c r="BK619"/>
  <c r="BK489"/>
  <c r="BK424"/>
  <c r="J340"/>
  <c r="BK262"/>
  <c r="BK1130"/>
  <c r="BK875"/>
  <c r="BK730"/>
  <c r="J630"/>
  <c r="BK486"/>
  <c r="BK377"/>
  <c r="BK252"/>
  <c r="BK766"/>
  <c r="J707"/>
  <c r="J619"/>
  <c r="BK429"/>
  <c r="J377"/>
  <c r="J320"/>
  <c r="J255"/>
  <c r="BK780"/>
  <c r="J662"/>
  <c r="BK456"/>
  <c r="BK395"/>
  <c r="J336"/>
  <c r="J272"/>
  <c r="J144"/>
  <c r="BK722"/>
  <c r="J628"/>
  <c r="BK523"/>
  <c r="J394"/>
  <c r="BK314"/>
  <c r="BK1238"/>
  <c r="BK761"/>
  <c r="BK660"/>
  <c r="J484"/>
  <c r="BK411"/>
  <c r="BK296"/>
  <c r="BK148"/>
  <c r="J777"/>
  <c r="J710"/>
  <c r="BK618"/>
  <c r="J504"/>
  <c r="J415"/>
  <c r="J312"/>
  <c r="BK979"/>
  <c r="J761"/>
  <c r="J704"/>
  <c r="BK541"/>
  <c r="BK420"/>
  <c r="BK313"/>
  <c r="J226"/>
  <c r="J1130"/>
  <c r="J818"/>
  <c r="BK640"/>
  <c r="J606"/>
  <c r="J483"/>
  <c r="J373"/>
  <c r="J328"/>
  <c r="J1063"/>
  <c r="BK771"/>
  <c r="BK718"/>
  <c r="J633"/>
  <c r="BK503"/>
  <c r="BK346"/>
  <c r="BK238"/>
  <c r="BK741"/>
  <c r="BK628"/>
  <c r="BK452"/>
  <c r="J393"/>
  <c r="J332"/>
  <c r="BK263"/>
  <c r="J799"/>
  <c r="BK759"/>
  <c r="BK507"/>
  <c r="BK394"/>
  <c r="J339"/>
  <c r="J310"/>
  <c r="J166"/>
  <c r="J726"/>
  <c r="BK623"/>
  <c r="J489"/>
  <c r="J389"/>
  <c r="J267"/>
  <c r="J1132"/>
  <c r="BK751"/>
  <c r="BK633"/>
  <c r="BK483"/>
  <c r="BK418"/>
  <c r="BK336"/>
  <c r="BK203"/>
  <c r="J856"/>
  <c r="J730"/>
  <c r="J623"/>
  <c r="BK505"/>
  <c r="J418"/>
  <c r="J346"/>
  <c r="J223"/>
  <c r="BK936"/>
  <c r="BK710"/>
  <c r="BK627"/>
  <c r="J474"/>
  <c r="BK339"/>
  <c r="BK259"/>
  <c r="J894"/>
  <c r="BK726"/>
  <c r="J620"/>
  <c r="BK487"/>
  <c r="J431"/>
  <c r="J364"/>
  <c r="J316"/>
  <c r="J203"/>
  <c r="BK1125"/>
  <c r="J915"/>
  <c r="BK734"/>
  <c r="J673"/>
  <c r="J603"/>
  <c r="J487"/>
  <c r="J381"/>
  <c r="BK283"/>
  <c r="J176"/>
  <c r="J759"/>
  <c r="J650"/>
  <c r="BK455"/>
  <c r="BK421"/>
  <c r="BK365"/>
  <c r="BK312"/>
  <c r="BK226"/>
  <c r="J771"/>
  <c r="J627"/>
  <c r="BK458"/>
  <c r="BK385"/>
  <c r="BK328"/>
  <c r="BK260"/>
  <c r="BK774"/>
  <c r="J692"/>
  <c r="J618"/>
  <c r="BK485"/>
  <c r="BK381"/>
  <c r="BK310"/>
  <c r="J875"/>
  <c r="BK706"/>
  <c r="BK571"/>
  <c r="BK464"/>
  <c r="BK401"/>
  <c r="BK272"/>
  <c r="J979"/>
  <c r="BK745"/>
  <c r="J629"/>
  <c r="J589"/>
  <c r="J480"/>
  <c r="BK389"/>
  <c r="J238"/>
  <c r="J1238"/>
  <c r="BK915"/>
  <c r="BK707"/>
  <c r="BK589"/>
  <c r="BK441"/>
  <c r="J324"/>
  <c r="BK144"/>
  <c r="BK1128"/>
  <c r="J778"/>
  <c r="BK636"/>
  <c r="J523"/>
  <c r="BK484"/>
  <c r="BK425"/>
  <c r="BK364"/>
  <c r="J283"/>
  <c r="J1128"/>
  <c r="BK957"/>
  <c r="BK760"/>
  <c r="J640"/>
  <c r="BK622"/>
  <c r="BK480"/>
  <c r="BK352"/>
  <c r="J262"/>
  <c r="BK778"/>
  <c r="J714"/>
  <c r="J638"/>
  <c r="J464"/>
  <c r="BK391"/>
  <c r="J314"/>
  <c r="J241"/>
  <c r="BK777"/>
  <c r="J632"/>
  <c r="J541"/>
  <c r="BK431"/>
  <c r="BK350"/>
  <c r="J286"/>
  <c r="J776"/>
  <c r="J718"/>
  <c r="BK577"/>
  <c r="J478"/>
  <c r="J365"/>
  <c r="BK268"/>
  <c r="BK1174"/>
  <c r="BK769"/>
  <c r="J626"/>
  <c r="J456"/>
  <c r="J391"/>
  <c r="BK286"/>
  <c i="1" r="AS94"/>
  <c i="2" r="BK818"/>
  <c r="J686"/>
  <c r="BK606"/>
  <c r="J485"/>
  <c r="J411"/>
  <c r="J259"/>
  <c r="BK776"/>
  <c r="BK340"/>
  <c r="J1125"/>
  <c r="BK603"/>
  <c r="J407"/>
  <c r="J1105"/>
  <c r="BK708"/>
  <c r="J577"/>
  <c r="J780"/>
  <c r="J637"/>
  <c r="BK338"/>
  <c r="BK749"/>
  <c r="BK393"/>
  <c r="BK179"/>
  <c r="BK662"/>
  <c r="J420"/>
  <c r="J338"/>
  <c r="J179"/>
  <c r="J774"/>
  <c r="BK673"/>
  <c r="BK422"/>
  <c r="J140"/>
  <c r="J660"/>
  <c r="BK407"/>
  <c r="BK1216"/>
  <c r="BK837"/>
  <c r="J706"/>
  <c r="BK620"/>
  <c r="J422"/>
  <c r="BK316"/>
  <c r="BK166"/>
  <c r="BK1132"/>
  <c r="J837"/>
  <c r="J741"/>
  <c r="BK629"/>
  <c r="J492"/>
  <c r="J458"/>
  <c r="J385"/>
  <c r="J358"/>
  <c r="BK267"/>
  <c r="J1240"/>
  <c r="BK799"/>
  <c r="BK684"/>
  <c r="BK631"/>
  <c r="J537"/>
  <c r="BK470"/>
  <c r="J296"/>
  <c r="J191"/>
  <c r="J722"/>
  <c r="J684"/>
  <c r="J505"/>
  <c r="BK415"/>
  <c r="J350"/>
  <c r="J265"/>
  <c r="BK154"/>
  <c r="J636"/>
  <c r="BK621"/>
  <c r="J452"/>
  <c r="BK373"/>
  <c r="BK320"/>
  <c r="BK241"/>
  <c r="J766"/>
  <c r="BK714"/>
  <c r="J622"/>
  <c r="J455"/>
  <c r="J351"/>
  <c r="BK255"/>
  <c r="BK894"/>
  <c r="BK704"/>
  <c r="BK492"/>
  <c r="J429"/>
  <c r="BK332"/>
  <c r="BK176"/>
  <c r="J936"/>
  <c r="J755"/>
  <c r="J621"/>
  <c r="J421"/>
  <c r="J313"/>
  <c r="BK140"/>
  <c l="1" r="R202"/>
  <c r="BK266"/>
  <c r="J266"/>
  <c r="J101"/>
  <c r="T266"/>
  <c r="P315"/>
  <c r="P341"/>
  <c r="R396"/>
  <c r="R506"/>
  <c r="BK709"/>
  <c r="J709"/>
  <c r="J111"/>
  <c r="P779"/>
  <c r="T202"/>
  <c r="P266"/>
  <c r="BK506"/>
  <c r="J506"/>
  <c r="J109"/>
  <c r="R639"/>
  <c r="R779"/>
  <c r="P202"/>
  <c r="BK271"/>
  <c r="J271"/>
  <c r="J103"/>
  <c r="BK341"/>
  <c r="J341"/>
  <c r="J105"/>
  <c r="P396"/>
  <c r="T423"/>
  <c r="R488"/>
  <c r="P639"/>
  <c r="R709"/>
  <c r="P762"/>
  <c r="T779"/>
  <c r="T139"/>
  <c r="T138"/>
  <c r="T258"/>
  <c r="T271"/>
  <c r="T341"/>
  <c r="P423"/>
  <c r="BK488"/>
  <c r="J488"/>
  <c r="J108"/>
  <c r="T488"/>
  <c r="T639"/>
  <c r="BK762"/>
  <c r="J762"/>
  <c r="J112"/>
  <c r="BK978"/>
  <c r="J978"/>
  <c r="J114"/>
  <c r="BK139"/>
  <c r="J139"/>
  <c r="J98"/>
  <c r="P139"/>
  <c r="R258"/>
  <c r="R266"/>
  <c r="BK315"/>
  <c r="J315"/>
  <c r="J104"/>
  <c r="R341"/>
  <c r="T396"/>
  <c r="T506"/>
  <c r="T709"/>
  <c r="T762"/>
  <c r="P978"/>
  <c r="BK202"/>
  <c r="J202"/>
  <c r="J99"/>
  <c r="P258"/>
  <c r="R271"/>
  <c r="T315"/>
  <c r="BK423"/>
  <c r="J423"/>
  <c r="J107"/>
  <c r="P506"/>
  <c r="BK779"/>
  <c r="J779"/>
  <c r="J113"/>
  <c r="R978"/>
  <c r="R139"/>
  <c r="R138"/>
  <c r="BK258"/>
  <c r="J258"/>
  <c r="J100"/>
  <c r="P271"/>
  <c r="R315"/>
  <c r="BK396"/>
  <c r="J396"/>
  <c r="J106"/>
  <c r="R423"/>
  <c r="P488"/>
  <c r="BK639"/>
  <c r="J639"/>
  <c r="J110"/>
  <c r="P709"/>
  <c r="R762"/>
  <c r="T978"/>
  <c r="BK1237"/>
  <c r="J1237"/>
  <c r="J116"/>
  <c r="BK1239"/>
  <c r="J1239"/>
  <c r="J117"/>
  <c r="BF154"/>
  <c r="BF166"/>
  <c r="BF191"/>
  <c r="BF241"/>
  <c r="BF252"/>
  <c r="BF260"/>
  <c r="BF262"/>
  <c r="BF283"/>
  <c r="BF324"/>
  <c r="BF328"/>
  <c r="BF339"/>
  <c r="BF340"/>
  <c r="BF350"/>
  <c r="BF397"/>
  <c r="BF425"/>
  <c r="BF557"/>
  <c r="BF622"/>
  <c r="BF631"/>
  <c r="BF769"/>
  <c r="BF837"/>
  <c r="BF957"/>
  <c r="J131"/>
  <c r="BF238"/>
  <c r="BF265"/>
  <c r="BF320"/>
  <c r="BF346"/>
  <c r="BF365"/>
  <c r="BF385"/>
  <c r="BF395"/>
  <c r="BF431"/>
  <c r="BF505"/>
  <c r="BF507"/>
  <c r="BF537"/>
  <c r="BF620"/>
  <c r="BF628"/>
  <c r="BF630"/>
  <c r="BF640"/>
  <c r="BF708"/>
  <c r="BF718"/>
  <c r="BF726"/>
  <c r="BF730"/>
  <c r="BF759"/>
  <c r="BF778"/>
  <c r="BF780"/>
  <c r="BF1021"/>
  <c r="BF1125"/>
  <c r="BF1128"/>
  <c r="BF1130"/>
  <c r="J92"/>
  <c r="BF140"/>
  <c r="BF263"/>
  <c r="BF332"/>
  <c r="BF342"/>
  <c r="BF373"/>
  <c r="BF391"/>
  <c r="BF452"/>
  <c r="BF456"/>
  <c r="BF589"/>
  <c r="BF633"/>
  <c r="BF637"/>
  <c r="BF706"/>
  <c r="BF734"/>
  <c r="BF741"/>
  <c r="BF755"/>
  <c r="BF760"/>
  <c r="BF818"/>
  <c r="J91"/>
  <c r="BF255"/>
  <c r="BF267"/>
  <c r="BF314"/>
  <c r="BF422"/>
  <c r="BF470"/>
  <c r="BF478"/>
  <c r="BF486"/>
  <c r="BF487"/>
  <c r="BF489"/>
  <c r="BF504"/>
  <c r="BF619"/>
  <c r="BF638"/>
  <c r="BF704"/>
  <c r="BF707"/>
  <c r="BF714"/>
  <c r="BF722"/>
  <c r="BF766"/>
  <c r="E85"/>
  <c r="F92"/>
  <c r="BF272"/>
  <c r="BF286"/>
  <c r="BF351"/>
  <c r="BF407"/>
  <c r="BF418"/>
  <c r="BF484"/>
  <c r="BF485"/>
  <c r="BF523"/>
  <c r="BF603"/>
  <c r="BF606"/>
  <c r="BF621"/>
  <c r="BF626"/>
  <c r="BF629"/>
  <c r="BF632"/>
  <c r="BF771"/>
  <c r="BF223"/>
  <c r="BF268"/>
  <c r="BF312"/>
  <c r="BF316"/>
  <c r="BF336"/>
  <c r="BF389"/>
  <c r="BF401"/>
  <c r="BF421"/>
  <c r="BF424"/>
  <c r="BF429"/>
  <c r="BF441"/>
  <c r="BF458"/>
  <c r="BF474"/>
  <c r="BF660"/>
  <c r="BF692"/>
  <c r="BF749"/>
  <c r="BF751"/>
  <c r="BF761"/>
  <c r="BF774"/>
  <c r="BF776"/>
  <c r="BF777"/>
  <c r="BF979"/>
  <c r="BF1063"/>
  <c r="BF1174"/>
  <c r="F133"/>
  <c r="BF144"/>
  <c r="BF148"/>
  <c r="BF176"/>
  <c r="BF226"/>
  <c r="BF259"/>
  <c r="BF296"/>
  <c r="BF310"/>
  <c r="BF313"/>
  <c r="BF338"/>
  <c r="BF352"/>
  <c r="BF358"/>
  <c r="BF364"/>
  <c r="BF394"/>
  <c r="BF411"/>
  <c r="BF420"/>
  <c r="BF455"/>
  <c r="BF464"/>
  <c r="BF541"/>
  <c r="BF577"/>
  <c r="BF623"/>
  <c r="BF627"/>
  <c r="BF662"/>
  <c r="BF673"/>
  <c r="BF684"/>
  <c r="BF686"/>
  <c r="BF710"/>
  <c r="BF799"/>
  <c r="BF875"/>
  <c r="BF915"/>
  <c r="BF936"/>
  <c r="BF1105"/>
  <c r="BF1238"/>
  <c r="BF179"/>
  <c r="BF203"/>
  <c r="BF298"/>
  <c r="BF356"/>
  <c r="BF377"/>
  <c r="BF381"/>
  <c r="BF393"/>
  <c r="BF415"/>
  <c r="BF480"/>
  <c r="BF483"/>
  <c r="BF492"/>
  <c r="BF503"/>
  <c r="BF571"/>
  <c r="BF618"/>
  <c r="BF636"/>
  <c r="BF650"/>
  <c r="BF745"/>
  <c r="BF763"/>
  <c r="BF856"/>
  <c r="BF894"/>
  <c r="BF1132"/>
  <c r="BF1216"/>
  <c r="BF1240"/>
  <c r="F35"/>
  <c i="1" r="BB95"/>
  <c r="BB94"/>
  <c r="W31"/>
  <c i="2" r="F37"/>
  <c i="1" r="BD95"/>
  <c r="BD94"/>
  <c r="W33"/>
  <c i="2" r="F33"/>
  <c i="1" r="AZ95"/>
  <c r="AZ94"/>
  <c r="W29"/>
  <c i="2" r="F36"/>
  <c i="1" r="BC95"/>
  <c r="BC94"/>
  <c r="AY94"/>
  <c i="2" r="J33"/>
  <c i="1" r="AV95"/>
  <c i="2" l="1" r="R270"/>
  <c r="P138"/>
  <c r="T270"/>
  <c r="T137"/>
  <c r="P270"/>
  <c r="R137"/>
  <c r="BK138"/>
  <c r="BK137"/>
  <c r="J137"/>
  <c r="BK270"/>
  <c r="J270"/>
  <c r="J102"/>
  <c r="BK1236"/>
  <c r="J1236"/>
  <c r="J115"/>
  <c r="J30"/>
  <c i="1" r="AG95"/>
  <c r="AG94"/>
  <c r="AK26"/>
  <c r="W32"/>
  <c i="2" r="F34"/>
  <c i="1" r="BA95"/>
  <c r="BA94"/>
  <c r="W30"/>
  <c r="AX94"/>
  <c r="AV94"/>
  <c r="AK29"/>
  <c i="2" r="J34"/>
  <c i="1" r="AW95"/>
  <c r="AT95"/>
  <c r="AN95"/>
  <c i="2" l="1" r="P137"/>
  <c i="1" r="AU95"/>
  <c i="2" r="J96"/>
  <c r="J138"/>
  <c r="J97"/>
  <c r="J39"/>
  <c i="1" r="AU94"/>
  <c r="AW94"/>
  <c r="AK30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<sst xmlns="http://schemas.openxmlformats.org/spreadsheetml/2006/main">
  <si>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</si>
  <si>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</si>
  <si>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</si>
  <si>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</si>
  <si>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</si>
  <si>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</si>
  <si>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</si>
  <si>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</si>
  <si>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</si>
  <si>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</si>
  <si>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</si>
  <si>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</si>
  <si>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</si>
  <si>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</si>
  <si>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</si>
  <si>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</si>
  <si>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</si>
  <si>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</si>
  <si>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</si>
  <si>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</si>
  <si>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</si>
  <si>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</si>
  <si>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</si>
  <si>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</si>
  <si>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</si>
  <si>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</si>
  <si>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</si>
  <si>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</si>
  <si>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</si>
  <si>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</si>
  <si>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</si>
  <si>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</si>
  <si>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</si>
  <si>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</si>
  <si>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</si>
  <si>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</si>
  <si>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</si>
  <si>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</si>
  <si>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</si>
  <si>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</si>
  <si>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</si>
  <si>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</si>
  <si>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</si>
  <si>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</si>
  <si>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</si>
  <si>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</si>
  <si>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</si>
  <si>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</si>
  <si>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</si>
  <si>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</si>
  <si>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</si>
  <si>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</si>
  <si>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</si>
  <si>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</si>
  <si>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</si>
  <si>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</si>
  <si>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</si>
  <si>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</si>
  <si>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</si>
  <si>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</si>
  <si>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</si>
  <si>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</si>
  <si>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</si>
  <si>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</si>
  <si>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</si>
  <si>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</si>
  <si>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</si>
  <si>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</si>
  <si>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</si>
  <si>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</si>
  <si>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</si>
  <si>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</si>
  <si>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</si>
  <si>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</si>
  <si>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</si>
  <si>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</si>
  <si>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</si>
  <si>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</si>
  <si>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</si>
  <si>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1665/54,4.NP</t>
  </si>
  <si>
    <t>STA</t>
  </si>
  <si>
    <t>1</t>
  </si>
  <si>
    <t>{40fe1469-99c2-40b2-9122-ae81a2c25444}</t>
  </si>
  <si>
    <t>KRYCÍ LIST SOUPISU PRACÍ</t>
  </si>
  <si>
    <t>Objekt:</t>
  </si>
  <si>
    <t>01 - Bělohorská 1665/54,4.NP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</si>
  <si>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</si>
  <si>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</si>
  <si>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</si>
  <si>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</si>
  <si>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</si>
  <si>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</si>
  <si>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</si>
  <si>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</si>
  <si>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</si>
  <si>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</si>
  <si>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</si>
  <si>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</si>
  <si>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</si>
  <si>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</si>
  <si>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</si>
  <si>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</si>
  <si>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</si>
  <si>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</si>
  <si>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</si>
  <si>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</si>
  <si>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</si>
  <si>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</si>
  <si>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</si>
  <si>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</si>
  <si>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</si>
  <si>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</si>
  <si>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</si>
  <si>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</si>
  <si>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</si>
  <si>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</si>
  <si>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</si>
  <si>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</si>
  <si>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</si>
  <si>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</si>
  <si>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</si>
  <si>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</si>
  <si>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</si>
  <si>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</si>
  <si>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</si>
  <si>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</si>
  <si>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</si>
  <si>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</si>
  <si>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</si>
  <si>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</si>
  <si>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186</t>
  </si>
  <si>
    <t>K</t>
  </si>
  <si>
    <t>611311131</t>
  </si>
  <si>
    <t>Potažení vnitřních rovných stropů vápenným štukem tloušťky do 3 mm</t>
  </si>
  <si>
    <t>m2</t>
  </si>
  <si>
    <t>4</t>
  </si>
  <si>
    <t>2</t>
  </si>
  <si>
    <t>140104765</t>
  </si>
  <si>
    <t>VV</t>
  </si>
  <si>
    <t>Po příčce v dětském pokoji</t>
  </si>
  <si>
    <t>Součet</t>
  </si>
  <si>
    <t>187</t>
  </si>
  <si>
    <t>611315111</t>
  </si>
  <si>
    <t>Vápenná hladká omítka rýh ve stropech šířky do 150 mm</t>
  </si>
  <si>
    <t>-1240193641</t>
  </si>
  <si>
    <t>33</t>
  </si>
  <si>
    <t>612131101</t>
  </si>
  <si>
    <t>Cementový postřik vnitřních stěn nanášený celoplošně ručně</t>
  </si>
  <si>
    <t>-1097306071</t>
  </si>
  <si>
    <t>Kuchyně</t>
  </si>
  <si>
    <t>(0,8+3,446+0,43)*1,2</t>
  </si>
  <si>
    <t>Dětský pokoj</t>
  </si>
  <si>
    <t>2+1</t>
  </si>
  <si>
    <t>188</t>
  </si>
  <si>
    <t>612311131</t>
  </si>
  <si>
    <t>Potažení vnitřních stěn vápenným štukem tloušťky do 3 mm</t>
  </si>
  <si>
    <t>465577165</t>
  </si>
  <si>
    <t>Kanalizace připojovací</t>
  </si>
  <si>
    <t>Vodovod</t>
  </si>
  <si>
    <t>Elektro</t>
  </si>
  <si>
    <t>Po vestavěné skříni na chodbě</t>
  </si>
  <si>
    <t>189</t>
  </si>
  <si>
    <t>612315111.1</t>
  </si>
  <si>
    <t>Vápenná hladká omítka rýh ve stěnách šířky do 150 mm</t>
  </si>
  <si>
    <t>1660433341</t>
  </si>
  <si>
    <t>Dětský pokoj po příčce</t>
  </si>
  <si>
    <t>34</t>
  </si>
  <si>
    <t>612321121</t>
  </si>
  <si>
    <t>Vápenocementová omítka hladká jednovrstvá vnitřních stěn nanášená ručně</t>
  </si>
  <si>
    <t>-300576825</t>
  </si>
  <si>
    <t>147</t>
  </si>
  <si>
    <t>632481213</t>
  </si>
  <si>
    <t>Separační vrstva z PE fólie</t>
  </si>
  <si>
    <t>32631413</t>
  </si>
  <si>
    <t>Pod vyrovnávací násyp</t>
  </si>
  <si>
    <t>5,282*3,291-2*0,53+0,15*2,067</t>
  </si>
  <si>
    <t>Ložnice</t>
  </si>
  <si>
    <t>4,758*3,545+0,15*2,059+1*0,53</t>
  </si>
  <si>
    <t>Obývací pokoj</t>
  </si>
  <si>
    <t>5,354*4,161+0,15*2,086+1*0,53</t>
  </si>
  <si>
    <t>Chodba</t>
  </si>
  <si>
    <t>7,734*1,663+(4,21-1,663)*3,15</t>
  </si>
  <si>
    <t>(-7,734-0,1-0,81+3,545+0,1+3,291+0,1+2,076+0,1+0,638)*(5,282-4,755)</t>
  </si>
  <si>
    <t>38</t>
  </si>
  <si>
    <t>635211221</t>
  </si>
  <si>
    <t>Násyp tl do 20 mm pod plovoucí nebo tepelně izolační vrstvy podlah z keramzitu</t>
  </si>
  <si>
    <t>-462612237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</si>
  <si>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</si>
  <si>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</si>
  <si>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</si>
  <si>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</si>
  <si>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</si>
  <si>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-1766250001</t>
  </si>
  <si>
    <t>Pokoj</t>
  </si>
  <si>
    <t>5,282*3,291+1*0,53*0,15*2,067</t>
  </si>
  <si>
    <t>4,755*2,641-0,451*1,269+0,15*2,078</t>
  </si>
  <si>
    <t>Spíž v kuchyni</t>
  </si>
  <si>
    <t>1,169*0,654</t>
  </si>
  <si>
    <t>(7,734-3,15)*1,663+4,21*3,15+0,15*2,076+0,3*0,45+0,53*2,5</t>
  </si>
  <si>
    <t>Spíž na chodbě</t>
  </si>
  <si>
    <t>0,81*1,483</t>
  </si>
  <si>
    <t>WC</t>
  </si>
  <si>
    <t>1,111*0,795-0,15*0,5</t>
  </si>
  <si>
    <t>Koupelna</t>
  </si>
  <si>
    <t>1,724*1,513-0,45*0,45</t>
  </si>
  <si>
    <t>5,354*4,161+1*0,53+0,15*2,086</t>
  </si>
  <si>
    <t>65</t>
  </si>
  <si>
    <t>952902021</t>
  </si>
  <si>
    <t>Čištění budov zametení hladkých podlah</t>
  </si>
  <si>
    <t>1828360144</t>
  </si>
  <si>
    <t>Společné prostory dny x plocha</t>
  </si>
  <si>
    <t>40*100</t>
  </si>
  <si>
    <t>135</t>
  </si>
  <si>
    <t>952902121</t>
  </si>
  <si>
    <t>Čištění budov zametení drsných podlah</t>
  </si>
  <si>
    <t>-1366826379</t>
  </si>
  <si>
    <t>Stropní konstrukce po odstranění násypu</t>
  </si>
  <si>
    <t>8</t>
  </si>
  <si>
    <t>962031136</t>
  </si>
  <si>
    <t>Bourání příček z tvárnic nebo příčkovek tl do 150 mm</t>
  </si>
  <si>
    <t>-2035162739</t>
  </si>
  <si>
    <t>Příčky v pokoji</t>
  </si>
  <si>
    <t>(2+1,9)*2,801-0,8*2</t>
  </si>
  <si>
    <t>134</t>
  </si>
  <si>
    <t>965082923</t>
  </si>
  <si>
    <t>Odstranění násypů pod podlahami tl do 100 mm pl přes 2 m2</t>
  </si>
  <si>
    <t>m3</t>
  </si>
  <si>
    <t>281581955</t>
  </si>
  <si>
    <t>(5,282*3,291-2*0,53+0,15*2,067)*0,1</t>
  </si>
  <si>
    <t>(4,758*3,545+0,15*2,059+1*0,53)*0,1</t>
  </si>
  <si>
    <t>(5,354*4,161+0,15*2,086+1*0,53)*0,1</t>
  </si>
  <si>
    <t>(7,734*1,663+(4,21-1,663)*3,15)*0,1</t>
  </si>
  <si>
    <t>((-7,734-0,1-0,81+3,545+0,1+3,291+0,1+2,076+0,1+0,638)*(5,282-4,755))*0,1</t>
  </si>
  <si>
    <t>10</t>
  </si>
  <si>
    <t>968082021</t>
  </si>
  <si>
    <t>Vybourání plastových zárubní dveří plochy do 2 m2</t>
  </si>
  <si>
    <t>2067416133</t>
  </si>
  <si>
    <t xml:space="preserve">Pokoj - otvor v příčce </t>
  </si>
  <si>
    <t>29</t>
  </si>
  <si>
    <t>978059541</t>
  </si>
  <si>
    <t>Odsekání a odebrání obkladů stěn z vnitřních obkládaček plochy přes 1 m2</t>
  </si>
  <si>
    <t>-1256268686</t>
  </si>
  <si>
    <t>997</t>
  </si>
  <si>
    <t>Přesun sutě</t>
  </si>
  <si>
    <t>66</t>
  </si>
  <si>
    <t>997013213</t>
  </si>
  <si>
    <t>Vnitrostaveništní doprava suti a vybouraných hmot pro budovy v do 12 m ručně</t>
  </si>
  <si>
    <t>t</t>
  </si>
  <si>
    <t>-795886267</t>
  </si>
  <si>
    <t>67</t>
  </si>
  <si>
    <t>997013219</t>
  </si>
  <si>
    <t>Příplatek k vnitrostaveništní dopravě suti a vybouraných hmot za zvětšenou dopravu suti ZKD 10 m</t>
  </si>
  <si>
    <t>1373633472</t>
  </si>
  <si>
    <t>16,698*25 'Přepočtené koeficientem množství</t>
  </si>
  <si>
    <t>68</t>
  </si>
  <si>
    <t>997013501</t>
  </si>
  <si>
    <t>Odvoz suti a vybouraných hmot na skládku nebo meziskládku do 1 km se složením</t>
  </si>
  <si>
    <t>-1965029651</t>
  </si>
  <si>
    <t>69</t>
  </si>
  <si>
    <t>997013509</t>
  </si>
  <si>
    <t>Příplatek k odvozu suti a vybouraných hmot na skládku ZKD 1 km přes 1 km</t>
  </si>
  <si>
    <t>-221239100</t>
  </si>
  <si>
    <t>16,698*19 'Přepočtené koeficientem množství</t>
  </si>
  <si>
    <t>70</t>
  </si>
  <si>
    <t>997013631</t>
  </si>
  <si>
    <t>Poplatek za uložení na skládce (skládkovné) stavebního odpadu směsného kód odpadu 17 09 04</t>
  </si>
  <si>
    <t>-1630504041</t>
  </si>
  <si>
    <t>998</t>
  </si>
  <si>
    <t>Přesun hmot</t>
  </si>
  <si>
    <t>71</t>
  </si>
  <si>
    <t>998018003</t>
  </si>
  <si>
    <t>Přesun hmot ruční pro budovy v do 24 m</t>
  </si>
  <si>
    <t>2066269188</t>
  </si>
  <si>
    <t>72</t>
  </si>
  <si>
    <t>998018011</t>
  </si>
  <si>
    <t>Příplatek k ručnímu přesunu hmot pro budovy zděné za zvětšený přesun ZKD 100 m</t>
  </si>
  <si>
    <t>1700508264</t>
  </si>
  <si>
    <t>1,373*2 'Přepočtené koeficientem množství</t>
  </si>
  <si>
    <t>PSV</t>
  </si>
  <si>
    <t>Práce a dodávky PSV</t>
  </si>
  <si>
    <t>713</t>
  </si>
  <si>
    <t>Izolace tepelné</t>
  </si>
  <si>
    <t>138</t>
  </si>
  <si>
    <t>713121121</t>
  </si>
  <si>
    <t>Montáž izolace tepelné podlah volně kladenými rohožemi, pásy, dílci, deskami 2 vrstvy</t>
  </si>
  <si>
    <t>16</t>
  </si>
  <si>
    <t>-366193048</t>
  </si>
  <si>
    <t>137</t>
  </si>
  <si>
    <t>M</t>
  </si>
  <si>
    <t>28375675</t>
  </si>
  <si>
    <t>deska pro kročejový útlum tl 40mm</t>
  </si>
  <si>
    <t>32</t>
  </si>
  <si>
    <t>-1915725708</t>
  </si>
  <si>
    <t>78,981*2</t>
  </si>
  <si>
    <t>157,962*1,02 'Přepočtené koeficientem množství</t>
  </si>
  <si>
    <t>140</t>
  </si>
  <si>
    <t>713121211</t>
  </si>
  <si>
    <t>Montáž izolace tepelné podlah volně kladenými okrajovými pásky</t>
  </si>
  <si>
    <t>m</t>
  </si>
  <si>
    <t>-289306709</t>
  </si>
  <si>
    <t>5,282*2+3,291*2+0,15*2</t>
  </si>
  <si>
    <t>4,758*2+3,545*2+0,15*2*0,53</t>
  </si>
  <si>
    <t>5,354*2+4,16*2+1+0,15*2+2*0,53</t>
  </si>
  <si>
    <t>7,734*2+1,663*2+(4,21-1,663)*2+2*3,15+0,15*2+0,3*2</t>
  </si>
  <si>
    <t>141</t>
  </si>
  <si>
    <t>63140274</t>
  </si>
  <si>
    <t>pásek okrajový izolační minerální plovoucích podlah š 120mm tl 12mm</t>
  </si>
  <si>
    <t>1111228712</t>
  </si>
  <si>
    <t>86,687*1,05</t>
  </si>
  <si>
    <t>142</t>
  </si>
  <si>
    <t>713191132</t>
  </si>
  <si>
    <t>Montáž izolace tepelné podlah, stropů vrchem nebo střech překrytí separační fólií z PE</t>
  </si>
  <si>
    <t>-1778623862</t>
  </si>
  <si>
    <t>Mezi 2 vrstvami OSB</t>
  </si>
  <si>
    <t>143</t>
  </si>
  <si>
    <t>28323068</t>
  </si>
  <si>
    <t>fólie LDPE (750 kg/m3) proti zemní vlhkosti nad úrovní terénu tl 0,6mm</t>
  </si>
  <si>
    <t>766084345</t>
  </si>
  <si>
    <t>78,981*1,1655 'Přepočtené koeficientem množství</t>
  </si>
  <si>
    <t>144</t>
  </si>
  <si>
    <t>998713102</t>
  </si>
  <si>
    <t>Přesun hmot tonážní pro izolace tepelné v objektech v do 12 m</t>
  </si>
  <si>
    <t>571896086</t>
  </si>
  <si>
    <t>145</t>
  </si>
  <si>
    <t>998713181</t>
  </si>
  <si>
    <t>Příplatek k přesunu hmot tonážní 713 prováděný bez použití mechanizace</t>
  </si>
  <si>
    <t>1642458139</t>
  </si>
  <si>
    <t>146</t>
  </si>
  <si>
    <t>998713192</t>
  </si>
  <si>
    <t>Příplatek k přesunu hmot tonážní 713 za zvětšený přesun do 100 m</t>
  </si>
  <si>
    <t>-1357068301</t>
  </si>
  <si>
    <t>721</t>
  </si>
  <si>
    <t>Zdravotechnika - vnitřní kanalizace</t>
  </si>
  <si>
    <t>73</t>
  </si>
  <si>
    <t>721170972</t>
  </si>
  <si>
    <t>Potrubí z PVC krácení trub DN 50</t>
  </si>
  <si>
    <t>kus</t>
  </si>
  <si>
    <t>-1642933509</t>
  </si>
  <si>
    <t>Přívod z kuchyně k pračce</t>
  </si>
  <si>
    <t>74</t>
  </si>
  <si>
    <t>721171803</t>
  </si>
  <si>
    <t>Demontáž potrubí z PVC do D 75</t>
  </si>
  <si>
    <t>-1111557744</t>
  </si>
  <si>
    <t>75</t>
  </si>
  <si>
    <t>721174043</t>
  </si>
  <si>
    <t>Potrubí kanalizační z PP připojovací DN 50</t>
  </si>
  <si>
    <t>-1072882579</t>
  </si>
  <si>
    <t>Myčka a dřez kuchyně, pračka</t>
  </si>
  <si>
    <t>5</t>
  </si>
  <si>
    <t>76</t>
  </si>
  <si>
    <t>721194105</t>
  </si>
  <si>
    <t>Vyvedení a upevnění odpadních výpustek DN 50</t>
  </si>
  <si>
    <t>1344542679</t>
  </si>
  <si>
    <t xml:space="preserve">Kuchyně dřez a myčka, pračka </t>
  </si>
  <si>
    <t>1+1+1</t>
  </si>
  <si>
    <t>77</t>
  </si>
  <si>
    <t>721226512</t>
  </si>
  <si>
    <t>Zápachová uzávěrka podomítková pro pračku a myčku DN 50</t>
  </si>
  <si>
    <t>-1186541598</t>
  </si>
  <si>
    <t xml:space="preserve">Myčka a pračka  v kuchyni </t>
  </si>
  <si>
    <t>1+1</t>
  </si>
  <si>
    <t>78</t>
  </si>
  <si>
    <t>721290111</t>
  </si>
  <si>
    <t>Zkouška těsnosti potrubí kanalizace vodou do DN 125</t>
  </si>
  <si>
    <t>987103970</t>
  </si>
  <si>
    <t>79</t>
  </si>
  <si>
    <t>998721102</t>
  </si>
  <si>
    <t>Přesun hmot tonážní pro vnitřní kanalizace v objektech v do 12 m</t>
  </si>
  <si>
    <t>-12704534</t>
  </si>
  <si>
    <t>80</t>
  </si>
  <si>
    <t>998721181</t>
  </si>
  <si>
    <t>Příplatek k přesunu hmot tonážní 721 prováděný bez použití mechanizace</t>
  </si>
  <si>
    <t>163110719</t>
  </si>
  <si>
    <t>81</t>
  </si>
  <si>
    <t>998721192</t>
  </si>
  <si>
    <t>Příplatek k přesunu hmot tonážní 721 za zvětšený přesun do 100 m</t>
  </si>
  <si>
    <t>-995124170</t>
  </si>
  <si>
    <t>722</t>
  </si>
  <si>
    <t>Zdravotechnika - vnitřní vodovod</t>
  </si>
  <si>
    <t>82</t>
  </si>
  <si>
    <t>722170801</t>
  </si>
  <si>
    <t>Demontáž rozvodů vody z plastů do D 25</t>
  </si>
  <si>
    <t>-279027804</t>
  </si>
  <si>
    <t>Rozvod kuchyně</t>
  </si>
  <si>
    <t>83</t>
  </si>
  <si>
    <t>722174022</t>
  </si>
  <si>
    <t>Potrubí vodovodní plastové PPR svar polyfuze PN 20 D 20 x 3,4 mm</t>
  </si>
  <si>
    <t>-916705509</t>
  </si>
  <si>
    <t>Kuchyňský dřez, myčka, pračka</t>
  </si>
  <si>
    <t>84</t>
  </si>
  <si>
    <t>722179191</t>
  </si>
  <si>
    <t>Příplatek k rozvodu vody z plastů za malý rozsah prací na zakázce do 20 m</t>
  </si>
  <si>
    <t>soubor</t>
  </si>
  <si>
    <t>741913917</t>
  </si>
  <si>
    <t>85</t>
  </si>
  <si>
    <t>722179192</t>
  </si>
  <si>
    <t>Příplatek k rozvodu vody z plastů za potrubí do D 32 mm do 15 svarů</t>
  </si>
  <si>
    <t>-1559722395</t>
  </si>
  <si>
    <t>86</t>
  </si>
  <si>
    <t>722181211</t>
  </si>
  <si>
    <t>Ochrana vodovodního potrubí přilepenými termoizolačními trubicemi z PE tl do 6 mm DN do 22 mm</t>
  </si>
  <si>
    <t>-1699605113</t>
  </si>
  <si>
    <t>87</t>
  </si>
  <si>
    <t>722181812</t>
  </si>
  <si>
    <t>Demontáž plstěných pásů z trub do D 50</t>
  </si>
  <si>
    <t>176181161</t>
  </si>
  <si>
    <t>88</t>
  </si>
  <si>
    <t>722190401</t>
  </si>
  <si>
    <t>Vyvedení a upevnění výpustku do DN 25</t>
  </si>
  <si>
    <t>77772994</t>
  </si>
  <si>
    <t>Kuchyně pro dřez a myčku</t>
  </si>
  <si>
    <t>Spíž pračka</t>
  </si>
  <si>
    <t>89</t>
  </si>
  <si>
    <t>722190901</t>
  </si>
  <si>
    <t>Uzavření nebo otevření vodovodního potrubí při opravách</t>
  </si>
  <si>
    <t>435484787</t>
  </si>
  <si>
    <t>90</t>
  </si>
  <si>
    <t>722220152</t>
  </si>
  <si>
    <t>Nástěnka závitová plastová PPR PN 20 DN 20 x G 1/2</t>
  </si>
  <si>
    <t>-1929190990</t>
  </si>
  <si>
    <t>Dřez</t>
  </si>
  <si>
    <t>Myčka</t>
  </si>
  <si>
    <t>Pračka</t>
  </si>
  <si>
    <t>91</t>
  </si>
  <si>
    <t>722220861</t>
  </si>
  <si>
    <t>Demontáž armatur závitových se dvěma závity G do 3/4</t>
  </si>
  <si>
    <t>247829174</t>
  </si>
  <si>
    <t>Ventily u vodoměrů</t>
  </si>
  <si>
    <t>92</t>
  </si>
  <si>
    <t>722232222</t>
  </si>
  <si>
    <t>Kohout kulový rohový G 3/4 PN 42 do 185°C plnoprůtokový s 2x vnějším závitem</t>
  </si>
  <si>
    <t>-533205085</t>
  </si>
  <si>
    <t xml:space="preserve">Rohové ventily v kuchyni - dřez </t>
  </si>
  <si>
    <t>93</t>
  </si>
  <si>
    <t>722239101</t>
  </si>
  <si>
    <t>Montáž armatur vodovodních se dvěma závity G 1/2</t>
  </si>
  <si>
    <t>-1658696078</t>
  </si>
  <si>
    <t>hadice k dřezu</t>
  </si>
  <si>
    <t>94</t>
  </si>
  <si>
    <t>55190006</t>
  </si>
  <si>
    <t>hadice flexibilní sanitární 3/8"</t>
  </si>
  <si>
    <t>659084162</t>
  </si>
  <si>
    <t>95</t>
  </si>
  <si>
    <t>722290226</t>
  </si>
  <si>
    <t>Zkouška těsnosti vodovodního potrubí závitového do DN 50</t>
  </si>
  <si>
    <t>1183877186</t>
  </si>
  <si>
    <t>96</t>
  </si>
  <si>
    <t>722290234</t>
  </si>
  <si>
    <t>Proplach a dezinfekce vodovodního potrubí do DN 80</t>
  </si>
  <si>
    <t>-167305521</t>
  </si>
  <si>
    <t>97</t>
  </si>
  <si>
    <t>998722102</t>
  </si>
  <si>
    <t>Přesun hmot tonážní pro vnitřní vodovod v objektech v do 12 m</t>
  </si>
  <si>
    <t>1574086299</t>
  </si>
  <si>
    <t>98</t>
  </si>
  <si>
    <t>998722181</t>
  </si>
  <si>
    <t>Příplatek k přesunu hmot tonážní 722 prováděný bez použití mechanizace</t>
  </si>
  <si>
    <t>-933541155</t>
  </si>
  <si>
    <t>99</t>
  </si>
  <si>
    <t>998722192</t>
  </si>
  <si>
    <t>Příplatek k přesunu hmot tonážní 722 za zvětšený přesun do 100 m</t>
  </si>
  <si>
    <t>2009952845</t>
  </si>
  <si>
    <t>725</t>
  </si>
  <si>
    <t>Zdravotechnika - zařizovací předměty</t>
  </si>
  <si>
    <t>100</t>
  </si>
  <si>
    <t>725810811</t>
  </si>
  <si>
    <t>Demontáž ventilů výtokových nástěnných</t>
  </si>
  <si>
    <t>-606040004</t>
  </si>
  <si>
    <t>Ventil k pračce ve spíži</t>
  </si>
  <si>
    <t>117</t>
  </si>
  <si>
    <t>725813112</t>
  </si>
  <si>
    <t>Ventil rohový pračkový G 3/4"</t>
  </si>
  <si>
    <t>-96102249</t>
  </si>
  <si>
    <t>22</t>
  </si>
  <si>
    <t>725820801</t>
  </si>
  <si>
    <t>Demontáž baterie nástěnné do G 3 / 4</t>
  </si>
  <si>
    <t>-1320246493</t>
  </si>
  <si>
    <t>101</t>
  </si>
  <si>
    <t>725821329</t>
  </si>
  <si>
    <t>Baterie dřezová stojánková páková s vytahovací sprškou</t>
  </si>
  <si>
    <t>-539267004</t>
  </si>
  <si>
    <t>102</t>
  </si>
  <si>
    <t>725860812</t>
  </si>
  <si>
    <t>Demontáž uzávěrů zápachu dvojitých</t>
  </si>
  <si>
    <t>306859404</t>
  </si>
  <si>
    <t xml:space="preserve">Dřez </t>
  </si>
  <si>
    <t>103</t>
  </si>
  <si>
    <t>725869213</t>
  </si>
  <si>
    <t>Montáž zápachových uzávěrek džezových dvoudílných DN 40</t>
  </si>
  <si>
    <t>1942866624</t>
  </si>
  <si>
    <t>105</t>
  </si>
  <si>
    <t>998725102</t>
  </si>
  <si>
    <t>Přesun hmot tonážní pro zařizovací předměty v objektech v do 12 m</t>
  </si>
  <si>
    <t>1795409367</t>
  </si>
  <si>
    <t>106</t>
  </si>
  <si>
    <t>998725181</t>
  </si>
  <si>
    <t>Příplatek k přesunu hmot tonážní 725 prováděný bez použití mechanizace</t>
  </si>
  <si>
    <t>-2104279042</t>
  </si>
  <si>
    <t>107</t>
  </si>
  <si>
    <t>998725192</t>
  </si>
  <si>
    <t>Příplatek k přesunu hmot tonážní 725 za zvětšený přesun do 100 m</t>
  </si>
  <si>
    <t>2064758724</t>
  </si>
  <si>
    <t>741</t>
  </si>
  <si>
    <t>Elektroinstalace - silnoproud</t>
  </si>
  <si>
    <t>49</t>
  </si>
  <si>
    <t>741-1</t>
  </si>
  <si>
    <t>Demontáž původních rozvodů elektro za kuchyňskou linkou</t>
  </si>
  <si>
    <t>ks</t>
  </si>
  <si>
    <t>-687301087</t>
  </si>
  <si>
    <t>52</t>
  </si>
  <si>
    <t>741112061</t>
  </si>
  <si>
    <t>Montáž krabice přístrojová zapuštěná plastová kruhová</t>
  </si>
  <si>
    <t>242228792</t>
  </si>
  <si>
    <t>Kuchyňská linka, myčka a pračka</t>
  </si>
  <si>
    <t>53</t>
  </si>
  <si>
    <t>1188894</t>
  </si>
  <si>
    <t>KRABICE PRISTROJOVA KP 68/2 KA MELKA</t>
  </si>
  <si>
    <t>1396573019</t>
  </si>
  <si>
    <t>54</t>
  </si>
  <si>
    <t>741122005</t>
  </si>
  <si>
    <t>Montáž kabel Cu bez ukončení uložený pod omítku plný plochý 3x1 až 2,5 mm2 (CYKYLo)</t>
  </si>
  <si>
    <t>-1257175527</t>
  </si>
  <si>
    <t>ZÁSUVKY</t>
  </si>
  <si>
    <t>Samostatný přívod kuchyně myčka</t>
  </si>
  <si>
    <t>12</t>
  </si>
  <si>
    <t>Samostatný přívod kuchyně pračka</t>
  </si>
  <si>
    <t>14</t>
  </si>
  <si>
    <t xml:space="preserve">Zásuvkový obvod </t>
  </si>
  <si>
    <t>56</t>
  </si>
  <si>
    <t>34109517</t>
  </si>
  <si>
    <t>kabel silový s Cu jádrem plochý 1kV 3x2,5mm2 (CYKYLo)</t>
  </si>
  <si>
    <t>-432254162</t>
  </si>
  <si>
    <t>36*1,2 'Přepočtené koeficientem množství</t>
  </si>
  <si>
    <t>119</t>
  </si>
  <si>
    <t>741310401</t>
  </si>
  <si>
    <t>Montáž spínač tří/čtyřpólový nástěnný do 16 A prostředí normální</t>
  </si>
  <si>
    <t>-1715222631</t>
  </si>
  <si>
    <t>Kuchyň - sporák</t>
  </si>
  <si>
    <t>120</t>
  </si>
  <si>
    <t>10.627.428</t>
  </si>
  <si>
    <t>Kombinace S25 JEPF sporáková pod omítku</t>
  </si>
  <si>
    <t>-1897807663</t>
  </si>
  <si>
    <t>60</t>
  </si>
  <si>
    <t>741313001</t>
  </si>
  <si>
    <t>Montáž zásuvka (polo)zapuštěná bezšroubové připojení 2P+PE se zapojením vodičů</t>
  </si>
  <si>
    <t>-1503574748</t>
  </si>
  <si>
    <t>2+2</t>
  </si>
  <si>
    <t>63</t>
  </si>
  <si>
    <t>ABB.55172389H3</t>
  </si>
  <si>
    <t>Zásuvka jednonásobná, chráněná</t>
  </si>
  <si>
    <t>-1076181458</t>
  </si>
  <si>
    <t>64</t>
  </si>
  <si>
    <t>34555241</t>
  </si>
  <si>
    <t>přístroj zásuvky zápustné jednonásobné, krytka s clonkami, bezšroubové svorky</t>
  </si>
  <si>
    <t>762222526</t>
  </si>
  <si>
    <t>61</t>
  </si>
  <si>
    <t>ABB.5513AC02357B</t>
  </si>
  <si>
    <t>Zásuvka dvojnásobná s ochr. kolíky, s clonkami, s natočenou dutinou</t>
  </si>
  <si>
    <t>2119798140</t>
  </si>
  <si>
    <t>Kuchyně - linka</t>
  </si>
  <si>
    <t>182</t>
  </si>
  <si>
    <t>741320105</t>
  </si>
  <si>
    <t>Montáž jistič jednopólový nn do 25 A ve skříni</t>
  </si>
  <si>
    <t>-1009016464</t>
  </si>
  <si>
    <t>Myčka a pračka</t>
  </si>
  <si>
    <t>183</t>
  </si>
  <si>
    <t>35822111</t>
  </si>
  <si>
    <t>jistič 1pólový-charakteristika B 16A</t>
  </si>
  <si>
    <t>1712982625</t>
  </si>
  <si>
    <t>184</t>
  </si>
  <si>
    <t>741320165</t>
  </si>
  <si>
    <t>Montáž jistič třípólový nn do 25 A ve skříni</t>
  </si>
  <si>
    <t>1708957876</t>
  </si>
  <si>
    <t>sporák</t>
  </si>
  <si>
    <t>185</t>
  </si>
  <si>
    <t>35822401</t>
  </si>
  <si>
    <t>jistič 3pólový-charakteristika B 16A</t>
  </si>
  <si>
    <t>-1288690078</t>
  </si>
  <si>
    <t>62</t>
  </si>
  <si>
    <t>741810001</t>
  </si>
  <si>
    <t>Celková prohlídka ( revize) elektrického rozvodu a zařízení do 100 000,- Kč</t>
  </si>
  <si>
    <t>2034926873</t>
  </si>
  <si>
    <t>57</t>
  </si>
  <si>
    <t>998741102</t>
  </si>
  <si>
    <t>Přesun hmot tonážní pro silnoproud v objektech v do 12 m</t>
  </si>
  <si>
    <t>1276766680</t>
  </si>
  <si>
    <t>58</t>
  </si>
  <si>
    <t>998741181</t>
  </si>
  <si>
    <t>Příplatek k přesunu hmot tonážní 741 prováděný bez použití mechanizace</t>
  </si>
  <si>
    <t>-705099214</t>
  </si>
  <si>
    <t>59</t>
  </si>
  <si>
    <t>998741192</t>
  </si>
  <si>
    <t>Příplatek k přesunu hmot tonážní 741 za zvětšený přesun do 100 m</t>
  </si>
  <si>
    <t>2073599390</t>
  </si>
  <si>
    <t>762</t>
  </si>
  <si>
    <t>Konstrukce tesařské</t>
  </si>
  <si>
    <t>39</t>
  </si>
  <si>
    <t>762511264</t>
  </si>
  <si>
    <t>Podlahové kce podkladové z desek OSB tl 18 mm nebroušených na pero a drážku šroubovaných</t>
  </si>
  <si>
    <t>1289169458</t>
  </si>
  <si>
    <t>Dvě vrstvy</t>
  </si>
  <si>
    <t>37</t>
  </si>
  <si>
    <t>762522811</t>
  </si>
  <si>
    <t>Demontáž podlah s polštáři z prken tloušťky do 32 mm</t>
  </si>
  <si>
    <t>-1678318974</t>
  </si>
  <si>
    <t>131</t>
  </si>
  <si>
    <t>998762102</t>
  </si>
  <si>
    <t>Přesun hmot tonážní pro kce tesařské v objektech v přes 6 do 12 m</t>
  </si>
  <si>
    <t>-1757489756</t>
  </si>
  <si>
    <t>132</t>
  </si>
  <si>
    <t>998762181</t>
  </si>
  <si>
    <t>Příplatek k přesunu hmot tonážní 762 prováděný bez použití mechanizace</t>
  </si>
  <si>
    <t>-264986405</t>
  </si>
  <si>
    <t>133</t>
  </si>
  <si>
    <t>998762194</t>
  </si>
  <si>
    <t>Příplatek k přesunu hmot tonážní 762 za zvětšený přesun do 1000 m</t>
  </si>
  <si>
    <t>637985952</t>
  </si>
  <si>
    <t>766</t>
  </si>
  <si>
    <t>Konstrukce truhlářské</t>
  </si>
  <si>
    <t>174</t>
  </si>
  <si>
    <t>766660729</t>
  </si>
  <si>
    <t>Montáž dveřního interiérového kování - štítku s klikou</t>
  </si>
  <si>
    <t>-1208605847</t>
  </si>
  <si>
    <t>ložnice</t>
  </si>
  <si>
    <t xml:space="preserve">Kuchyně </t>
  </si>
  <si>
    <t>Spíž</t>
  </si>
  <si>
    <t>WC a koupelna</t>
  </si>
  <si>
    <t>175</t>
  </si>
  <si>
    <t>2150404414</t>
  </si>
  <si>
    <t>Kování štítové Cobra Plata BB72 nerez</t>
  </si>
  <si>
    <t>2098487041</t>
  </si>
  <si>
    <t>176</t>
  </si>
  <si>
    <t>2150404418</t>
  </si>
  <si>
    <t>Kování štítové Cobra Plata WC72 nerez</t>
  </si>
  <si>
    <t>1417587713</t>
  </si>
  <si>
    <t>181</t>
  </si>
  <si>
    <t>766661849</t>
  </si>
  <si>
    <t>Demontáž interiérového štítku s klikou k opětovnému použití</t>
  </si>
  <si>
    <t>-1578388015</t>
  </si>
  <si>
    <t>177</t>
  </si>
  <si>
    <t>766662811</t>
  </si>
  <si>
    <t>Demontáž dveřních prahů u dveří jednokřídlových k opětovnému použití</t>
  </si>
  <si>
    <t>1673922630</t>
  </si>
  <si>
    <t>Koupelna,WC a 2xšatna</t>
  </si>
  <si>
    <t>1+1+1+1</t>
  </si>
  <si>
    <t>Vstupní dveře</t>
  </si>
  <si>
    <t>Kuchyň</t>
  </si>
  <si>
    <t>Obýcvací pokoj</t>
  </si>
  <si>
    <t>766691914</t>
  </si>
  <si>
    <t>Vyvěšení nebo zavěšení dřevěných křídel dveří pl do 2 m2</t>
  </si>
  <si>
    <t>2112287736</t>
  </si>
  <si>
    <t>Vnitřní dveře kvůli výměně podlah</t>
  </si>
  <si>
    <t>8*2</t>
  </si>
  <si>
    <t>108</t>
  </si>
  <si>
    <t>766691931</t>
  </si>
  <si>
    <t>Seřízení dřevěného okenního nebo dveřního otvíracího a sklápěcího křídla</t>
  </si>
  <si>
    <t>-653749671</t>
  </si>
  <si>
    <t>3</t>
  </si>
  <si>
    <t xml:space="preserve">Obývací pokoj </t>
  </si>
  <si>
    <t>178</t>
  </si>
  <si>
    <t>766695212</t>
  </si>
  <si>
    <t>Montáž truhlářských prahů dveří jednokřídlových šířky do 10 cm</t>
  </si>
  <si>
    <t>-1445784161</t>
  </si>
  <si>
    <t>179</t>
  </si>
  <si>
    <t>61187136</t>
  </si>
  <si>
    <t>práh dveřní dřevěný dubový tl 20mm dl 720mm š 100mm</t>
  </si>
  <si>
    <t>550425211</t>
  </si>
  <si>
    <t>180</t>
  </si>
  <si>
    <t>61187156</t>
  </si>
  <si>
    <t>práh dveřní dřevěný dubový tl 20mm dl 820mm š 100mm</t>
  </si>
  <si>
    <t>-792863662</t>
  </si>
  <si>
    <t>766811115</t>
  </si>
  <si>
    <t>Montáž korpusu kuchyňských skříněk spodních na nožičky šířky do 600 mm</t>
  </si>
  <si>
    <t>283831355</t>
  </si>
  <si>
    <t>13</t>
  </si>
  <si>
    <t>766811116</t>
  </si>
  <si>
    <t>Montáž korpusu kuchyňských skříněk spodních na nožičky šířky do 1200 mm</t>
  </si>
  <si>
    <t>-618851427</t>
  </si>
  <si>
    <t>766811151</t>
  </si>
  <si>
    <t>Montáž korpusu kuchyňských skříněk horních na stěnu šířky do 600 mm</t>
  </si>
  <si>
    <t>1334525211</t>
  </si>
  <si>
    <t>766811152</t>
  </si>
  <si>
    <t>Montáž korpusu kuchyňských skříněk horních na stěnu šířky do 1200 mm</t>
  </si>
  <si>
    <t>-870928702</t>
  </si>
  <si>
    <t>26</t>
  </si>
  <si>
    <t>766811213</t>
  </si>
  <si>
    <t>Montáž kuchyňské pracovní desky bez výřezu délky do 4000 mm</t>
  </si>
  <si>
    <t>-1741690633</t>
  </si>
  <si>
    <t>27</t>
  </si>
  <si>
    <t>766811221</t>
  </si>
  <si>
    <t>Příplatek k montáži kuchyňské pracovní desky za vyřezání otvoru</t>
  </si>
  <si>
    <t>356840896</t>
  </si>
  <si>
    <t>Pro baterii</t>
  </si>
  <si>
    <t>766811311</t>
  </si>
  <si>
    <t>Montáž plných dvířek na kuchyňských skříňkách spodních</t>
  </si>
  <si>
    <t>1527683408</t>
  </si>
  <si>
    <t>17</t>
  </si>
  <si>
    <t>766811351</t>
  </si>
  <si>
    <t>Montáž plných dvířek na kuchyňských skříňkách horních</t>
  </si>
  <si>
    <t>18859882</t>
  </si>
  <si>
    <t>18</t>
  </si>
  <si>
    <t>766811411</t>
  </si>
  <si>
    <t>Montáž úchytů dvířek kuchyňských skříněk spodních</t>
  </si>
  <si>
    <t>-2128256756</t>
  </si>
  <si>
    <t>19</t>
  </si>
  <si>
    <t>766811412</t>
  </si>
  <si>
    <t>Montáž úchytů dvířek kuchyňských skříněk horních</t>
  </si>
  <si>
    <t>1817924680</t>
  </si>
  <si>
    <t>20</t>
  </si>
  <si>
    <t>766811461</t>
  </si>
  <si>
    <t>Montáž výsuvů zásuvky</t>
  </si>
  <si>
    <t>-619736163</t>
  </si>
  <si>
    <t>766811462</t>
  </si>
  <si>
    <t>Montáž tlumiče zásuvky</t>
  </si>
  <si>
    <t>1135332397</t>
  </si>
  <si>
    <t>11</t>
  </si>
  <si>
    <t>766812840</t>
  </si>
  <si>
    <t>Demontáž kuchyňských linek dřevěných nebo kovových délky do 2,1 m</t>
  </si>
  <si>
    <t>205240113</t>
  </si>
  <si>
    <t>192</t>
  </si>
  <si>
    <t>766825821</t>
  </si>
  <si>
    <t>Demontáž truhlářských vestavěných skříní dvoukřídlových</t>
  </si>
  <si>
    <t>767627113</t>
  </si>
  <si>
    <t>Chodba 2 dílná vestavěná skříň</t>
  </si>
  <si>
    <t>109</t>
  </si>
  <si>
    <t>998766102</t>
  </si>
  <si>
    <t>Přesun hmot tonážní pro kce truhlářské v objektech v přes 6 do 12 m</t>
  </si>
  <si>
    <t>-57023551</t>
  </si>
  <si>
    <t>110</t>
  </si>
  <si>
    <t>998766181</t>
  </si>
  <si>
    <t>Příplatek k přesunu hmot tonážní 766 prováděný bez použití mechanizace</t>
  </si>
  <si>
    <t>224506304</t>
  </si>
  <si>
    <t>111</t>
  </si>
  <si>
    <t>998766192</t>
  </si>
  <si>
    <t>Příplatek k přesunu hmot tonážní 766 za zvětšený přesun do 100 m</t>
  </si>
  <si>
    <t>-674201884</t>
  </si>
  <si>
    <t>775</t>
  </si>
  <si>
    <t>Podlahy skládané</t>
  </si>
  <si>
    <t>36</t>
  </si>
  <si>
    <t>775411810</t>
  </si>
  <si>
    <t>Demontáž soklíků nebo lišt dřevěných přibíjených do suti</t>
  </si>
  <si>
    <t>-2008404169</t>
  </si>
  <si>
    <t>5,282*2+3,291*2+0,15*2-0,8</t>
  </si>
  <si>
    <t>4,758*2+3,545*2+0,15*2+2*0,53-0,8</t>
  </si>
  <si>
    <t>5,354*2+4,161*2+0,15*2+2*0,53-0,8</t>
  </si>
  <si>
    <t>7,734*2+1,663*2+(4,21-1,663)*2+0,53*2+3,15-0,8*5-0,65*3</t>
  </si>
  <si>
    <t>47</t>
  </si>
  <si>
    <t>775413315</t>
  </si>
  <si>
    <t>Montáž soklíku ze dřeva tvrdého nebo měkkého lepeného</t>
  </si>
  <si>
    <t>-1655750541</t>
  </si>
  <si>
    <t>48</t>
  </si>
  <si>
    <t>61418151</t>
  </si>
  <si>
    <t>lišta podlahová dřevěná dub 28x28mm</t>
  </si>
  <si>
    <t>721715786</t>
  </si>
  <si>
    <t>75,55*1,08 'Přepočtené koeficientem množství</t>
  </si>
  <si>
    <t>35</t>
  </si>
  <si>
    <t>775511820</t>
  </si>
  <si>
    <t>Demontáž podlah vlysových lepených bez lišt do suti</t>
  </si>
  <si>
    <t>-1244340432</t>
  </si>
  <si>
    <t>40</t>
  </si>
  <si>
    <t>775541161</t>
  </si>
  <si>
    <t>Montáž podlah plovoucích ze zaklapávacích vinylových lamel</t>
  </si>
  <si>
    <t>467269210</t>
  </si>
  <si>
    <t>41</t>
  </si>
  <si>
    <t>BSE.868</t>
  </si>
  <si>
    <t>Vinylové dílce CLICK HDF tloušťka 9,50mm, nášlapná vrstva 0,40mm, útlum 16dB</t>
  </si>
  <si>
    <t>1351306477</t>
  </si>
  <si>
    <t>78,981*1,08 'Přepočtené koeficientem množství</t>
  </si>
  <si>
    <t>775541821</t>
  </si>
  <si>
    <t>Demontáž podlah plovoucích zaklapávacích do suti</t>
  </si>
  <si>
    <t>606503795</t>
  </si>
  <si>
    <t>42</t>
  </si>
  <si>
    <t>775591197</t>
  </si>
  <si>
    <t>Montáž parozábrany se samolepícím proužkem pro plovoucí podlahy</t>
  </si>
  <si>
    <t>247105577</t>
  </si>
  <si>
    <t>Podložka vinylové podlahy</t>
  </si>
  <si>
    <t>43</t>
  </si>
  <si>
    <t>MLT.0012367.URS</t>
  </si>
  <si>
    <t>parozábrana MIRELON 2mm na povrchu s LDPE folií 0,2mm s přesahem 0,1m a samolepícím proužkem 15mm celková šíře 1,1m</t>
  </si>
  <si>
    <t>796648882</t>
  </si>
  <si>
    <t>44</t>
  </si>
  <si>
    <t>998775102</t>
  </si>
  <si>
    <t>Přesun hmot tonážní pro podlahy dřevěné v objektech v do 12 m</t>
  </si>
  <si>
    <t>345336549</t>
  </si>
  <si>
    <t>45</t>
  </si>
  <si>
    <t>998775181</t>
  </si>
  <si>
    <t>Příplatek k přesunu hmot tonážní 775 prováděný bez použití mechanizace</t>
  </si>
  <si>
    <t>-1153329087</t>
  </si>
  <si>
    <t>46</t>
  </si>
  <si>
    <t>998775192</t>
  </si>
  <si>
    <t>Příplatek k přesunu hmot tonážní 775 za zvětšený přesun do 100 m</t>
  </si>
  <si>
    <t>-675367559</t>
  </si>
  <si>
    <t>776</t>
  </si>
  <si>
    <t>Podlahy povlakové</t>
  </si>
  <si>
    <t>153</t>
  </si>
  <si>
    <t>776111116</t>
  </si>
  <si>
    <t>Odstranění zbytků lepidla z podkladu povlakových podlah broušením</t>
  </si>
  <si>
    <t>1618030931</t>
  </si>
  <si>
    <t>4,755*2,641-0,431*1,269+0,15*2,078</t>
  </si>
  <si>
    <t>154</t>
  </si>
  <si>
    <t>776111311</t>
  </si>
  <si>
    <t>Vysátí podkladu povlakových podlah</t>
  </si>
  <si>
    <t>913884925</t>
  </si>
  <si>
    <t>155</t>
  </si>
  <si>
    <t>776121111</t>
  </si>
  <si>
    <t>Vodou ředitelná penetrace savého podkladu povlakových podlah ředěná v poměru 1:3</t>
  </si>
  <si>
    <t>584902844</t>
  </si>
  <si>
    <t>148</t>
  </si>
  <si>
    <t>776141111</t>
  </si>
  <si>
    <t>Vyrovnání podkladu povlakových podlah stěrkou pevnosti 20 MPa tl 3 mm</t>
  </si>
  <si>
    <t>-715161698</t>
  </si>
  <si>
    <t>776201811</t>
  </si>
  <si>
    <t>Demontáž lepených povlakových podlah bez podložky ručně</t>
  </si>
  <si>
    <t>1956606182</t>
  </si>
  <si>
    <t>158</t>
  </si>
  <si>
    <t>776221111</t>
  </si>
  <si>
    <t>Lepení pásů z PVC standardním lepidlem</t>
  </si>
  <si>
    <t>-286924919</t>
  </si>
  <si>
    <t>159</t>
  </si>
  <si>
    <t>28412285</t>
  </si>
  <si>
    <t>krytina podlahová heterogenní tl 2mm</t>
  </si>
  <si>
    <t>1633142515</t>
  </si>
  <si>
    <t xml:space="preserve">Plochy </t>
  </si>
  <si>
    <t>12,323</t>
  </si>
  <si>
    <t>Soklíky</t>
  </si>
  <si>
    <t>13,624*0,1</t>
  </si>
  <si>
    <t>13,685*1,1 'Přepočtené koeficientem množství</t>
  </si>
  <si>
    <t>776410811</t>
  </si>
  <si>
    <t>Odstranění soklíků a lišt pryžových nebo plastových</t>
  </si>
  <si>
    <t>974809239</t>
  </si>
  <si>
    <t>4,755*2+2,632*2+0,15*2-0,65-0,8</t>
  </si>
  <si>
    <t>160</t>
  </si>
  <si>
    <t>776411111</t>
  </si>
  <si>
    <t>Montáž obvodových soklíků výšky do 80 mm</t>
  </si>
  <si>
    <t>-1323313317</t>
  </si>
  <si>
    <t>161</t>
  </si>
  <si>
    <t>BSE.0026850.URS</t>
  </si>
  <si>
    <t>Soklová lišta Bolta 25669 - bílá 0101, 2,5m</t>
  </si>
  <si>
    <t>-1156742632</t>
  </si>
  <si>
    <t>5,55844783068784*1,02 'Přepočtené koeficientem množství</t>
  </si>
  <si>
    <t>162</t>
  </si>
  <si>
    <t>776421711</t>
  </si>
  <si>
    <t>Vložení nařezaných pásků z podlahoviny do lišt</t>
  </si>
  <si>
    <t>-1450331565</t>
  </si>
  <si>
    <t>163</t>
  </si>
  <si>
    <t>776991111</t>
  </si>
  <si>
    <t>Spárování silikonem</t>
  </si>
  <si>
    <t>715418022</t>
  </si>
  <si>
    <t>150</t>
  </si>
  <si>
    <t>998776102</t>
  </si>
  <si>
    <t>Přesun hmot tonážní pro podlahy povlakové v objektech v do 12 m</t>
  </si>
  <si>
    <t>1403515122</t>
  </si>
  <si>
    <t>151</t>
  </si>
  <si>
    <t>998776181</t>
  </si>
  <si>
    <t>Příplatek k přesunu hmot tonážní 776 prováděný bez použití mechanizace</t>
  </si>
  <si>
    <t>1512055720</t>
  </si>
  <si>
    <t>152</t>
  </si>
  <si>
    <t>998776192</t>
  </si>
  <si>
    <t>Příplatek k přesunu hmot tonážní 776 za zvětšený přesun do 100 m</t>
  </si>
  <si>
    <t>1718388302</t>
  </si>
  <si>
    <t>781</t>
  </si>
  <si>
    <t>Dokončovací práce - obklady</t>
  </si>
  <si>
    <t>30</t>
  </si>
  <si>
    <t>781121011</t>
  </si>
  <si>
    <t>Nátěr penetrační na stěnu</t>
  </si>
  <si>
    <t>1655188142</t>
  </si>
  <si>
    <t>31</t>
  </si>
  <si>
    <t>781474117</t>
  </si>
  <si>
    <t>Montáž obkladů vnitřních keramických hladkých do 45 ks/m2 lepených flexibilním lepidlem</t>
  </si>
  <si>
    <t>674266033</t>
  </si>
  <si>
    <t>59761255</t>
  </si>
  <si>
    <t>obklad keramický hladký přes 35 do 45ks/m2</t>
  </si>
  <si>
    <t>1582299424</t>
  </si>
  <si>
    <t>5,611*1,1 'Přepočtené koeficientem množství</t>
  </si>
  <si>
    <t>112</t>
  </si>
  <si>
    <t>781493611</t>
  </si>
  <si>
    <t>Montáž vanových plastových dvířek s rámem lepených</t>
  </si>
  <si>
    <t>-2143120622</t>
  </si>
  <si>
    <t>113</t>
  </si>
  <si>
    <t>55347200</t>
  </si>
  <si>
    <t>dvířka vanová nerezová 300x300mm</t>
  </si>
  <si>
    <t>-338868419</t>
  </si>
  <si>
    <t>114</t>
  </si>
  <si>
    <t>998781103</t>
  </si>
  <si>
    <t>Přesun hmot tonážní pro obklady keramické v objektech v do 24 m</t>
  </si>
  <si>
    <t>2021677931</t>
  </si>
  <si>
    <t>115</t>
  </si>
  <si>
    <t>998781181</t>
  </si>
  <si>
    <t>Příplatek k přesunu hmot tonážní 781 prováděný bez použití mechanizace</t>
  </si>
  <si>
    <t>-1940167584</t>
  </si>
  <si>
    <t>116</t>
  </si>
  <si>
    <t>998781192</t>
  </si>
  <si>
    <t>Příplatek k přesunu hmot tonážní 781 za zvětšený přesun do 100 m</t>
  </si>
  <si>
    <t>-1939581108</t>
  </si>
  <si>
    <t>783</t>
  </si>
  <si>
    <t>Dokončovací práce - nátěry</t>
  </si>
  <si>
    <t>168</t>
  </si>
  <si>
    <t>783106801</t>
  </si>
  <si>
    <t>Odstranění nátěrů z truhlářských konstrukcí obroušením</t>
  </si>
  <si>
    <t>-846921769</t>
  </si>
  <si>
    <t>DVEŘE - zvětšení plochy dle URS 0,05 + 0,025</t>
  </si>
  <si>
    <t>Dveře kuchyně prosklené-dle URS plocha minus 25%</t>
  </si>
  <si>
    <t>(0,8+0,05)*(1,97+0,025)*2*0,75</t>
  </si>
  <si>
    <t>Dveře spíž</t>
  </si>
  <si>
    <t>(0,65+0,05)*(1,97+0,025)*2</t>
  </si>
  <si>
    <t>Dveře na WC</t>
  </si>
  <si>
    <t xml:space="preserve">Dveře do koupelny </t>
  </si>
  <si>
    <t>Dveře do dětského pokoje</t>
  </si>
  <si>
    <t>(0,8+0,05)*(1,97+0,025)*2</t>
  </si>
  <si>
    <t>Dveře do obývacího pokoje</t>
  </si>
  <si>
    <t>Dveře do ložnice</t>
  </si>
  <si>
    <t>Spíž chodba</t>
  </si>
  <si>
    <t>169</t>
  </si>
  <si>
    <t>783113101</t>
  </si>
  <si>
    <t>Jednonásobný napouštěcí syntetický nátěr truhlářských konstrukcí</t>
  </si>
  <si>
    <t>688299164</t>
  </si>
  <si>
    <t>170</t>
  </si>
  <si>
    <t>783114101</t>
  </si>
  <si>
    <t>Základní jednonásobný syntetický nátěr truhlářských konstrukcí</t>
  </si>
  <si>
    <t>-1897313428</t>
  </si>
  <si>
    <t>171</t>
  </si>
  <si>
    <t>783117101</t>
  </si>
  <si>
    <t>Krycí jednonásobný syntetický nátěr truhlářských konstrukcí</t>
  </si>
  <si>
    <t>1462717645</t>
  </si>
  <si>
    <t>172</t>
  </si>
  <si>
    <t>783152101</t>
  </si>
  <si>
    <t>Lokální tmelení truhlářských konstrukcí včetně přebroušení polyesterovým tmelem plochy do 10%</t>
  </si>
  <si>
    <t>-1392802576</t>
  </si>
  <si>
    <t>173</t>
  </si>
  <si>
    <t>783201403</t>
  </si>
  <si>
    <t>Oprášení tesařských konstrukcí před provedením nátěru</t>
  </si>
  <si>
    <t>1018624174</t>
  </si>
  <si>
    <t>164</t>
  </si>
  <si>
    <t>783301401</t>
  </si>
  <si>
    <t>Ometení zámečnických konstrukcí</t>
  </si>
  <si>
    <t>-1400355221</t>
  </si>
  <si>
    <t>ZÁRUBNĚ</t>
  </si>
  <si>
    <t>5*0,4</t>
  </si>
  <si>
    <t>5*0,3</t>
  </si>
  <si>
    <t>165</t>
  </si>
  <si>
    <t>783314101</t>
  </si>
  <si>
    <t>Základní jednonásobný syntetický nátěr zámečnických konstrukcí</t>
  </si>
  <si>
    <t>1825494115</t>
  </si>
  <si>
    <t>166</t>
  </si>
  <si>
    <t>783315101</t>
  </si>
  <si>
    <t>Mezinátěr jednonásobný syntetický standardní zámečnických konstrukcí</t>
  </si>
  <si>
    <t>-2052062706</t>
  </si>
  <si>
    <t>167</t>
  </si>
  <si>
    <t>783317101</t>
  </si>
  <si>
    <t>Krycí jednonásobný syntetický standardní nátěr zámečnických konstrukcí</t>
  </si>
  <si>
    <t>1070895095</t>
  </si>
  <si>
    <t>784</t>
  </si>
  <si>
    <t>Dokončovací práce - malby a tapety</t>
  </si>
  <si>
    <t>121</t>
  </si>
  <si>
    <t>784111001</t>
  </si>
  <si>
    <t>Oprášení (ometení ) podkladu v místnostech výšky do 3,80 m</t>
  </si>
  <si>
    <t>780738482</t>
  </si>
  <si>
    <t>STROPY</t>
  </si>
  <si>
    <t>STĚNY</t>
  </si>
  <si>
    <t>Kuchyně - odpočet obkladu</t>
  </si>
  <si>
    <t>(4,755*2+2,641*2)*2,781-0,8*2-0,65*2-2,078*1,346+0,15*(2,078+1,346*2)</t>
  </si>
  <si>
    <t>-5,611</t>
  </si>
  <si>
    <t>(1,169*2+0,654*2)*2,781-0,65*2</t>
  </si>
  <si>
    <t>(7,734*2+1,663+4,21*2-1,663-0,1-0,795-0,4)*2,785-2,076*1,374+0,15*(2,076+1,374*2)</t>
  </si>
  <si>
    <t>0,53*2,1*2-0,8*2*5-0,65*2*3</t>
  </si>
  <si>
    <t>(5,282*2+3,291*2)*2,801-2,067*1,380+0,15*(2,067+1,38*2)-0,8*2</t>
  </si>
  <si>
    <t>(4,758*2+3,545*2)*2,786-2,059*1,377+0,15*(2,059+1,377*2)-0,8*2</t>
  </si>
  <si>
    <t>(5,354*2+4,161*2)*2,645-2,086*1,382+0,53*2,1*2+0,15*(2,086+1,382*2)</t>
  </si>
  <si>
    <t>(0,81*2+1,483*2)*2,785-0,65*2</t>
  </si>
  <si>
    <t>(1,111*2+0,795*2)*2,768-0,65*2</t>
  </si>
  <si>
    <t>(1,724*2+1,513*2)*2,773-0,65*2</t>
  </si>
  <si>
    <t>190</t>
  </si>
  <si>
    <t>784121001</t>
  </si>
  <si>
    <t>Oškrabání malby v mísnostech v do 3,80 m</t>
  </si>
  <si>
    <t>-1343095195</t>
  </si>
  <si>
    <t>191</t>
  </si>
  <si>
    <t>784121011</t>
  </si>
  <si>
    <t>Rozmývání podkladu po oškrabání malby v místnostech v do 3,80 m</t>
  </si>
  <si>
    <t>821390052</t>
  </si>
  <si>
    <t>122</t>
  </si>
  <si>
    <t>784171101</t>
  </si>
  <si>
    <t>Zakrytí vnitřních podlah včetně pozdějšího odkrytí</t>
  </si>
  <si>
    <t>-633361151</t>
  </si>
  <si>
    <t>123</t>
  </si>
  <si>
    <t>58124844</t>
  </si>
  <si>
    <t>fólie pro malířské potřeby zakrývací tl 25µ 4x5m</t>
  </si>
  <si>
    <t>-1092296894</t>
  </si>
  <si>
    <t>98,507</t>
  </si>
  <si>
    <t>98,507*1,05 'Přepočtené koeficientem množství</t>
  </si>
  <si>
    <t>124</t>
  </si>
  <si>
    <t>784171121</t>
  </si>
  <si>
    <t>Zakrytí vnitřních ploch konstrukcí nebo prvků v místnostech výšky do 3,80 m</t>
  </si>
  <si>
    <t>-663636174</t>
  </si>
  <si>
    <t>125</t>
  </si>
  <si>
    <t>58124842</t>
  </si>
  <si>
    <t>fólie pro malířské potřeby zakrývací tl 7µ 4x5m</t>
  </si>
  <si>
    <t>-392122242</t>
  </si>
  <si>
    <t>10*1,05 'Přepočtené koeficientem množství</t>
  </si>
  <si>
    <t>126</t>
  </si>
  <si>
    <t>784181121</t>
  </si>
  <si>
    <t>Hloubková jednonásobná penetrace podkladu v místnostech výšky do 3,80 m</t>
  </si>
  <si>
    <t>403889659</t>
  </si>
  <si>
    <t>127</t>
  </si>
  <si>
    <t>784211101</t>
  </si>
  <si>
    <t>Dvojnásobné bílé malby ze směsí za mokra výborně otěruvzdorných v místnostech výšky do 3,80 m</t>
  </si>
  <si>
    <t>-1773860178</t>
  </si>
  <si>
    <t>Kuchyně- odpočet obkladu</t>
  </si>
  <si>
    <t>128</t>
  </si>
  <si>
    <t>784211141</t>
  </si>
  <si>
    <t>Příplatek k cenám 2x maleb ze směsí za mokra za provádění plochy do 5m2</t>
  </si>
  <si>
    <t>-1535010946</t>
  </si>
  <si>
    <t>VRN</t>
  </si>
  <si>
    <t>Vedlejší rozpočtové náklady</t>
  </si>
  <si>
    <t>VRN3</t>
  </si>
  <si>
    <t>Zařízení staveniště</t>
  </si>
  <si>
    <t>129</t>
  </si>
  <si>
    <t>030001000</t>
  </si>
  <si>
    <t>den</t>
  </si>
  <si>
    <t>1024</t>
  </si>
  <si>
    <t>-364419836</t>
  </si>
  <si>
    <t>VRN7</t>
  </si>
  <si>
    <t>Provozní vlivy</t>
  </si>
  <si>
    <t>130</t>
  </si>
  <si>
    <t>070001000</t>
  </si>
  <si>
    <t>973178502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</si>
</sst>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 1665-54,4.NP'!J30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Bělohorská 1665-54,4.NP'!P137</f>
        <v>0</v>
      </c>
      <c r="AV95" s="128">
        <f>'01 - Bělohorská 1665-54,4.NP'!J33</f>
        <v>0</v>
      </c>
      <c r="AW95" s="128">
        <f>'01 - Bělohorská 1665-54,4.NP'!J34</f>
        <v>0</v>
      </c>
      <c r="AX95" s="128">
        <f>'01 - Bělohorská 1665-54,4.NP'!J35</f>
        <v>0</v>
      </c>
      <c r="AY95" s="128">
        <f>'01 - Bělohorská 1665-54,4.NP'!J36</f>
        <v>0</v>
      </c>
      <c r="AZ95" s="128">
        <f>'01 - Bělohorská 1665-54,4.NP'!F33</f>
        <v>0</v>
      </c>
      <c r="BA95" s="128">
        <f>'01 - Bělohorská 1665-54,4.NP'!F34</f>
        <v>0</v>
      </c>
      <c r="BB95" s="128">
        <f>'01 - Bělohorská 1665-54,4.NP'!F35</f>
        <v>0</v>
      </c>
      <c r="BC95" s="128">
        <f>'01 - Bělohorská 1665-54,4.NP'!F36</f>
        <v>0</v>
      </c>
      <c r="BD95" s="130">
        <f>'01 - Bělohorská 1665-54,4.NP'!F37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1Do3D4Nqt0dwTwMrelDugnX9ScGTuvAPV0vAm8SBiltQsm7xFiFtAVePWU8HKMpD8zmYe+nmOqIYH3+qt7xcRg==" hashValue="8oMnVtStuvW2ItRRS85xUR06wh6ZvvZMrwROruFqZvm+5ns4sgiGMG/8ooKjWtQr9p4CrzhqHX002Lx6vcS0K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665-54,4.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ROUND((SUM(BE137:BE1240)),  2)</f>
        <v>0</v>
      </c>
      <c r="G33" s="38"/>
      <c r="H33" s="38"/>
      <c r="I33" s="151">
        <v>0.20999999999999999</v>
      </c>
      <c r="J33" s="150">
        <f>ROUND(((SUM(BE137:BE1240))*I33),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ROUND((SUM(BF137:BF1240)),  2)</f>
        <v>0</v>
      </c>
      <c r="G34" s="38"/>
      <c r="H34" s="38"/>
      <c r="I34" s="151">
        <v>0.14999999999999999</v>
      </c>
      <c r="J34" s="150">
        <f>ROUND(((SUM(BF137:BF1240))*I34),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ROUND((SUM(BG137:BG1240)),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ROUND((SUM(BH137:BH1240)),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ROUND((SUM(BI137:BI1240)),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 1665/54,4.NP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J138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J139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J202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J258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J266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J270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97</v>
      </c>
      <c r="E103" s="184"/>
      <c r="F103" s="184"/>
      <c r="G103" s="184"/>
      <c r="H103" s="184"/>
      <c r="I103" s="184"/>
      <c r="J103" s="185">
        <f>J271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J315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J341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J396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J423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J488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J506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J639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J709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J762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J779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J978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5"/>
      <c r="C115" s="176"/>
      <c r="D115" s="177" t="s">
        <v>109</v>
      </c>
      <c r="E115" s="178"/>
      <c r="F115" s="178"/>
      <c r="G115" s="178"/>
      <c r="H115" s="178"/>
      <c r="I115" s="178"/>
      <c r="J115" s="179">
        <f>J1236</f>
        <v>0</v>
      </c>
      <c r="K115" s="176"/>
      <c r="L115" s="18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J1237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J1239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112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0" t="str">
        <f>E7</f>
        <v>Byty Bělohorská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84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01 - Bělohorská 1665/54,4.NP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 xml:space="preserve"> </v>
      </c>
      <c r="G131" s="40"/>
      <c r="H131" s="40"/>
      <c r="I131" s="32" t="s">
        <v>22</v>
      </c>
      <c r="J131" s="79" t="str">
        <f>IF(J12="","",J12)</f>
        <v>26. 5. 2021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 </v>
      </c>
      <c r="G133" s="40"/>
      <c r="H133" s="40"/>
      <c r="I133" s="32" t="s">
        <v>29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IF(E18="","",E18)</f>
        <v>Vyplň údaj</v>
      </c>
      <c r="G134" s="40"/>
      <c r="H134" s="40"/>
      <c r="I134" s="32" t="s">
        <v>31</v>
      </c>
      <c r="J134" s="36" t="str">
        <f>E24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87"/>
      <c r="B136" s="188"/>
      <c r="C136" s="189" t="s">
        <v>113</v>
      </c>
      <c r="D136" s="190" t="s">
        <v>58</v>
      </c>
      <c r="E136" s="190" t="s">
        <v>54</v>
      </c>
      <c r="F136" s="190" t="s">
        <v>55</v>
      </c>
      <c r="G136" s="190" t="s">
        <v>114</v>
      </c>
      <c r="H136" s="190" t="s">
        <v>115</v>
      </c>
      <c r="I136" s="190" t="s">
        <v>116</v>
      </c>
      <c r="J136" s="191" t="s">
        <v>88</v>
      </c>
      <c r="K136" s="192" t="s">
        <v>117</v>
      </c>
      <c r="L136" s="193"/>
      <c r="M136" s="100" t="s">
        <v>1</v>
      </c>
      <c r="N136" s="101" t="s">
        <v>37</v>
      </c>
      <c r="O136" s="101" t="s">
        <v>118</v>
      </c>
      <c r="P136" s="101" t="s">
        <v>119</v>
      </c>
      <c r="Q136" s="101" t="s">
        <v>120</v>
      </c>
      <c r="R136" s="101" t="s">
        <v>121</v>
      </c>
      <c r="S136" s="101" t="s">
        <v>122</v>
      </c>
      <c r="T136" s="102" t="s">
        <v>123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</row>
    <row r="137" s="2" customFormat="1" ht="22.8" customHeight="1">
      <c r="A137" s="38"/>
      <c r="B137" s="39"/>
      <c r="C137" s="107" t="s">
        <v>124</v>
      </c>
      <c r="D137" s="40"/>
      <c r="E137" s="40"/>
      <c r="F137" s="40"/>
      <c r="G137" s="40"/>
      <c r="H137" s="40"/>
      <c r="I137" s="40"/>
      <c r="J137" s="194">
        <f>BK137</f>
        <v>0</v>
      </c>
      <c r="K137" s="40"/>
      <c r="L137" s="44"/>
      <c r="M137" s="103"/>
      <c r="N137" s="195"/>
      <c r="O137" s="104"/>
      <c r="P137" s="196">
        <f>P138+P270+P1236</f>
        <v>0</v>
      </c>
      <c r="Q137" s="104"/>
      <c r="R137" s="196">
        <f>R138+R270+R1236</f>
        <v>4.9878965899999992</v>
      </c>
      <c r="S137" s="104"/>
      <c r="T137" s="197">
        <f>T138+T270+T1236</f>
        <v>16.698443099999999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90</v>
      </c>
      <c r="BK137" s="198">
        <f>BK138+BK270+BK1236</f>
        <v>0</v>
      </c>
    </row>
    <row r="138" s="12" customFormat="1" ht="25.92" customHeight="1">
      <c r="A138" s="12"/>
      <c r="B138" s="199"/>
      <c r="C138" s="200"/>
      <c r="D138" s="201" t="s">
        <v>72</v>
      </c>
      <c r="E138" s="202" t="s">
        <v>125</v>
      </c>
      <c r="F138" s="202" t="s">
        <v>126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P139+P202+P258+P266</f>
        <v>0</v>
      </c>
      <c r="Q138" s="207"/>
      <c r="R138" s="208">
        <f>R139+R202+R258+R266</f>
        <v>1.3715785099999998</v>
      </c>
      <c r="S138" s="207"/>
      <c r="T138" s="209">
        <f>T139+T202+T258+T266</f>
        <v>12.612655999999999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81</v>
      </c>
      <c r="AT138" s="211" t="s">
        <v>72</v>
      </c>
      <c r="AU138" s="211" t="s">
        <v>73</v>
      </c>
      <c r="AY138" s="210" t="s">
        <v>127</v>
      </c>
      <c r="BK138" s="212">
        <f>BK139+BK202+BK258+BK266</f>
        <v>0</v>
      </c>
    </row>
    <row r="139" s="12" customFormat="1" ht="22.8" customHeight="1">
      <c r="A139" s="12"/>
      <c r="B139" s="199"/>
      <c r="C139" s="200"/>
      <c r="D139" s="201" t="s">
        <v>72</v>
      </c>
      <c r="E139" s="213" t="s">
        <v>128</v>
      </c>
      <c r="F139" s="213" t="s">
        <v>129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SUM(P140:P201)</f>
        <v>0</v>
      </c>
      <c r="Q139" s="207"/>
      <c r="R139" s="208">
        <f>SUM(R140:R201)</f>
        <v>1.3676382299999998</v>
      </c>
      <c r="S139" s="207"/>
      <c r="T139" s="209">
        <f>SUM(T140:T201)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81</v>
      </c>
      <c r="AT139" s="211" t="s">
        <v>72</v>
      </c>
      <c r="AU139" s="211" t="s">
        <v>81</v>
      </c>
      <c r="AY139" s="210" t="s">
        <v>127</v>
      </c>
      <c r="BK139" s="212">
        <f>SUM(BK140:BK201)</f>
        <v>0</v>
      </c>
    </row>
    <row r="140" s="2" customFormat="1" ht="24.15" customHeight="1">
      <c r="A140" s="38"/>
      <c r="B140" s="39"/>
      <c r="C140" s="215" t="s">
        <v>130</v>
      </c>
      <c r="D140" s="215" t="s">
        <v>131</v>
      </c>
      <c r="E140" s="216" t="s">
        <v>132</v>
      </c>
      <c r="F140" s="217" t="s">
        <v>133</v>
      </c>
      <c r="G140" s="218" t="s">
        <v>134</v>
      </c>
      <c r="H140" s="219">
        <v>1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39</v>
      </c>
      <c r="O140" s="91"/>
      <c r="P140" s="225">
        <f>O140*H140</f>
        <v>0</v>
      </c>
      <c r="Q140" s="225">
        <v>0.0030000000000000001</v>
      </c>
      <c r="R140" s="225">
        <f>Q140*H140</f>
        <v>0.0030000000000000001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135</v>
      </c>
      <c r="AT140" s="227" t="s">
        <v>131</v>
      </c>
      <c r="AU140" s="227" t="s">
        <v>136</v>
      </c>
      <c r="AY140" s="17" t="s">
        <v>127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136</v>
      </c>
      <c r="BK140" s="228">
        <f>ROUND(I140*H140,2)</f>
        <v>0</v>
      </c>
      <c r="BL140" s="17" t="s">
        <v>135</v>
      </c>
      <c r="BM140" s="227" t="s">
        <v>137</v>
      </c>
    </row>
    <row r="141" s="13" customFormat="1">
      <c r="A141" s="13"/>
      <c r="B141" s="229"/>
      <c r="C141" s="230"/>
      <c r="D141" s="231" t="s">
        <v>138</v>
      </c>
      <c r="E141" s="232" t="s">
        <v>1</v>
      </c>
      <c r="F141" s="233" t="s">
        <v>139</v>
      </c>
      <c r="G141" s="230"/>
      <c r="H141" s="232" t="s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138</v>
      </c>
      <c r="AU141" s="239" t="s">
        <v>136</v>
      </c>
      <c r="AV141" s="13" t="s">
        <v>81</v>
      </c>
      <c r="AW141" s="13" t="s">
        <v>30</v>
      </c>
      <c r="AX141" s="13" t="s">
        <v>73</v>
      </c>
      <c r="AY141" s="239" t="s">
        <v>127</v>
      </c>
    </row>
    <row r="142" s="14" customFormat="1">
      <c r="A142" s="14"/>
      <c r="B142" s="240"/>
      <c r="C142" s="241"/>
      <c r="D142" s="231" t="s">
        <v>138</v>
      </c>
      <c r="E142" s="242" t="s">
        <v>1</v>
      </c>
      <c r="F142" s="243" t="s">
        <v>81</v>
      </c>
      <c r="G142" s="241"/>
      <c r="H142" s="244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138</v>
      </c>
      <c r="AU142" s="250" t="s">
        <v>136</v>
      </c>
      <c r="AV142" s="14" t="s">
        <v>136</v>
      </c>
      <c r="AW142" s="14" t="s">
        <v>30</v>
      </c>
      <c r="AX142" s="14" t="s">
        <v>73</v>
      </c>
      <c r="AY142" s="250" t="s">
        <v>127</v>
      </c>
    </row>
    <row r="143" s="15" customFormat="1">
      <c r="A143" s="15"/>
      <c r="B143" s="251"/>
      <c r="C143" s="252"/>
      <c r="D143" s="231" t="s">
        <v>138</v>
      </c>
      <c r="E143" s="253" t="s">
        <v>1</v>
      </c>
      <c r="F143" s="254" t="s">
        <v>140</v>
      </c>
      <c r="G143" s="252"/>
      <c r="H143" s="255">
        <v>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1" t="s">
        <v>138</v>
      </c>
      <c r="AU143" s="261" t="s">
        <v>136</v>
      </c>
      <c r="AV143" s="15" t="s">
        <v>135</v>
      </c>
      <c r="AW143" s="15" t="s">
        <v>30</v>
      </c>
      <c r="AX143" s="15" t="s">
        <v>81</v>
      </c>
      <c r="AY143" s="261" t="s">
        <v>127</v>
      </c>
    </row>
    <row r="144" s="2" customFormat="1" ht="24.15" customHeight="1">
      <c r="A144" s="38"/>
      <c r="B144" s="39"/>
      <c r="C144" s="215" t="s">
        <v>141</v>
      </c>
      <c r="D144" s="215" t="s">
        <v>131</v>
      </c>
      <c r="E144" s="216" t="s">
        <v>142</v>
      </c>
      <c r="F144" s="217" t="s">
        <v>143</v>
      </c>
      <c r="G144" s="218" t="s">
        <v>134</v>
      </c>
      <c r="H144" s="219">
        <v>1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39</v>
      </c>
      <c r="O144" s="91"/>
      <c r="P144" s="225">
        <f>O144*H144</f>
        <v>0</v>
      </c>
      <c r="Q144" s="225">
        <v>0.0373</v>
      </c>
      <c r="R144" s="225">
        <f>Q144*H144</f>
        <v>0.0373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135</v>
      </c>
      <c r="AT144" s="227" t="s">
        <v>131</v>
      </c>
      <c r="AU144" s="227" t="s">
        <v>136</v>
      </c>
      <c r="AY144" s="17" t="s">
        <v>127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136</v>
      </c>
      <c r="BK144" s="228">
        <f>ROUND(I144*H144,2)</f>
        <v>0</v>
      </c>
      <c r="BL144" s="17" t="s">
        <v>135</v>
      </c>
      <c r="BM144" s="227" t="s">
        <v>144</v>
      </c>
    </row>
    <row r="145" s="13" customFormat="1">
      <c r="A145" s="13"/>
      <c r="B145" s="229"/>
      <c r="C145" s="230"/>
      <c r="D145" s="231" t="s">
        <v>138</v>
      </c>
      <c r="E145" s="232" t="s">
        <v>1</v>
      </c>
      <c r="F145" s="233" t="s">
        <v>139</v>
      </c>
      <c r="G145" s="230"/>
      <c r="H145" s="232" t="s">
        <v>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138</v>
      </c>
      <c r="AU145" s="239" t="s">
        <v>136</v>
      </c>
      <c r="AV145" s="13" t="s">
        <v>81</v>
      </c>
      <c r="AW145" s="13" t="s">
        <v>30</v>
      </c>
      <c r="AX145" s="13" t="s">
        <v>73</v>
      </c>
      <c r="AY145" s="239" t="s">
        <v>127</v>
      </c>
    </row>
    <row r="146" s="14" customFormat="1">
      <c r="A146" s="14"/>
      <c r="B146" s="240"/>
      <c r="C146" s="241"/>
      <c r="D146" s="231" t="s">
        <v>138</v>
      </c>
      <c r="E146" s="242" t="s">
        <v>1</v>
      </c>
      <c r="F146" s="243" t="s">
        <v>81</v>
      </c>
      <c r="G146" s="241"/>
      <c r="H146" s="244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138</v>
      </c>
      <c r="AU146" s="250" t="s">
        <v>136</v>
      </c>
      <c r="AV146" s="14" t="s">
        <v>136</v>
      </c>
      <c r="AW146" s="14" t="s">
        <v>30</v>
      </c>
      <c r="AX146" s="14" t="s">
        <v>73</v>
      </c>
      <c r="AY146" s="250" t="s">
        <v>127</v>
      </c>
    </row>
    <row r="147" s="15" customFormat="1">
      <c r="A147" s="15"/>
      <c r="B147" s="251"/>
      <c r="C147" s="252"/>
      <c r="D147" s="231" t="s">
        <v>138</v>
      </c>
      <c r="E147" s="253" t="s">
        <v>1</v>
      </c>
      <c r="F147" s="254" t="s">
        <v>140</v>
      </c>
      <c r="G147" s="252"/>
      <c r="H147" s="255">
        <v>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1" t="s">
        <v>138</v>
      </c>
      <c r="AU147" s="261" t="s">
        <v>136</v>
      </c>
      <c r="AV147" s="15" t="s">
        <v>135</v>
      </c>
      <c r="AW147" s="15" t="s">
        <v>30</v>
      </c>
      <c r="AX147" s="15" t="s">
        <v>81</v>
      </c>
      <c r="AY147" s="261" t="s">
        <v>127</v>
      </c>
    </row>
    <row r="148" s="2" customFormat="1" ht="24.15" customHeight="1">
      <c r="A148" s="38"/>
      <c r="B148" s="39"/>
      <c r="C148" s="215" t="s">
        <v>145</v>
      </c>
      <c r="D148" s="215" t="s">
        <v>131</v>
      </c>
      <c r="E148" s="216" t="s">
        <v>146</v>
      </c>
      <c r="F148" s="217" t="s">
        <v>147</v>
      </c>
      <c r="G148" s="218" t="s">
        <v>134</v>
      </c>
      <c r="H148" s="219">
        <v>8.6110000000000007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39</v>
      </c>
      <c r="O148" s="91"/>
      <c r="P148" s="225">
        <f>O148*H148</f>
        <v>0</v>
      </c>
      <c r="Q148" s="225">
        <v>0.0073499999999999998</v>
      </c>
      <c r="R148" s="225">
        <f>Q148*H148</f>
        <v>0.06329085000000001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135</v>
      </c>
      <c r="AT148" s="227" t="s">
        <v>131</v>
      </c>
      <c r="AU148" s="227" t="s">
        <v>136</v>
      </c>
      <c r="AY148" s="17" t="s">
        <v>127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136</v>
      </c>
      <c r="BK148" s="228">
        <f>ROUND(I148*H148,2)</f>
        <v>0</v>
      </c>
      <c r="BL148" s="17" t="s">
        <v>135</v>
      </c>
      <c r="BM148" s="227" t="s">
        <v>148</v>
      </c>
    </row>
    <row r="149" s="13" customFormat="1">
      <c r="A149" s="13"/>
      <c r="B149" s="229"/>
      <c r="C149" s="230"/>
      <c r="D149" s="231" t="s">
        <v>138</v>
      </c>
      <c r="E149" s="232" t="s">
        <v>1</v>
      </c>
      <c r="F149" s="233" t="s">
        <v>149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138</v>
      </c>
      <c r="AU149" s="239" t="s">
        <v>136</v>
      </c>
      <c r="AV149" s="13" t="s">
        <v>81</v>
      </c>
      <c r="AW149" s="13" t="s">
        <v>30</v>
      </c>
      <c r="AX149" s="13" t="s">
        <v>73</v>
      </c>
      <c r="AY149" s="239" t="s">
        <v>127</v>
      </c>
    </row>
    <row r="150" s="14" customFormat="1">
      <c r="A150" s="14"/>
      <c r="B150" s="240"/>
      <c r="C150" s="241"/>
      <c r="D150" s="231" t="s">
        <v>138</v>
      </c>
      <c r="E150" s="242" t="s">
        <v>1</v>
      </c>
      <c r="F150" s="243" t="s">
        <v>150</v>
      </c>
      <c r="G150" s="241"/>
      <c r="H150" s="244">
        <v>5.6109999999999998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138</v>
      </c>
      <c r="AU150" s="250" t="s">
        <v>136</v>
      </c>
      <c r="AV150" s="14" t="s">
        <v>136</v>
      </c>
      <c r="AW150" s="14" t="s">
        <v>30</v>
      </c>
      <c r="AX150" s="14" t="s">
        <v>73</v>
      </c>
      <c r="AY150" s="250" t="s">
        <v>127</v>
      </c>
    </row>
    <row r="151" s="13" customFormat="1">
      <c r="A151" s="13"/>
      <c r="B151" s="229"/>
      <c r="C151" s="230"/>
      <c r="D151" s="231" t="s">
        <v>138</v>
      </c>
      <c r="E151" s="232" t="s">
        <v>1</v>
      </c>
      <c r="F151" s="233" t="s">
        <v>151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138</v>
      </c>
      <c r="AU151" s="239" t="s">
        <v>136</v>
      </c>
      <c r="AV151" s="13" t="s">
        <v>81</v>
      </c>
      <c r="AW151" s="13" t="s">
        <v>30</v>
      </c>
      <c r="AX151" s="13" t="s">
        <v>73</v>
      </c>
      <c r="AY151" s="239" t="s">
        <v>127</v>
      </c>
    </row>
    <row r="152" s="14" customFormat="1">
      <c r="A152" s="14"/>
      <c r="B152" s="240"/>
      <c r="C152" s="241"/>
      <c r="D152" s="231" t="s">
        <v>138</v>
      </c>
      <c r="E152" s="242" t="s">
        <v>1</v>
      </c>
      <c r="F152" s="243" t="s">
        <v>152</v>
      </c>
      <c r="G152" s="241"/>
      <c r="H152" s="244">
        <v>3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138</v>
      </c>
      <c r="AU152" s="250" t="s">
        <v>136</v>
      </c>
      <c r="AV152" s="14" t="s">
        <v>136</v>
      </c>
      <c r="AW152" s="14" t="s">
        <v>30</v>
      </c>
      <c r="AX152" s="14" t="s">
        <v>73</v>
      </c>
      <c r="AY152" s="250" t="s">
        <v>127</v>
      </c>
    </row>
    <row r="153" s="15" customFormat="1">
      <c r="A153" s="15"/>
      <c r="B153" s="251"/>
      <c r="C153" s="252"/>
      <c r="D153" s="231" t="s">
        <v>138</v>
      </c>
      <c r="E153" s="253" t="s">
        <v>1</v>
      </c>
      <c r="F153" s="254" t="s">
        <v>140</v>
      </c>
      <c r="G153" s="252"/>
      <c r="H153" s="255">
        <v>8.6110000000000007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1" t="s">
        <v>138</v>
      </c>
      <c r="AU153" s="261" t="s">
        <v>136</v>
      </c>
      <c r="AV153" s="15" t="s">
        <v>135</v>
      </c>
      <c r="AW153" s="15" t="s">
        <v>30</v>
      </c>
      <c r="AX153" s="15" t="s">
        <v>81</v>
      </c>
      <c r="AY153" s="261" t="s">
        <v>127</v>
      </c>
    </row>
    <row r="154" s="2" customFormat="1" ht="24.15" customHeight="1">
      <c r="A154" s="38"/>
      <c r="B154" s="39"/>
      <c r="C154" s="215" t="s">
        <v>153</v>
      </c>
      <c r="D154" s="215" t="s">
        <v>131</v>
      </c>
      <c r="E154" s="216" t="s">
        <v>154</v>
      </c>
      <c r="F154" s="217" t="s">
        <v>155</v>
      </c>
      <c r="G154" s="218" t="s">
        <v>134</v>
      </c>
      <c r="H154" s="219">
        <v>16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0.0030000000000000001</v>
      </c>
      <c r="R154" s="225">
        <f>Q154*H154</f>
        <v>0.048000000000000001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135</v>
      </c>
      <c r="AT154" s="227" t="s">
        <v>131</v>
      </c>
      <c r="AU154" s="227" t="s">
        <v>136</v>
      </c>
      <c r="AY154" s="17" t="s">
        <v>127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136</v>
      </c>
      <c r="BK154" s="228">
        <f>ROUND(I154*H154,2)</f>
        <v>0</v>
      </c>
      <c r="BL154" s="17" t="s">
        <v>135</v>
      </c>
      <c r="BM154" s="227" t="s">
        <v>156</v>
      </c>
    </row>
    <row r="155" s="13" customFormat="1">
      <c r="A155" s="13"/>
      <c r="B155" s="229"/>
      <c r="C155" s="230"/>
      <c r="D155" s="231" t="s">
        <v>138</v>
      </c>
      <c r="E155" s="232" t="s">
        <v>1</v>
      </c>
      <c r="F155" s="233" t="s">
        <v>157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138</v>
      </c>
      <c r="AU155" s="239" t="s">
        <v>136</v>
      </c>
      <c r="AV155" s="13" t="s">
        <v>81</v>
      </c>
      <c r="AW155" s="13" t="s">
        <v>30</v>
      </c>
      <c r="AX155" s="13" t="s">
        <v>73</v>
      </c>
      <c r="AY155" s="239" t="s">
        <v>127</v>
      </c>
    </row>
    <row r="156" s="14" customFormat="1">
      <c r="A156" s="14"/>
      <c r="B156" s="240"/>
      <c r="C156" s="241"/>
      <c r="D156" s="231" t="s">
        <v>138</v>
      </c>
      <c r="E156" s="242" t="s">
        <v>1</v>
      </c>
      <c r="F156" s="243" t="s">
        <v>136</v>
      </c>
      <c r="G156" s="241"/>
      <c r="H156" s="244">
        <v>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138</v>
      </c>
      <c r="AU156" s="250" t="s">
        <v>136</v>
      </c>
      <c r="AV156" s="14" t="s">
        <v>136</v>
      </c>
      <c r="AW156" s="14" t="s">
        <v>30</v>
      </c>
      <c r="AX156" s="14" t="s">
        <v>73</v>
      </c>
      <c r="AY156" s="250" t="s">
        <v>127</v>
      </c>
    </row>
    <row r="157" s="13" customFormat="1">
      <c r="A157" s="13"/>
      <c r="B157" s="229"/>
      <c r="C157" s="230"/>
      <c r="D157" s="231" t="s">
        <v>138</v>
      </c>
      <c r="E157" s="232" t="s">
        <v>1</v>
      </c>
      <c r="F157" s="233" t="s">
        <v>158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138</v>
      </c>
      <c r="AU157" s="239" t="s">
        <v>136</v>
      </c>
      <c r="AV157" s="13" t="s">
        <v>81</v>
      </c>
      <c r="AW157" s="13" t="s">
        <v>30</v>
      </c>
      <c r="AX157" s="13" t="s">
        <v>73</v>
      </c>
      <c r="AY157" s="239" t="s">
        <v>127</v>
      </c>
    </row>
    <row r="158" s="14" customFormat="1">
      <c r="A158" s="14"/>
      <c r="B158" s="240"/>
      <c r="C158" s="241"/>
      <c r="D158" s="231" t="s">
        <v>138</v>
      </c>
      <c r="E158" s="242" t="s">
        <v>1</v>
      </c>
      <c r="F158" s="243" t="s">
        <v>136</v>
      </c>
      <c r="G158" s="241"/>
      <c r="H158" s="244">
        <v>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138</v>
      </c>
      <c r="AU158" s="250" t="s">
        <v>136</v>
      </c>
      <c r="AV158" s="14" t="s">
        <v>136</v>
      </c>
      <c r="AW158" s="14" t="s">
        <v>30</v>
      </c>
      <c r="AX158" s="14" t="s">
        <v>73</v>
      </c>
      <c r="AY158" s="250" t="s">
        <v>127</v>
      </c>
    </row>
    <row r="159" s="13" customFormat="1">
      <c r="A159" s="13"/>
      <c r="B159" s="229"/>
      <c r="C159" s="230"/>
      <c r="D159" s="231" t="s">
        <v>138</v>
      </c>
      <c r="E159" s="232" t="s">
        <v>1</v>
      </c>
      <c r="F159" s="233" t="s">
        <v>159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138</v>
      </c>
      <c r="AU159" s="239" t="s">
        <v>136</v>
      </c>
      <c r="AV159" s="13" t="s">
        <v>81</v>
      </c>
      <c r="AW159" s="13" t="s">
        <v>30</v>
      </c>
      <c r="AX159" s="13" t="s">
        <v>73</v>
      </c>
      <c r="AY159" s="239" t="s">
        <v>127</v>
      </c>
    </row>
    <row r="160" s="14" customFormat="1">
      <c r="A160" s="14"/>
      <c r="B160" s="240"/>
      <c r="C160" s="241"/>
      <c r="D160" s="231" t="s">
        <v>138</v>
      </c>
      <c r="E160" s="242" t="s">
        <v>1</v>
      </c>
      <c r="F160" s="243" t="s">
        <v>135</v>
      </c>
      <c r="G160" s="241"/>
      <c r="H160" s="244">
        <v>4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138</v>
      </c>
      <c r="AU160" s="250" t="s">
        <v>136</v>
      </c>
      <c r="AV160" s="14" t="s">
        <v>136</v>
      </c>
      <c r="AW160" s="14" t="s">
        <v>30</v>
      </c>
      <c r="AX160" s="14" t="s">
        <v>73</v>
      </c>
      <c r="AY160" s="250" t="s">
        <v>127</v>
      </c>
    </row>
    <row r="161" s="13" customFormat="1">
      <c r="A161" s="13"/>
      <c r="B161" s="229"/>
      <c r="C161" s="230"/>
      <c r="D161" s="231" t="s">
        <v>138</v>
      </c>
      <c r="E161" s="232" t="s">
        <v>1</v>
      </c>
      <c r="F161" s="233" t="s">
        <v>139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138</v>
      </c>
      <c r="AU161" s="239" t="s">
        <v>136</v>
      </c>
      <c r="AV161" s="13" t="s">
        <v>81</v>
      </c>
      <c r="AW161" s="13" t="s">
        <v>30</v>
      </c>
      <c r="AX161" s="13" t="s">
        <v>73</v>
      </c>
      <c r="AY161" s="239" t="s">
        <v>127</v>
      </c>
    </row>
    <row r="162" s="14" customFormat="1">
      <c r="A162" s="14"/>
      <c r="B162" s="240"/>
      <c r="C162" s="241"/>
      <c r="D162" s="231" t="s">
        <v>138</v>
      </c>
      <c r="E162" s="242" t="s">
        <v>1</v>
      </c>
      <c r="F162" s="243" t="s">
        <v>136</v>
      </c>
      <c r="G162" s="241"/>
      <c r="H162" s="244">
        <v>2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138</v>
      </c>
      <c r="AU162" s="250" t="s">
        <v>136</v>
      </c>
      <c r="AV162" s="14" t="s">
        <v>136</v>
      </c>
      <c r="AW162" s="14" t="s">
        <v>30</v>
      </c>
      <c r="AX162" s="14" t="s">
        <v>73</v>
      </c>
      <c r="AY162" s="250" t="s">
        <v>127</v>
      </c>
    </row>
    <row r="163" s="13" customFormat="1">
      <c r="A163" s="13"/>
      <c r="B163" s="229"/>
      <c r="C163" s="230"/>
      <c r="D163" s="231" t="s">
        <v>138</v>
      </c>
      <c r="E163" s="232" t="s">
        <v>1</v>
      </c>
      <c r="F163" s="233" t="s">
        <v>160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138</v>
      </c>
      <c r="AU163" s="239" t="s">
        <v>136</v>
      </c>
      <c r="AV163" s="13" t="s">
        <v>81</v>
      </c>
      <c r="AW163" s="13" t="s">
        <v>30</v>
      </c>
      <c r="AX163" s="13" t="s">
        <v>73</v>
      </c>
      <c r="AY163" s="239" t="s">
        <v>127</v>
      </c>
    </row>
    <row r="164" s="14" customFormat="1">
      <c r="A164" s="14"/>
      <c r="B164" s="240"/>
      <c r="C164" s="241"/>
      <c r="D164" s="231" t="s">
        <v>138</v>
      </c>
      <c r="E164" s="242" t="s">
        <v>1</v>
      </c>
      <c r="F164" s="243" t="s">
        <v>128</v>
      </c>
      <c r="G164" s="241"/>
      <c r="H164" s="244">
        <v>6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138</v>
      </c>
      <c r="AU164" s="250" t="s">
        <v>136</v>
      </c>
      <c r="AV164" s="14" t="s">
        <v>136</v>
      </c>
      <c r="AW164" s="14" t="s">
        <v>30</v>
      </c>
      <c r="AX164" s="14" t="s">
        <v>73</v>
      </c>
      <c r="AY164" s="250" t="s">
        <v>127</v>
      </c>
    </row>
    <row r="165" s="15" customFormat="1">
      <c r="A165" s="15"/>
      <c r="B165" s="251"/>
      <c r="C165" s="252"/>
      <c r="D165" s="231" t="s">
        <v>138</v>
      </c>
      <c r="E165" s="253" t="s">
        <v>1</v>
      </c>
      <c r="F165" s="254" t="s">
        <v>140</v>
      </c>
      <c r="G165" s="252"/>
      <c r="H165" s="255">
        <v>16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138</v>
      </c>
      <c r="AU165" s="261" t="s">
        <v>136</v>
      </c>
      <c r="AV165" s="15" t="s">
        <v>135</v>
      </c>
      <c r="AW165" s="15" t="s">
        <v>30</v>
      </c>
      <c r="AX165" s="15" t="s">
        <v>81</v>
      </c>
      <c r="AY165" s="261" t="s">
        <v>127</v>
      </c>
    </row>
    <row r="166" s="2" customFormat="1" ht="24.15" customHeight="1">
      <c r="A166" s="38"/>
      <c r="B166" s="39"/>
      <c r="C166" s="215" t="s">
        <v>161</v>
      </c>
      <c r="D166" s="215" t="s">
        <v>131</v>
      </c>
      <c r="E166" s="216" t="s">
        <v>162</v>
      </c>
      <c r="F166" s="217" t="s">
        <v>163</v>
      </c>
      <c r="G166" s="218" t="s">
        <v>134</v>
      </c>
      <c r="H166" s="219">
        <v>10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0.0373</v>
      </c>
      <c r="R166" s="225">
        <f>Q166*H166</f>
        <v>0.373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135</v>
      </c>
      <c r="AT166" s="227" t="s">
        <v>131</v>
      </c>
      <c r="AU166" s="227" t="s">
        <v>136</v>
      </c>
      <c r="AY166" s="17" t="s">
        <v>127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136</v>
      </c>
      <c r="BK166" s="228">
        <f>ROUND(I166*H166,2)</f>
        <v>0</v>
      </c>
      <c r="BL166" s="17" t="s">
        <v>135</v>
      </c>
      <c r="BM166" s="227" t="s">
        <v>164</v>
      </c>
    </row>
    <row r="167" s="13" customFormat="1">
      <c r="A167" s="13"/>
      <c r="B167" s="229"/>
      <c r="C167" s="230"/>
      <c r="D167" s="231" t="s">
        <v>138</v>
      </c>
      <c r="E167" s="232" t="s">
        <v>1</v>
      </c>
      <c r="F167" s="233" t="s">
        <v>157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138</v>
      </c>
      <c r="AU167" s="239" t="s">
        <v>136</v>
      </c>
      <c r="AV167" s="13" t="s">
        <v>81</v>
      </c>
      <c r="AW167" s="13" t="s">
        <v>30</v>
      </c>
      <c r="AX167" s="13" t="s">
        <v>73</v>
      </c>
      <c r="AY167" s="239" t="s">
        <v>127</v>
      </c>
    </row>
    <row r="168" s="14" customFormat="1">
      <c r="A168" s="14"/>
      <c r="B168" s="240"/>
      <c r="C168" s="241"/>
      <c r="D168" s="231" t="s">
        <v>138</v>
      </c>
      <c r="E168" s="242" t="s">
        <v>1</v>
      </c>
      <c r="F168" s="243" t="s">
        <v>136</v>
      </c>
      <c r="G168" s="241"/>
      <c r="H168" s="244">
        <v>2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138</v>
      </c>
      <c r="AU168" s="250" t="s">
        <v>136</v>
      </c>
      <c r="AV168" s="14" t="s">
        <v>136</v>
      </c>
      <c r="AW168" s="14" t="s">
        <v>30</v>
      </c>
      <c r="AX168" s="14" t="s">
        <v>73</v>
      </c>
      <c r="AY168" s="250" t="s">
        <v>127</v>
      </c>
    </row>
    <row r="169" s="13" customFormat="1">
      <c r="A169" s="13"/>
      <c r="B169" s="229"/>
      <c r="C169" s="230"/>
      <c r="D169" s="231" t="s">
        <v>138</v>
      </c>
      <c r="E169" s="232" t="s">
        <v>1</v>
      </c>
      <c r="F169" s="233" t="s">
        <v>158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138</v>
      </c>
      <c r="AU169" s="239" t="s">
        <v>136</v>
      </c>
      <c r="AV169" s="13" t="s">
        <v>81</v>
      </c>
      <c r="AW169" s="13" t="s">
        <v>30</v>
      </c>
      <c r="AX169" s="13" t="s">
        <v>73</v>
      </c>
      <c r="AY169" s="239" t="s">
        <v>127</v>
      </c>
    </row>
    <row r="170" s="14" customFormat="1">
      <c r="A170" s="14"/>
      <c r="B170" s="240"/>
      <c r="C170" s="241"/>
      <c r="D170" s="231" t="s">
        <v>138</v>
      </c>
      <c r="E170" s="242" t="s">
        <v>1</v>
      </c>
      <c r="F170" s="243" t="s">
        <v>136</v>
      </c>
      <c r="G170" s="241"/>
      <c r="H170" s="244">
        <v>2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138</v>
      </c>
      <c r="AU170" s="250" t="s">
        <v>136</v>
      </c>
      <c r="AV170" s="14" t="s">
        <v>136</v>
      </c>
      <c r="AW170" s="14" t="s">
        <v>30</v>
      </c>
      <c r="AX170" s="14" t="s">
        <v>73</v>
      </c>
      <c r="AY170" s="250" t="s">
        <v>127</v>
      </c>
    </row>
    <row r="171" s="13" customFormat="1">
      <c r="A171" s="13"/>
      <c r="B171" s="229"/>
      <c r="C171" s="230"/>
      <c r="D171" s="231" t="s">
        <v>138</v>
      </c>
      <c r="E171" s="232" t="s">
        <v>1</v>
      </c>
      <c r="F171" s="233" t="s">
        <v>159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138</v>
      </c>
      <c r="AU171" s="239" t="s">
        <v>136</v>
      </c>
      <c r="AV171" s="13" t="s">
        <v>81</v>
      </c>
      <c r="AW171" s="13" t="s">
        <v>30</v>
      </c>
      <c r="AX171" s="13" t="s">
        <v>73</v>
      </c>
      <c r="AY171" s="239" t="s">
        <v>127</v>
      </c>
    </row>
    <row r="172" s="14" customFormat="1">
      <c r="A172" s="14"/>
      <c r="B172" s="240"/>
      <c r="C172" s="241"/>
      <c r="D172" s="231" t="s">
        <v>138</v>
      </c>
      <c r="E172" s="242" t="s">
        <v>1</v>
      </c>
      <c r="F172" s="243" t="s">
        <v>135</v>
      </c>
      <c r="G172" s="241"/>
      <c r="H172" s="244">
        <v>4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138</v>
      </c>
      <c r="AU172" s="250" t="s">
        <v>136</v>
      </c>
      <c r="AV172" s="14" t="s">
        <v>136</v>
      </c>
      <c r="AW172" s="14" t="s">
        <v>30</v>
      </c>
      <c r="AX172" s="14" t="s">
        <v>73</v>
      </c>
      <c r="AY172" s="250" t="s">
        <v>127</v>
      </c>
    </row>
    <row r="173" s="13" customFormat="1">
      <c r="A173" s="13"/>
      <c r="B173" s="229"/>
      <c r="C173" s="230"/>
      <c r="D173" s="231" t="s">
        <v>138</v>
      </c>
      <c r="E173" s="232" t="s">
        <v>1</v>
      </c>
      <c r="F173" s="233" t="s">
        <v>165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138</v>
      </c>
      <c r="AU173" s="239" t="s">
        <v>136</v>
      </c>
      <c r="AV173" s="13" t="s">
        <v>81</v>
      </c>
      <c r="AW173" s="13" t="s">
        <v>30</v>
      </c>
      <c r="AX173" s="13" t="s">
        <v>73</v>
      </c>
      <c r="AY173" s="239" t="s">
        <v>127</v>
      </c>
    </row>
    <row r="174" s="14" customFormat="1">
      <c r="A174" s="14"/>
      <c r="B174" s="240"/>
      <c r="C174" s="241"/>
      <c r="D174" s="231" t="s">
        <v>138</v>
      </c>
      <c r="E174" s="242" t="s">
        <v>1</v>
      </c>
      <c r="F174" s="243" t="s">
        <v>136</v>
      </c>
      <c r="G174" s="241"/>
      <c r="H174" s="244">
        <v>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138</v>
      </c>
      <c r="AU174" s="250" t="s">
        <v>136</v>
      </c>
      <c r="AV174" s="14" t="s">
        <v>136</v>
      </c>
      <c r="AW174" s="14" t="s">
        <v>30</v>
      </c>
      <c r="AX174" s="14" t="s">
        <v>73</v>
      </c>
      <c r="AY174" s="250" t="s">
        <v>127</v>
      </c>
    </row>
    <row r="175" s="15" customFormat="1">
      <c r="A175" s="15"/>
      <c r="B175" s="251"/>
      <c r="C175" s="252"/>
      <c r="D175" s="231" t="s">
        <v>138</v>
      </c>
      <c r="E175" s="253" t="s">
        <v>1</v>
      </c>
      <c r="F175" s="254" t="s">
        <v>140</v>
      </c>
      <c r="G175" s="252"/>
      <c r="H175" s="255">
        <v>10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1" t="s">
        <v>138</v>
      </c>
      <c r="AU175" s="261" t="s">
        <v>136</v>
      </c>
      <c r="AV175" s="15" t="s">
        <v>135</v>
      </c>
      <c r="AW175" s="15" t="s">
        <v>30</v>
      </c>
      <c r="AX175" s="15" t="s">
        <v>81</v>
      </c>
      <c r="AY175" s="261" t="s">
        <v>127</v>
      </c>
    </row>
    <row r="176" s="2" customFormat="1" ht="24.15" customHeight="1">
      <c r="A176" s="38"/>
      <c r="B176" s="39"/>
      <c r="C176" s="215" t="s">
        <v>166</v>
      </c>
      <c r="D176" s="215" t="s">
        <v>131</v>
      </c>
      <c r="E176" s="216" t="s">
        <v>167</v>
      </c>
      <c r="F176" s="217" t="s">
        <v>168</v>
      </c>
      <c r="G176" s="218" t="s">
        <v>134</v>
      </c>
      <c r="H176" s="219">
        <v>5.6109999999999998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39</v>
      </c>
      <c r="O176" s="91"/>
      <c r="P176" s="225">
        <f>O176*H176</f>
        <v>0</v>
      </c>
      <c r="Q176" s="225">
        <v>0.015400000000000001</v>
      </c>
      <c r="R176" s="225">
        <f>Q176*H176</f>
        <v>0.086409399999999997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135</v>
      </c>
      <c r="AT176" s="227" t="s">
        <v>131</v>
      </c>
      <c r="AU176" s="227" t="s">
        <v>136</v>
      </c>
      <c r="AY176" s="17" t="s">
        <v>127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136</v>
      </c>
      <c r="BK176" s="228">
        <f>ROUND(I176*H176,2)</f>
        <v>0</v>
      </c>
      <c r="BL176" s="17" t="s">
        <v>135</v>
      </c>
      <c r="BM176" s="227" t="s">
        <v>169</v>
      </c>
    </row>
    <row r="177" s="13" customFormat="1">
      <c r="A177" s="13"/>
      <c r="B177" s="229"/>
      <c r="C177" s="230"/>
      <c r="D177" s="231" t="s">
        <v>138</v>
      </c>
      <c r="E177" s="232" t="s">
        <v>1</v>
      </c>
      <c r="F177" s="233" t="s">
        <v>149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138</v>
      </c>
      <c r="AU177" s="239" t="s">
        <v>136</v>
      </c>
      <c r="AV177" s="13" t="s">
        <v>81</v>
      </c>
      <c r="AW177" s="13" t="s">
        <v>30</v>
      </c>
      <c r="AX177" s="13" t="s">
        <v>73</v>
      </c>
      <c r="AY177" s="239" t="s">
        <v>127</v>
      </c>
    </row>
    <row r="178" s="14" customFormat="1">
      <c r="A178" s="14"/>
      <c r="B178" s="240"/>
      <c r="C178" s="241"/>
      <c r="D178" s="231" t="s">
        <v>138</v>
      </c>
      <c r="E178" s="242" t="s">
        <v>1</v>
      </c>
      <c r="F178" s="243" t="s">
        <v>150</v>
      </c>
      <c r="G178" s="241"/>
      <c r="H178" s="244">
        <v>5.6109999999999998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138</v>
      </c>
      <c r="AU178" s="250" t="s">
        <v>136</v>
      </c>
      <c r="AV178" s="14" t="s">
        <v>136</v>
      </c>
      <c r="AW178" s="14" t="s">
        <v>30</v>
      </c>
      <c r="AX178" s="14" t="s">
        <v>81</v>
      </c>
      <c r="AY178" s="250" t="s">
        <v>127</v>
      </c>
    </row>
    <row r="179" s="2" customFormat="1" ht="16.5" customHeight="1">
      <c r="A179" s="38"/>
      <c r="B179" s="39"/>
      <c r="C179" s="215" t="s">
        <v>170</v>
      </c>
      <c r="D179" s="215" t="s">
        <v>131</v>
      </c>
      <c r="E179" s="216" t="s">
        <v>171</v>
      </c>
      <c r="F179" s="217" t="s">
        <v>172</v>
      </c>
      <c r="G179" s="218" t="s">
        <v>134</v>
      </c>
      <c r="H179" s="219">
        <v>78.980999999999995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39</v>
      </c>
      <c r="O179" s="91"/>
      <c r="P179" s="225">
        <f>O179*H179</f>
        <v>0</v>
      </c>
      <c r="Q179" s="225">
        <v>0.00012999999999999999</v>
      </c>
      <c r="R179" s="225">
        <f>Q179*H179</f>
        <v>0.010267529999999999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135</v>
      </c>
      <c r="AT179" s="227" t="s">
        <v>131</v>
      </c>
      <c r="AU179" s="227" t="s">
        <v>136</v>
      </c>
      <c r="AY179" s="17" t="s">
        <v>127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136</v>
      </c>
      <c r="BK179" s="228">
        <f>ROUND(I179*H179,2)</f>
        <v>0</v>
      </c>
      <c r="BL179" s="17" t="s">
        <v>135</v>
      </c>
      <c r="BM179" s="227" t="s">
        <v>173</v>
      </c>
    </row>
    <row r="180" s="13" customFormat="1">
      <c r="A180" s="13"/>
      <c r="B180" s="229"/>
      <c r="C180" s="230"/>
      <c r="D180" s="231" t="s">
        <v>138</v>
      </c>
      <c r="E180" s="232" t="s">
        <v>1</v>
      </c>
      <c r="F180" s="233" t="s">
        <v>174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138</v>
      </c>
      <c r="AU180" s="239" t="s">
        <v>136</v>
      </c>
      <c r="AV180" s="13" t="s">
        <v>81</v>
      </c>
      <c r="AW180" s="13" t="s">
        <v>30</v>
      </c>
      <c r="AX180" s="13" t="s">
        <v>73</v>
      </c>
      <c r="AY180" s="239" t="s">
        <v>127</v>
      </c>
    </row>
    <row r="181" s="13" customFormat="1">
      <c r="A181" s="13"/>
      <c r="B181" s="229"/>
      <c r="C181" s="230"/>
      <c r="D181" s="231" t="s">
        <v>138</v>
      </c>
      <c r="E181" s="232" t="s">
        <v>1</v>
      </c>
      <c r="F181" s="233" t="s">
        <v>151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138</v>
      </c>
      <c r="AU181" s="239" t="s">
        <v>136</v>
      </c>
      <c r="AV181" s="13" t="s">
        <v>81</v>
      </c>
      <c r="AW181" s="13" t="s">
        <v>30</v>
      </c>
      <c r="AX181" s="13" t="s">
        <v>73</v>
      </c>
      <c r="AY181" s="239" t="s">
        <v>127</v>
      </c>
    </row>
    <row r="182" s="14" customFormat="1">
      <c r="A182" s="14"/>
      <c r="B182" s="240"/>
      <c r="C182" s="241"/>
      <c r="D182" s="231" t="s">
        <v>138</v>
      </c>
      <c r="E182" s="242" t="s">
        <v>1</v>
      </c>
      <c r="F182" s="243" t="s">
        <v>175</v>
      </c>
      <c r="G182" s="241"/>
      <c r="H182" s="244">
        <v>16.632999999999999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138</v>
      </c>
      <c r="AU182" s="250" t="s">
        <v>136</v>
      </c>
      <c r="AV182" s="14" t="s">
        <v>136</v>
      </c>
      <c r="AW182" s="14" t="s">
        <v>30</v>
      </c>
      <c r="AX182" s="14" t="s">
        <v>73</v>
      </c>
      <c r="AY182" s="250" t="s">
        <v>127</v>
      </c>
    </row>
    <row r="183" s="13" customFormat="1">
      <c r="A183" s="13"/>
      <c r="B183" s="229"/>
      <c r="C183" s="230"/>
      <c r="D183" s="231" t="s">
        <v>138</v>
      </c>
      <c r="E183" s="232" t="s">
        <v>1</v>
      </c>
      <c r="F183" s="233" t="s">
        <v>176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138</v>
      </c>
      <c r="AU183" s="239" t="s">
        <v>136</v>
      </c>
      <c r="AV183" s="13" t="s">
        <v>81</v>
      </c>
      <c r="AW183" s="13" t="s">
        <v>30</v>
      </c>
      <c r="AX183" s="13" t="s">
        <v>73</v>
      </c>
      <c r="AY183" s="239" t="s">
        <v>127</v>
      </c>
    </row>
    <row r="184" s="14" customFormat="1">
      <c r="A184" s="14"/>
      <c r="B184" s="240"/>
      <c r="C184" s="241"/>
      <c r="D184" s="231" t="s">
        <v>138</v>
      </c>
      <c r="E184" s="242" t="s">
        <v>1</v>
      </c>
      <c r="F184" s="243" t="s">
        <v>177</v>
      </c>
      <c r="G184" s="241"/>
      <c r="H184" s="244">
        <v>17.706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138</v>
      </c>
      <c r="AU184" s="250" t="s">
        <v>136</v>
      </c>
      <c r="AV184" s="14" t="s">
        <v>136</v>
      </c>
      <c r="AW184" s="14" t="s">
        <v>30</v>
      </c>
      <c r="AX184" s="14" t="s">
        <v>73</v>
      </c>
      <c r="AY184" s="250" t="s">
        <v>127</v>
      </c>
    </row>
    <row r="185" s="13" customFormat="1">
      <c r="A185" s="13"/>
      <c r="B185" s="229"/>
      <c r="C185" s="230"/>
      <c r="D185" s="231" t="s">
        <v>138</v>
      </c>
      <c r="E185" s="232" t="s">
        <v>1</v>
      </c>
      <c r="F185" s="233" t="s">
        <v>178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138</v>
      </c>
      <c r="AU185" s="239" t="s">
        <v>136</v>
      </c>
      <c r="AV185" s="13" t="s">
        <v>81</v>
      </c>
      <c r="AW185" s="13" t="s">
        <v>30</v>
      </c>
      <c r="AX185" s="13" t="s">
        <v>73</v>
      </c>
      <c r="AY185" s="239" t="s">
        <v>127</v>
      </c>
    </row>
    <row r="186" s="14" customFormat="1">
      <c r="A186" s="14"/>
      <c r="B186" s="240"/>
      <c r="C186" s="241"/>
      <c r="D186" s="231" t="s">
        <v>138</v>
      </c>
      <c r="E186" s="242" t="s">
        <v>1</v>
      </c>
      <c r="F186" s="243" t="s">
        <v>179</v>
      </c>
      <c r="G186" s="241"/>
      <c r="H186" s="244">
        <v>23.120999999999999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138</v>
      </c>
      <c r="AU186" s="250" t="s">
        <v>136</v>
      </c>
      <c r="AV186" s="14" t="s">
        <v>136</v>
      </c>
      <c r="AW186" s="14" t="s">
        <v>30</v>
      </c>
      <c r="AX186" s="14" t="s">
        <v>73</v>
      </c>
      <c r="AY186" s="250" t="s">
        <v>127</v>
      </c>
    </row>
    <row r="187" s="13" customFormat="1">
      <c r="A187" s="13"/>
      <c r="B187" s="229"/>
      <c r="C187" s="230"/>
      <c r="D187" s="231" t="s">
        <v>138</v>
      </c>
      <c r="E187" s="232" t="s">
        <v>1</v>
      </c>
      <c r="F187" s="233" t="s">
        <v>180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138</v>
      </c>
      <c r="AU187" s="239" t="s">
        <v>136</v>
      </c>
      <c r="AV187" s="13" t="s">
        <v>81</v>
      </c>
      <c r="AW187" s="13" t="s">
        <v>30</v>
      </c>
      <c r="AX187" s="13" t="s">
        <v>73</v>
      </c>
      <c r="AY187" s="239" t="s">
        <v>127</v>
      </c>
    </row>
    <row r="188" s="14" customFormat="1">
      <c r="A188" s="14"/>
      <c r="B188" s="240"/>
      <c r="C188" s="241"/>
      <c r="D188" s="231" t="s">
        <v>138</v>
      </c>
      <c r="E188" s="242" t="s">
        <v>1</v>
      </c>
      <c r="F188" s="243" t="s">
        <v>181</v>
      </c>
      <c r="G188" s="241"/>
      <c r="H188" s="244">
        <v>20.885000000000002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138</v>
      </c>
      <c r="AU188" s="250" t="s">
        <v>136</v>
      </c>
      <c r="AV188" s="14" t="s">
        <v>136</v>
      </c>
      <c r="AW188" s="14" t="s">
        <v>30</v>
      </c>
      <c r="AX188" s="14" t="s">
        <v>73</v>
      </c>
      <c r="AY188" s="250" t="s">
        <v>127</v>
      </c>
    </row>
    <row r="189" s="14" customFormat="1">
      <c r="A189" s="14"/>
      <c r="B189" s="240"/>
      <c r="C189" s="241"/>
      <c r="D189" s="231" t="s">
        <v>138</v>
      </c>
      <c r="E189" s="242" t="s">
        <v>1</v>
      </c>
      <c r="F189" s="243" t="s">
        <v>182</v>
      </c>
      <c r="G189" s="241"/>
      <c r="H189" s="244">
        <v>0.63600000000000001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138</v>
      </c>
      <c r="AU189" s="250" t="s">
        <v>136</v>
      </c>
      <c r="AV189" s="14" t="s">
        <v>136</v>
      </c>
      <c r="AW189" s="14" t="s">
        <v>30</v>
      </c>
      <c r="AX189" s="14" t="s">
        <v>73</v>
      </c>
      <c r="AY189" s="250" t="s">
        <v>127</v>
      </c>
    </row>
    <row r="190" s="15" customFormat="1">
      <c r="A190" s="15"/>
      <c r="B190" s="251"/>
      <c r="C190" s="252"/>
      <c r="D190" s="231" t="s">
        <v>138</v>
      </c>
      <c r="E190" s="253" t="s">
        <v>1</v>
      </c>
      <c r="F190" s="254" t="s">
        <v>140</v>
      </c>
      <c r="G190" s="252"/>
      <c r="H190" s="255">
        <v>78.980999999999995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1" t="s">
        <v>138</v>
      </c>
      <c r="AU190" s="261" t="s">
        <v>136</v>
      </c>
      <c r="AV190" s="15" t="s">
        <v>135</v>
      </c>
      <c r="AW190" s="15" t="s">
        <v>30</v>
      </c>
      <c r="AX190" s="15" t="s">
        <v>81</v>
      </c>
      <c r="AY190" s="261" t="s">
        <v>127</v>
      </c>
    </row>
    <row r="191" s="2" customFormat="1" ht="24.15" customHeight="1">
      <c r="A191" s="38"/>
      <c r="B191" s="39"/>
      <c r="C191" s="215" t="s">
        <v>183</v>
      </c>
      <c r="D191" s="215" t="s">
        <v>131</v>
      </c>
      <c r="E191" s="216" t="s">
        <v>184</v>
      </c>
      <c r="F191" s="217" t="s">
        <v>185</v>
      </c>
      <c r="G191" s="218" t="s">
        <v>134</v>
      </c>
      <c r="H191" s="219">
        <v>78.980999999999995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39</v>
      </c>
      <c r="O191" s="91"/>
      <c r="P191" s="225">
        <f>O191*H191</f>
        <v>0</v>
      </c>
      <c r="Q191" s="225">
        <v>0.0094500000000000001</v>
      </c>
      <c r="R191" s="225">
        <f>Q191*H191</f>
        <v>0.74637044999999991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135</v>
      </c>
      <c r="AT191" s="227" t="s">
        <v>131</v>
      </c>
      <c r="AU191" s="227" t="s">
        <v>136</v>
      </c>
      <c r="AY191" s="17" t="s">
        <v>127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136</v>
      </c>
      <c r="BK191" s="228">
        <f>ROUND(I191*H191,2)</f>
        <v>0</v>
      </c>
      <c r="BL191" s="17" t="s">
        <v>135</v>
      </c>
      <c r="BM191" s="227" t="s">
        <v>186</v>
      </c>
    </row>
    <row r="192" s="13" customFormat="1">
      <c r="A192" s="13"/>
      <c r="B192" s="229"/>
      <c r="C192" s="230"/>
      <c r="D192" s="231" t="s">
        <v>138</v>
      </c>
      <c r="E192" s="232" t="s">
        <v>1</v>
      </c>
      <c r="F192" s="233" t="s">
        <v>151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138</v>
      </c>
      <c r="AU192" s="239" t="s">
        <v>136</v>
      </c>
      <c r="AV192" s="13" t="s">
        <v>81</v>
      </c>
      <c r="AW192" s="13" t="s">
        <v>30</v>
      </c>
      <c r="AX192" s="13" t="s">
        <v>73</v>
      </c>
      <c r="AY192" s="239" t="s">
        <v>127</v>
      </c>
    </row>
    <row r="193" s="14" customFormat="1">
      <c r="A193" s="14"/>
      <c r="B193" s="240"/>
      <c r="C193" s="241"/>
      <c r="D193" s="231" t="s">
        <v>138</v>
      </c>
      <c r="E193" s="242" t="s">
        <v>1</v>
      </c>
      <c r="F193" s="243" t="s">
        <v>175</v>
      </c>
      <c r="G193" s="241"/>
      <c r="H193" s="244">
        <v>16.632999999999999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138</v>
      </c>
      <c r="AU193" s="250" t="s">
        <v>136</v>
      </c>
      <c r="AV193" s="14" t="s">
        <v>136</v>
      </c>
      <c r="AW193" s="14" t="s">
        <v>30</v>
      </c>
      <c r="AX193" s="14" t="s">
        <v>73</v>
      </c>
      <c r="AY193" s="250" t="s">
        <v>127</v>
      </c>
    </row>
    <row r="194" s="13" customFormat="1">
      <c r="A194" s="13"/>
      <c r="B194" s="229"/>
      <c r="C194" s="230"/>
      <c r="D194" s="231" t="s">
        <v>138</v>
      </c>
      <c r="E194" s="232" t="s">
        <v>1</v>
      </c>
      <c r="F194" s="233" t="s">
        <v>176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138</v>
      </c>
      <c r="AU194" s="239" t="s">
        <v>136</v>
      </c>
      <c r="AV194" s="13" t="s">
        <v>81</v>
      </c>
      <c r="AW194" s="13" t="s">
        <v>30</v>
      </c>
      <c r="AX194" s="13" t="s">
        <v>73</v>
      </c>
      <c r="AY194" s="239" t="s">
        <v>127</v>
      </c>
    </row>
    <row r="195" s="14" customFormat="1">
      <c r="A195" s="14"/>
      <c r="B195" s="240"/>
      <c r="C195" s="241"/>
      <c r="D195" s="231" t="s">
        <v>138</v>
      </c>
      <c r="E195" s="242" t="s">
        <v>1</v>
      </c>
      <c r="F195" s="243" t="s">
        <v>177</v>
      </c>
      <c r="G195" s="241"/>
      <c r="H195" s="244">
        <v>17.706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138</v>
      </c>
      <c r="AU195" s="250" t="s">
        <v>136</v>
      </c>
      <c r="AV195" s="14" t="s">
        <v>136</v>
      </c>
      <c r="AW195" s="14" t="s">
        <v>30</v>
      </c>
      <c r="AX195" s="14" t="s">
        <v>73</v>
      </c>
      <c r="AY195" s="250" t="s">
        <v>127</v>
      </c>
    </row>
    <row r="196" s="13" customFormat="1">
      <c r="A196" s="13"/>
      <c r="B196" s="229"/>
      <c r="C196" s="230"/>
      <c r="D196" s="231" t="s">
        <v>138</v>
      </c>
      <c r="E196" s="232" t="s">
        <v>1</v>
      </c>
      <c r="F196" s="233" t="s">
        <v>178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138</v>
      </c>
      <c r="AU196" s="239" t="s">
        <v>136</v>
      </c>
      <c r="AV196" s="13" t="s">
        <v>81</v>
      </c>
      <c r="AW196" s="13" t="s">
        <v>30</v>
      </c>
      <c r="AX196" s="13" t="s">
        <v>73</v>
      </c>
      <c r="AY196" s="239" t="s">
        <v>127</v>
      </c>
    </row>
    <row r="197" s="14" customFormat="1">
      <c r="A197" s="14"/>
      <c r="B197" s="240"/>
      <c r="C197" s="241"/>
      <c r="D197" s="231" t="s">
        <v>138</v>
      </c>
      <c r="E197" s="242" t="s">
        <v>1</v>
      </c>
      <c r="F197" s="243" t="s">
        <v>179</v>
      </c>
      <c r="G197" s="241"/>
      <c r="H197" s="244">
        <v>23.120999999999999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138</v>
      </c>
      <c r="AU197" s="250" t="s">
        <v>136</v>
      </c>
      <c r="AV197" s="14" t="s">
        <v>136</v>
      </c>
      <c r="AW197" s="14" t="s">
        <v>30</v>
      </c>
      <c r="AX197" s="14" t="s">
        <v>73</v>
      </c>
      <c r="AY197" s="250" t="s">
        <v>127</v>
      </c>
    </row>
    <row r="198" s="13" customFormat="1">
      <c r="A198" s="13"/>
      <c r="B198" s="229"/>
      <c r="C198" s="230"/>
      <c r="D198" s="231" t="s">
        <v>138</v>
      </c>
      <c r="E198" s="232" t="s">
        <v>1</v>
      </c>
      <c r="F198" s="233" t="s">
        <v>180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138</v>
      </c>
      <c r="AU198" s="239" t="s">
        <v>136</v>
      </c>
      <c r="AV198" s="13" t="s">
        <v>81</v>
      </c>
      <c r="AW198" s="13" t="s">
        <v>30</v>
      </c>
      <c r="AX198" s="13" t="s">
        <v>73</v>
      </c>
      <c r="AY198" s="239" t="s">
        <v>127</v>
      </c>
    </row>
    <row r="199" s="14" customFormat="1">
      <c r="A199" s="14"/>
      <c r="B199" s="240"/>
      <c r="C199" s="241"/>
      <c r="D199" s="231" t="s">
        <v>138</v>
      </c>
      <c r="E199" s="242" t="s">
        <v>1</v>
      </c>
      <c r="F199" s="243" t="s">
        <v>181</v>
      </c>
      <c r="G199" s="241"/>
      <c r="H199" s="244">
        <v>20.885000000000002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138</v>
      </c>
      <c r="AU199" s="250" t="s">
        <v>136</v>
      </c>
      <c r="AV199" s="14" t="s">
        <v>136</v>
      </c>
      <c r="AW199" s="14" t="s">
        <v>30</v>
      </c>
      <c r="AX199" s="14" t="s">
        <v>73</v>
      </c>
      <c r="AY199" s="250" t="s">
        <v>127</v>
      </c>
    </row>
    <row r="200" s="14" customFormat="1">
      <c r="A200" s="14"/>
      <c r="B200" s="240"/>
      <c r="C200" s="241"/>
      <c r="D200" s="231" t="s">
        <v>138</v>
      </c>
      <c r="E200" s="242" t="s">
        <v>1</v>
      </c>
      <c r="F200" s="243" t="s">
        <v>182</v>
      </c>
      <c r="G200" s="241"/>
      <c r="H200" s="244">
        <v>0.63600000000000001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138</v>
      </c>
      <c r="AU200" s="250" t="s">
        <v>136</v>
      </c>
      <c r="AV200" s="14" t="s">
        <v>136</v>
      </c>
      <c r="AW200" s="14" t="s">
        <v>30</v>
      </c>
      <c r="AX200" s="14" t="s">
        <v>73</v>
      </c>
      <c r="AY200" s="250" t="s">
        <v>127</v>
      </c>
    </row>
    <row r="201" s="15" customFormat="1">
      <c r="A201" s="15"/>
      <c r="B201" s="251"/>
      <c r="C201" s="252"/>
      <c r="D201" s="231" t="s">
        <v>138</v>
      </c>
      <c r="E201" s="253" t="s">
        <v>1</v>
      </c>
      <c r="F201" s="254" t="s">
        <v>140</v>
      </c>
      <c r="G201" s="252"/>
      <c r="H201" s="255">
        <v>78.980999999999995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138</v>
      </c>
      <c r="AU201" s="261" t="s">
        <v>136</v>
      </c>
      <c r="AV201" s="15" t="s">
        <v>135</v>
      </c>
      <c r="AW201" s="15" t="s">
        <v>30</v>
      </c>
      <c r="AX201" s="15" t="s">
        <v>81</v>
      </c>
      <c r="AY201" s="261" t="s">
        <v>127</v>
      </c>
    </row>
    <row r="202" s="12" customFormat="1" ht="22.8" customHeight="1">
      <c r="A202" s="12"/>
      <c r="B202" s="199"/>
      <c r="C202" s="200"/>
      <c r="D202" s="201" t="s">
        <v>72</v>
      </c>
      <c r="E202" s="213" t="s">
        <v>187</v>
      </c>
      <c r="F202" s="213" t="s">
        <v>188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SUM(P203:P257)</f>
        <v>0</v>
      </c>
      <c r="Q202" s="207"/>
      <c r="R202" s="208">
        <f>SUM(R203:R257)</f>
        <v>0.0039402800000000009</v>
      </c>
      <c r="S202" s="207"/>
      <c r="T202" s="209">
        <f>SUM(T203:T257)</f>
        <v>12.612655999999999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81</v>
      </c>
      <c r="AT202" s="211" t="s">
        <v>72</v>
      </c>
      <c r="AU202" s="211" t="s">
        <v>81</v>
      </c>
      <c r="AY202" s="210" t="s">
        <v>127</v>
      </c>
      <c r="BK202" s="212">
        <f>SUM(BK203:BK257)</f>
        <v>0</v>
      </c>
    </row>
    <row r="203" s="2" customFormat="1" ht="24.15" customHeight="1">
      <c r="A203" s="38"/>
      <c r="B203" s="39"/>
      <c r="C203" s="215" t="s">
        <v>189</v>
      </c>
      <c r="D203" s="215" t="s">
        <v>131</v>
      </c>
      <c r="E203" s="216" t="s">
        <v>190</v>
      </c>
      <c r="F203" s="217" t="s">
        <v>191</v>
      </c>
      <c r="G203" s="218" t="s">
        <v>134</v>
      </c>
      <c r="H203" s="219">
        <v>98.507000000000005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39</v>
      </c>
      <c r="O203" s="91"/>
      <c r="P203" s="225">
        <f>O203*H203</f>
        <v>0</v>
      </c>
      <c r="Q203" s="225">
        <v>4.0000000000000003E-05</v>
      </c>
      <c r="R203" s="225">
        <f>Q203*H203</f>
        <v>0.0039402800000000009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135</v>
      </c>
      <c r="AT203" s="227" t="s">
        <v>131</v>
      </c>
      <c r="AU203" s="227" t="s">
        <v>136</v>
      </c>
      <c r="AY203" s="17" t="s">
        <v>127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136</v>
      </c>
      <c r="BK203" s="228">
        <f>ROUND(I203*H203,2)</f>
        <v>0</v>
      </c>
      <c r="BL203" s="17" t="s">
        <v>135</v>
      </c>
      <c r="BM203" s="227" t="s">
        <v>192</v>
      </c>
    </row>
    <row r="204" s="13" customFormat="1">
      <c r="A204" s="13"/>
      <c r="B204" s="229"/>
      <c r="C204" s="230"/>
      <c r="D204" s="231" t="s">
        <v>138</v>
      </c>
      <c r="E204" s="232" t="s">
        <v>1</v>
      </c>
      <c r="F204" s="233" t="s">
        <v>193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138</v>
      </c>
      <c r="AU204" s="239" t="s">
        <v>136</v>
      </c>
      <c r="AV204" s="13" t="s">
        <v>81</v>
      </c>
      <c r="AW204" s="13" t="s">
        <v>30</v>
      </c>
      <c r="AX204" s="13" t="s">
        <v>73</v>
      </c>
      <c r="AY204" s="239" t="s">
        <v>127</v>
      </c>
    </row>
    <row r="205" s="14" customFormat="1">
      <c r="A205" s="14"/>
      <c r="B205" s="240"/>
      <c r="C205" s="241"/>
      <c r="D205" s="231" t="s">
        <v>138</v>
      </c>
      <c r="E205" s="242" t="s">
        <v>1</v>
      </c>
      <c r="F205" s="243" t="s">
        <v>194</v>
      </c>
      <c r="G205" s="241"/>
      <c r="H205" s="244">
        <v>17.547000000000001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138</v>
      </c>
      <c r="AU205" s="250" t="s">
        <v>136</v>
      </c>
      <c r="AV205" s="14" t="s">
        <v>136</v>
      </c>
      <c r="AW205" s="14" t="s">
        <v>30</v>
      </c>
      <c r="AX205" s="14" t="s">
        <v>73</v>
      </c>
      <c r="AY205" s="250" t="s">
        <v>127</v>
      </c>
    </row>
    <row r="206" s="13" customFormat="1">
      <c r="A206" s="13"/>
      <c r="B206" s="229"/>
      <c r="C206" s="230"/>
      <c r="D206" s="231" t="s">
        <v>138</v>
      </c>
      <c r="E206" s="232" t="s">
        <v>1</v>
      </c>
      <c r="F206" s="233" t="s">
        <v>176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138</v>
      </c>
      <c r="AU206" s="239" t="s">
        <v>136</v>
      </c>
      <c r="AV206" s="13" t="s">
        <v>81</v>
      </c>
      <c r="AW206" s="13" t="s">
        <v>30</v>
      </c>
      <c r="AX206" s="13" t="s">
        <v>73</v>
      </c>
      <c r="AY206" s="239" t="s">
        <v>127</v>
      </c>
    </row>
    <row r="207" s="14" customFormat="1">
      <c r="A207" s="14"/>
      <c r="B207" s="240"/>
      <c r="C207" s="241"/>
      <c r="D207" s="231" t="s">
        <v>138</v>
      </c>
      <c r="E207" s="242" t="s">
        <v>1</v>
      </c>
      <c r="F207" s="243" t="s">
        <v>177</v>
      </c>
      <c r="G207" s="241"/>
      <c r="H207" s="244">
        <v>17.706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138</v>
      </c>
      <c r="AU207" s="250" t="s">
        <v>136</v>
      </c>
      <c r="AV207" s="14" t="s">
        <v>136</v>
      </c>
      <c r="AW207" s="14" t="s">
        <v>30</v>
      </c>
      <c r="AX207" s="14" t="s">
        <v>73</v>
      </c>
      <c r="AY207" s="250" t="s">
        <v>127</v>
      </c>
    </row>
    <row r="208" s="13" customFormat="1">
      <c r="A208" s="13"/>
      <c r="B208" s="229"/>
      <c r="C208" s="230"/>
      <c r="D208" s="231" t="s">
        <v>138</v>
      </c>
      <c r="E208" s="232" t="s">
        <v>1</v>
      </c>
      <c r="F208" s="233" t="s">
        <v>149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138</v>
      </c>
      <c r="AU208" s="239" t="s">
        <v>136</v>
      </c>
      <c r="AV208" s="13" t="s">
        <v>81</v>
      </c>
      <c r="AW208" s="13" t="s">
        <v>30</v>
      </c>
      <c r="AX208" s="13" t="s">
        <v>73</v>
      </c>
      <c r="AY208" s="239" t="s">
        <v>127</v>
      </c>
    </row>
    <row r="209" s="14" customFormat="1">
      <c r="A209" s="14"/>
      <c r="B209" s="240"/>
      <c r="C209" s="241"/>
      <c r="D209" s="231" t="s">
        <v>138</v>
      </c>
      <c r="E209" s="242" t="s">
        <v>1</v>
      </c>
      <c r="F209" s="243" t="s">
        <v>195</v>
      </c>
      <c r="G209" s="241"/>
      <c r="H209" s="244">
        <v>12.297000000000001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138</v>
      </c>
      <c r="AU209" s="250" t="s">
        <v>136</v>
      </c>
      <c r="AV209" s="14" t="s">
        <v>136</v>
      </c>
      <c r="AW209" s="14" t="s">
        <v>30</v>
      </c>
      <c r="AX209" s="14" t="s">
        <v>73</v>
      </c>
      <c r="AY209" s="250" t="s">
        <v>127</v>
      </c>
    </row>
    <row r="210" s="13" customFormat="1">
      <c r="A210" s="13"/>
      <c r="B210" s="229"/>
      <c r="C210" s="230"/>
      <c r="D210" s="231" t="s">
        <v>138</v>
      </c>
      <c r="E210" s="232" t="s">
        <v>1</v>
      </c>
      <c r="F210" s="233" t="s">
        <v>196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138</v>
      </c>
      <c r="AU210" s="239" t="s">
        <v>136</v>
      </c>
      <c r="AV210" s="13" t="s">
        <v>81</v>
      </c>
      <c r="AW210" s="13" t="s">
        <v>30</v>
      </c>
      <c r="AX210" s="13" t="s">
        <v>73</v>
      </c>
      <c r="AY210" s="239" t="s">
        <v>127</v>
      </c>
    </row>
    <row r="211" s="14" customFormat="1">
      <c r="A211" s="14"/>
      <c r="B211" s="240"/>
      <c r="C211" s="241"/>
      <c r="D211" s="231" t="s">
        <v>138</v>
      </c>
      <c r="E211" s="242" t="s">
        <v>1</v>
      </c>
      <c r="F211" s="243" t="s">
        <v>197</v>
      </c>
      <c r="G211" s="241"/>
      <c r="H211" s="244">
        <v>0.76500000000000001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138</v>
      </c>
      <c r="AU211" s="250" t="s">
        <v>136</v>
      </c>
      <c r="AV211" s="14" t="s">
        <v>136</v>
      </c>
      <c r="AW211" s="14" t="s">
        <v>30</v>
      </c>
      <c r="AX211" s="14" t="s">
        <v>73</v>
      </c>
      <c r="AY211" s="250" t="s">
        <v>127</v>
      </c>
    </row>
    <row r="212" s="13" customFormat="1">
      <c r="A212" s="13"/>
      <c r="B212" s="229"/>
      <c r="C212" s="230"/>
      <c r="D212" s="231" t="s">
        <v>138</v>
      </c>
      <c r="E212" s="232" t="s">
        <v>1</v>
      </c>
      <c r="F212" s="233" t="s">
        <v>180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138</v>
      </c>
      <c r="AU212" s="239" t="s">
        <v>136</v>
      </c>
      <c r="AV212" s="13" t="s">
        <v>81</v>
      </c>
      <c r="AW212" s="13" t="s">
        <v>30</v>
      </c>
      <c r="AX212" s="13" t="s">
        <v>73</v>
      </c>
      <c r="AY212" s="239" t="s">
        <v>127</v>
      </c>
    </row>
    <row r="213" s="14" customFormat="1">
      <c r="A213" s="14"/>
      <c r="B213" s="240"/>
      <c r="C213" s="241"/>
      <c r="D213" s="231" t="s">
        <v>138</v>
      </c>
      <c r="E213" s="242" t="s">
        <v>1</v>
      </c>
      <c r="F213" s="243" t="s">
        <v>198</v>
      </c>
      <c r="G213" s="241"/>
      <c r="H213" s="244">
        <v>22.655999999999999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138</v>
      </c>
      <c r="AU213" s="250" t="s">
        <v>136</v>
      </c>
      <c r="AV213" s="14" t="s">
        <v>136</v>
      </c>
      <c r="AW213" s="14" t="s">
        <v>30</v>
      </c>
      <c r="AX213" s="14" t="s">
        <v>73</v>
      </c>
      <c r="AY213" s="250" t="s">
        <v>127</v>
      </c>
    </row>
    <row r="214" s="13" customFormat="1">
      <c r="A214" s="13"/>
      <c r="B214" s="229"/>
      <c r="C214" s="230"/>
      <c r="D214" s="231" t="s">
        <v>138</v>
      </c>
      <c r="E214" s="232" t="s">
        <v>1</v>
      </c>
      <c r="F214" s="233" t="s">
        <v>199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138</v>
      </c>
      <c r="AU214" s="239" t="s">
        <v>136</v>
      </c>
      <c r="AV214" s="13" t="s">
        <v>81</v>
      </c>
      <c r="AW214" s="13" t="s">
        <v>30</v>
      </c>
      <c r="AX214" s="13" t="s">
        <v>73</v>
      </c>
      <c r="AY214" s="239" t="s">
        <v>127</v>
      </c>
    </row>
    <row r="215" s="14" customFormat="1">
      <c r="A215" s="14"/>
      <c r="B215" s="240"/>
      <c r="C215" s="241"/>
      <c r="D215" s="231" t="s">
        <v>138</v>
      </c>
      <c r="E215" s="242" t="s">
        <v>1</v>
      </c>
      <c r="F215" s="243" t="s">
        <v>200</v>
      </c>
      <c r="G215" s="241"/>
      <c r="H215" s="244">
        <v>1.2010000000000001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138</v>
      </c>
      <c r="AU215" s="250" t="s">
        <v>136</v>
      </c>
      <c r="AV215" s="14" t="s">
        <v>136</v>
      </c>
      <c r="AW215" s="14" t="s">
        <v>30</v>
      </c>
      <c r="AX215" s="14" t="s">
        <v>73</v>
      </c>
      <c r="AY215" s="250" t="s">
        <v>127</v>
      </c>
    </row>
    <row r="216" s="13" customFormat="1">
      <c r="A216" s="13"/>
      <c r="B216" s="229"/>
      <c r="C216" s="230"/>
      <c r="D216" s="231" t="s">
        <v>138</v>
      </c>
      <c r="E216" s="232" t="s">
        <v>1</v>
      </c>
      <c r="F216" s="233" t="s">
        <v>201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138</v>
      </c>
      <c r="AU216" s="239" t="s">
        <v>136</v>
      </c>
      <c r="AV216" s="13" t="s">
        <v>81</v>
      </c>
      <c r="AW216" s="13" t="s">
        <v>30</v>
      </c>
      <c r="AX216" s="13" t="s">
        <v>73</v>
      </c>
      <c r="AY216" s="239" t="s">
        <v>127</v>
      </c>
    </row>
    <row r="217" s="14" customFormat="1">
      <c r="A217" s="14"/>
      <c r="B217" s="240"/>
      <c r="C217" s="241"/>
      <c r="D217" s="231" t="s">
        <v>138</v>
      </c>
      <c r="E217" s="242" t="s">
        <v>1</v>
      </c>
      <c r="F217" s="243" t="s">
        <v>202</v>
      </c>
      <c r="G217" s="241"/>
      <c r="H217" s="244">
        <v>0.80800000000000005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138</v>
      </c>
      <c r="AU217" s="250" t="s">
        <v>136</v>
      </c>
      <c r="AV217" s="14" t="s">
        <v>136</v>
      </c>
      <c r="AW217" s="14" t="s">
        <v>30</v>
      </c>
      <c r="AX217" s="14" t="s">
        <v>73</v>
      </c>
      <c r="AY217" s="250" t="s">
        <v>127</v>
      </c>
    </row>
    <row r="218" s="13" customFormat="1">
      <c r="A218" s="13"/>
      <c r="B218" s="229"/>
      <c r="C218" s="230"/>
      <c r="D218" s="231" t="s">
        <v>138</v>
      </c>
      <c r="E218" s="232" t="s">
        <v>1</v>
      </c>
      <c r="F218" s="233" t="s">
        <v>203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138</v>
      </c>
      <c r="AU218" s="239" t="s">
        <v>136</v>
      </c>
      <c r="AV218" s="13" t="s">
        <v>81</v>
      </c>
      <c r="AW218" s="13" t="s">
        <v>30</v>
      </c>
      <c r="AX218" s="13" t="s">
        <v>73</v>
      </c>
      <c r="AY218" s="239" t="s">
        <v>127</v>
      </c>
    </row>
    <row r="219" s="14" customFormat="1">
      <c r="A219" s="14"/>
      <c r="B219" s="240"/>
      <c r="C219" s="241"/>
      <c r="D219" s="231" t="s">
        <v>138</v>
      </c>
      <c r="E219" s="242" t="s">
        <v>1</v>
      </c>
      <c r="F219" s="243" t="s">
        <v>204</v>
      </c>
      <c r="G219" s="241"/>
      <c r="H219" s="244">
        <v>2.4060000000000001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138</v>
      </c>
      <c r="AU219" s="250" t="s">
        <v>136</v>
      </c>
      <c r="AV219" s="14" t="s">
        <v>136</v>
      </c>
      <c r="AW219" s="14" t="s">
        <v>30</v>
      </c>
      <c r="AX219" s="14" t="s">
        <v>73</v>
      </c>
      <c r="AY219" s="250" t="s">
        <v>127</v>
      </c>
    </row>
    <row r="220" s="13" customFormat="1">
      <c r="A220" s="13"/>
      <c r="B220" s="229"/>
      <c r="C220" s="230"/>
      <c r="D220" s="231" t="s">
        <v>138</v>
      </c>
      <c r="E220" s="232" t="s">
        <v>1</v>
      </c>
      <c r="F220" s="233" t="s">
        <v>178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138</v>
      </c>
      <c r="AU220" s="239" t="s">
        <v>136</v>
      </c>
      <c r="AV220" s="13" t="s">
        <v>81</v>
      </c>
      <c r="AW220" s="13" t="s">
        <v>30</v>
      </c>
      <c r="AX220" s="13" t="s">
        <v>73</v>
      </c>
      <c r="AY220" s="239" t="s">
        <v>127</v>
      </c>
    </row>
    <row r="221" s="14" customFormat="1">
      <c r="A221" s="14"/>
      <c r="B221" s="240"/>
      <c r="C221" s="241"/>
      <c r="D221" s="231" t="s">
        <v>138</v>
      </c>
      <c r="E221" s="242" t="s">
        <v>1</v>
      </c>
      <c r="F221" s="243" t="s">
        <v>205</v>
      </c>
      <c r="G221" s="241"/>
      <c r="H221" s="244">
        <v>23.120999999999999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138</v>
      </c>
      <c r="AU221" s="250" t="s">
        <v>136</v>
      </c>
      <c r="AV221" s="14" t="s">
        <v>136</v>
      </c>
      <c r="AW221" s="14" t="s">
        <v>30</v>
      </c>
      <c r="AX221" s="14" t="s">
        <v>73</v>
      </c>
      <c r="AY221" s="250" t="s">
        <v>127</v>
      </c>
    </row>
    <row r="222" s="15" customFormat="1">
      <c r="A222" s="15"/>
      <c r="B222" s="251"/>
      <c r="C222" s="252"/>
      <c r="D222" s="231" t="s">
        <v>138</v>
      </c>
      <c r="E222" s="253" t="s">
        <v>1</v>
      </c>
      <c r="F222" s="254" t="s">
        <v>140</v>
      </c>
      <c r="G222" s="252"/>
      <c r="H222" s="255">
        <v>98.507000000000005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1" t="s">
        <v>138</v>
      </c>
      <c r="AU222" s="261" t="s">
        <v>136</v>
      </c>
      <c r="AV222" s="15" t="s">
        <v>135</v>
      </c>
      <c r="AW222" s="15" t="s">
        <v>30</v>
      </c>
      <c r="AX222" s="15" t="s">
        <v>81</v>
      </c>
      <c r="AY222" s="261" t="s">
        <v>127</v>
      </c>
    </row>
    <row r="223" s="2" customFormat="1" ht="16.5" customHeight="1">
      <c r="A223" s="38"/>
      <c r="B223" s="39"/>
      <c r="C223" s="215" t="s">
        <v>206</v>
      </c>
      <c r="D223" s="215" t="s">
        <v>131</v>
      </c>
      <c r="E223" s="216" t="s">
        <v>207</v>
      </c>
      <c r="F223" s="217" t="s">
        <v>208</v>
      </c>
      <c r="G223" s="218" t="s">
        <v>134</v>
      </c>
      <c r="H223" s="219">
        <v>4000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39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135</v>
      </c>
      <c r="AT223" s="227" t="s">
        <v>131</v>
      </c>
      <c r="AU223" s="227" t="s">
        <v>136</v>
      </c>
      <c r="AY223" s="17" t="s">
        <v>127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136</v>
      </c>
      <c r="BK223" s="228">
        <f>ROUND(I223*H223,2)</f>
        <v>0</v>
      </c>
      <c r="BL223" s="17" t="s">
        <v>135</v>
      </c>
      <c r="BM223" s="227" t="s">
        <v>209</v>
      </c>
    </row>
    <row r="224" s="13" customFormat="1">
      <c r="A224" s="13"/>
      <c r="B224" s="229"/>
      <c r="C224" s="230"/>
      <c r="D224" s="231" t="s">
        <v>138</v>
      </c>
      <c r="E224" s="232" t="s">
        <v>1</v>
      </c>
      <c r="F224" s="233" t="s">
        <v>210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138</v>
      </c>
      <c r="AU224" s="239" t="s">
        <v>136</v>
      </c>
      <c r="AV224" s="13" t="s">
        <v>81</v>
      </c>
      <c r="AW224" s="13" t="s">
        <v>30</v>
      </c>
      <c r="AX224" s="13" t="s">
        <v>73</v>
      </c>
      <c r="AY224" s="239" t="s">
        <v>127</v>
      </c>
    </row>
    <row r="225" s="14" customFormat="1">
      <c r="A225" s="14"/>
      <c r="B225" s="240"/>
      <c r="C225" s="241"/>
      <c r="D225" s="231" t="s">
        <v>138</v>
      </c>
      <c r="E225" s="242" t="s">
        <v>1</v>
      </c>
      <c r="F225" s="243" t="s">
        <v>211</v>
      </c>
      <c r="G225" s="241"/>
      <c r="H225" s="244">
        <v>4000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138</v>
      </c>
      <c r="AU225" s="250" t="s">
        <v>136</v>
      </c>
      <c r="AV225" s="14" t="s">
        <v>136</v>
      </c>
      <c r="AW225" s="14" t="s">
        <v>30</v>
      </c>
      <c r="AX225" s="14" t="s">
        <v>81</v>
      </c>
      <c r="AY225" s="250" t="s">
        <v>127</v>
      </c>
    </row>
    <row r="226" s="2" customFormat="1" ht="16.5" customHeight="1">
      <c r="A226" s="38"/>
      <c r="B226" s="39"/>
      <c r="C226" s="215" t="s">
        <v>212</v>
      </c>
      <c r="D226" s="215" t="s">
        <v>131</v>
      </c>
      <c r="E226" s="216" t="s">
        <v>213</v>
      </c>
      <c r="F226" s="217" t="s">
        <v>214</v>
      </c>
      <c r="G226" s="218" t="s">
        <v>134</v>
      </c>
      <c r="H226" s="219">
        <v>78.980999999999995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39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135</v>
      </c>
      <c r="AT226" s="227" t="s">
        <v>131</v>
      </c>
      <c r="AU226" s="227" t="s">
        <v>136</v>
      </c>
      <c r="AY226" s="17" t="s">
        <v>127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136</v>
      </c>
      <c r="BK226" s="228">
        <f>ROUND(I226*H226,2)</f>
        <v>0</v>
      </c>
      <c r="BL226" s="17" t="s">
        <v>135</v>
      </c>
      <c r="BM226" s="227" t="s">
        <v>215</v>
      </c>
    </row>
    <row r="227" s="13" customFormat="1">
      <c r="A227" s="13"/>
      <c r="B227" s="229"/>
      <c r="C227" s="230"/>
      <c r="D227" s="231" t="s">
        <v>138</v>
      </c>
      <c r="E227" s="232" t="s">
        <v>1</v>
      </c>
      <c r="F227" s="233" t="s">
        <v>216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138</v>
      </c>
      <c r="AU227" s="239" t="s">
        <v>136</v>
      </c>
      <c r="AV227" s="13" t="s">
        <v>81</v>
      </c>
      <c r="AW227" s="13" t="s">
        <v>30</v>
      </c>
      <c r="AX227" s="13" t="s">
        <v>73</v>
      </c>
      <c r="AY227" s="239" t="s">
        <v>127</v>
      </c>
    </row>
    <row r="228" s="13" customFormat="1">
      <c r="A228" s="13"/>
      <c r="B228" s="229"/>
      <c r="C228" s="230"/>
      <c r="D228" s="231" t="s">
        <v>138</v>
      </c>
      <c r="E228" s="232" t="s">
        <v>1</v>
      </c>
      <c r="F228" s="233" t="s">
        <v>151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138</v>
      </c>
      <c r="AU228" s="239" t="s">
        <v>136</v>
      </c>
      <c r="AV228" s="13" t="s">
        <v>81</v>
      </c>
      <c r="AW228" s="13" t="s">
        <v>30</v>
      </c>
      <c r="AX228" s="13" t="s">
        <v>73</v>
      </c>
      <c r="AY228" s="239" t="s">
        <v>127</v>
      </c>
    </row>
    <row r="229" s="14" customFormat="1">
      <c r="A229" s="14"/>
      <c r="B229" s="240"/>
      <c r="C229" s="241"/>
      <c r="D229" s="231" t="s">
        <v>138</v>
      </c>
      <c r="E229" s="242" t="s">
        <v>1</v>
      </c>
      <c r="F229" s="243" t="s">
        <v>175</v>
      </c>
      <c r="G229" s="241"/>
      <c r="H229" s="244">
        <v>16.632999999999999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138</v>
      </c>
      <c r="AU229" s="250" t="s">
        <v>136</v>
      </c>
      <c r="AV229" s="14" t="s">
        <v>136</v>
      </c>
      <c r="AW229" s="14" t="s">
        <v>30</v>
      </c>
      <c r="AX229" s="14" t="s">
        <v>73</v>
      </c>
      <c r="AY229" s="250" t="s">
        <v>127</v>
      </c>
    </row>
    <row r="230" s="13" customFormat="1">
      <c r="A230" s="13"/>
      <c r="B230" s="229"/>
      <c r="C230" s="230"/>
      <c r="D230" s="231" t="s">
        <v>138</v>
      </c>
      <c r="E230" s="232" t="s">
        <v>1</v>
      </c>
      <c r="F230" s="233" t="s">
        <v>176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138</v>
      </c>
      <c r="AU230" s="239" t="s">
        <v>136</v>
      </c>
      <c r="AV230" s="13" t="s">
        <v>81</v>
      </c>
      <c r="AW230" s="13" t="s">
        <v>30</v>
      </c>
      <c r="AX230" s="13" t="s">
        <v>73</v>
      </c>
      <c r="AY230" s="239" t="s">
        <v>127</v>
      </c>
    </row>
    <row r="231" s="14" customFormat="1">
      <c r="A231" s="14"/>
      <c r="B231" s="240"/>
      <c r="C231" s="241"/>
      <c r="D231" s="231" t="s">
        <v>138</v>
      </c>
      <c r="E231" s="242" t="s">
        <v>1</v>
      </c>
      <c r="F231" s="243" t="s">
        <v>177</v>
      </c>
      <c r="G231" s="241"/>
      <c r="H231" s="244">
        <v>17.706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138</v>
      </c>
      <c r="AU231" s="250" t="s">
        <v>136</v>
      </c>
      <c r="AV231" s="14" t="s">
        <v>136</v>
      </c>
      <c r="AW231" s="14" t="s">
        <v>30</v>
      </c>
      <c r="AX231" s="14" t="s">
        <v>73</v>
      </c>
      <c r="AY231" s="250" t="s">
        <v>127</v>
      </c>
    </row>
    <row r="232" s="13" customFormat="1">
      <c r="A232" s="13"/>
      <c r="B232" s="229"/>
      <c r="C232" s="230"/>
      <c r="D232" s="231" t="s">
        <v>138</v>
      </c>
      <c r="E232" s="232" t="s">
        <v>1</v>
      </c>
      <c r="F232" s="233" t="s">
        <v>178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138</v>
      </c>
      <c r="AU232" s="239" t="s">
        <v>136</v>
      </c>
      <c r="AV232" s="13" t="s">
        <v>81</v>
      </c>
      <c r="AW232" s="13" t="s">
        <v>30</v>
      </c>
      <c r="AX232" s="13" t="s">
        <v>73</v>
      </c>
      <c r="AY232" s="239" t="s">
        <v>127</v>
      </c>
    </row>
    <row r="233" s="14" customFormat="1">
      <c r="A233" s="14"/>
      <c r="B233" s="240"/>
      <c r="C233" s="241"/>
      <c r="D233" s="231" t="s">
        <v>138</v>
      </c>
      <c r="E233" s="242" t="s">
        <v>1</v>
      </c>
      <c r="F233" s="243" t="s">
        <v>179</v>
      </c>
      <c r="G233" s="241"/>
      <c r="H233" s="244">
        <v>23.120999999999999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138</v>
      </c>
      <c r="AU233" s="250" t="s">
        <v>136</v>
      </c>
      <c r="AV233" s="14" t="s">
        <v>136</v>
      </c>
      <c r="AW233" s="14" t="s">
        <v>30</v>
      </c>
      <c r="AX233" s="14" t="s">
        <v>73</v>
      </c>
      <c r="AY233" s="250" t="s">
        <v>127</v>
      </c>
    </row>
    <row r="234" s="13" customFormat="1">
      <c r="A234" s="13"/>
      <c r="B234" s="229"/>
      <c r="C234" s="230"/>
      <c r="D234" s="231" t="s">
        <v>138</v>
      </c>
      <c r="E234" s="232" t="s">
        <v>1</v>
      </c>
      <c r="F234" s="233" t="s">
        <v>180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138</v>
      </c>
      <c r="AU234" s="239" t="s">
        <v>136</v>
      </c>
      <c r="AV234" s="13" t="s">
        <v>81</v>
      </c>
      <c r="AW234" s="13" t="s">
        <v>30</v>
      </c>
      <c r="AX234" s="13" t="s">
        <v>73</v>
      </c>
      <c r="AY234" s="239" t="s">
        <v>127</v>
      </c>
    </row>
    <row r="235" s="14" customFormat="1">
      <c r="A235" s="14"/>
      <c r="B235" s="240"/>
      <c r="C235" s="241"/>
      <c r="D235" s="231" t="s">
        <v>138</v>
      </c>
      <c r="E235" s="242" t="s">
        <v>1</v>
      </c>
      <c r="F235" s="243" t="s">
        <v>181</v>
      </c>
      <c r="G235" s="241"/>
      <c r="H235" s="244">
        <v>20.885000000000002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138</v>
      </c>
      <c r="AU235" s="250" t="s">
        <v>136</v>
      </c>
      <c r="AV235" s="14" t="s">
        <v>136</v>
      </c>
      <c r="AW235" s="14" t="s">
        <v>30</v>
      </c>
      <c r="AX235" s="14" t="s">
        <v>73</v>
      </c>
      <c r="AY235" s="250" t="s">
        <v>127</v>
      </c>
    </row>
    <row r="236" s="14" customFormat="1">
      <c r="A236" s="14"/>
      <c r="B236" s="240"/>
      <c r="C236" s="241"/>
      <c r="D236" s="231" t="s">
        <v>138</v>
      </c>
      <c r="E236" s="242" t="s">
        <v>1</v>
      </c>
      <c r="F236" s="243" t="s">
        <v>182</v>
      </c>
      <c r="G236" s="241"/>
      <c r="H236" s="244">
        <v>0.63600000000000001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138</v>
      </c>
      <c r="AU236" s="250" t="s">
        <v>136</v>
      </c>
      <c r="AV236" s="14" t="s">
        <v>136</v>
      </c>
      <c r="AW236" s="14" t="s">
        <v>30</v>
      </c>
      <c r="AX236" s="14" t="s">
        <v>73</v>
      </c>
      <c r="AY236" s="250" t="s">
        <v>127</v>
      </c>
    </row>
    <row r="237" s="15" customFormat="1">
      <c r="A237" s="15"/>
      <c r="B237" s="251"/>
      <c r="C237" s="252"/>
      <c r="D237" s="231" t="s">
        <v>138</v>
      </c>
      <c r="E237" s="253" t="s">
        <v>1</v>
      </c>
      <c r="F237" s="254" t="s">
        <v>140</v>
      </c>
      <c r="G237" s="252"/>
      <c r="H237" s="255">
        <v>78.980999999999995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1" t="s">
        <v>138</v>
      </c>
      <c r="AU237" s="261" t="s">
        <v>136</v>
      </c>
      <c r="AV237" s="15" t="s">
        <v>135</v>
      </c>
      <c r="AW237" s="15" t="s">
        <v>30</v>
      </c>
      <c r="AX237" s="15" t="s">
        <v>81</v>
      </c>
      <c r="AY237" s="261" t="s">
        <v>127</v>
      </c>
    </row>
    <row r="238" s="2" customFormat="1" ht="21.75" customHeight="1">
      <c r="A238" s="38"/>
      <c r="B238" s="39"/>
      <c r="C238" s="215" t="s">
        <v>217</v>
      </c>
      <c r="D238" s="215" t="s">
        <v>131</v>
      </c>
      <c r="E238" s="216" t="s">
        <v>218</v>
      </c>
      <c r="F238" s="217" t="s">
        <v>219</v>
      </c>
      <c r="G238" s="218" t="s">
        <v>134</v>
      </c>
      <c r="H238" s="219">
        <v>9.3239999999999998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39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0.11700000000000001</v>
      </c>
      <c r="T238" s="226">
        <f>S238*H238</f>
        <v>1.090908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135</v>
      </c>
      <c r="AT238" s="227" t="s">
        <v>131</v>
      </c>
      <c r="AU238" s="227" t="s">
        <v>136</v>
      </c>
      <c r="AY238" s="17" t="s">
        <v>127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136</v>
      </c>
      <c r="BK238" s="228">
        <f>ROUND(I238*H238,2)</f>
        <v>0</v>
      </c>
      <c r="BL238" s="17" t="s">
        <v>135</v>
      </c>
      <c r="BM238" s="227" t="s">
        <v>220</v>
      </c>
    </row>
    <row r="239" s="13" customFormat="1">
      <c r="A239" s="13"/>
      <c r="B239" s="229"/>
      <c r="C239" s="230"/>
      <c r="D239" s="231" t="s">
        <v>138</v>
      </c>
      <c r="E239" s="232" t="s">
        <v>1</v>
      </c>
      <c r="F239" s="233" t="s">
        <v>221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138</v>
      </c>
      <c r="AU239" s="239" t="s">
        <v>136</v>
      </c>
      <c r="AV239" s="13" t="s">
        <v>81</v>
      </c>
      <c r="AW239" s="13" t="s">
        <v>30</v>
      </c>
      <c r="AX239" s="13" t="s">
        <v>73</v>
      </c>
      <c r="AY239" s="239" t="s">
        <v>127</v>
      </c>
    </row>
    <row r="240" s="14" customFormat="1">
      <c r="A240" s="14"/>
      <c r="B240" s="240"/>
      <c r="C240" s="241"/>
      <c r="D240" s="231" t="s">
        <v>138</v>
      </c>
      <c r="E240" s="242" t="s">
        <v>1</v>
      </c>
      <c r="F240" s="243" t="s">
        <v>222</v>
      </c>
      <c r="G240" s="241"/>
      <c r="H240" s="244">
        <v>9.3239999999999998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138</v>
      </c>
      <c r="AU240" s="250" t="s">
        <v>136</v>
      </c>
      <c r="AV240" s="14" t="s">
        <v>136</v>
      </c>
      <c r="AW240" s="14" t="s">
        <v>30</v>
      </c>
      <c r="AX240" s="14" t="s">
        <v>81</v>
      </c>
      <c r="AY240" s="250" t="s">
        <v>127</v>
      </c>
    </row>
    <row r="241" s="2" customFormat="1" ht="24.15" customHeight="1">
      <c r="A241" s="38"/>
      <c r="B241" s="39"/>
      <c r="C241" s="215" t="s">
        <v>223</v>
      </c>
      <c r="D241" s="215" t="s">
        <v>131</v>
      </c>
      <c r="E241" s="216" t="s">
        <v>224</v>
      </c>
      <c r="F241" s="217" t="s">
        <v>225</v>
      </c>
      <c r="G241" s="218" t="s">
        <v>226</v>
      </c>
      <c r="H241" s="219">
        <v>7.8979999999999997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39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1.3999999999999999</v>
      </c>
      <c r="T241" s="226">
        <f>S241*H241</f>
        <v>11.057199999999998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135</v>
      </c>
      <c r="AT241" s="227" t="s">
        <v>131</v>
      </c>
      <c r="AU241" s="227" t="s">
        <v>136</v>
      </c>
      <c r="AY241" s="17" t="s">
        <v>127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136</v>
      </c>
      <c r="BK241" s="228">
        <f>ROUND(I241*H241,2)</f>
        <v>0</v>
      </c>
      <c r="BL241" s="17" t="s">
        <v>135</v>
      </c>
      <c r="BM241" s="227" t="s">
        <v>227</v>
      </c>
    </row>
    <row r="242" s="13" customFormat="1">
      <c r="A242" s="13"/>
      <c r="B242" s="229"/>
      <c r="C242" s="230"/>
      <c r="D242" s="231" t="s">
        <v>138</v>
      </c>
      <c r="E242" s="232" t="s">
        <v>1</v>
      </c>
      <c r="F242" s="233" t="s">
        <v>151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138</v>
      </c>
      <c r="AU242" s="239" t="s">
        <v>136</v>
      </c>
      <c r="AV242" s="13" t="s">
        <v>81</v>
      </c>
      <c r="AW242" s="13" t="s">
        <v>30</v>
      </c>
      <c r="AX242" s="13" t="s">
        <v>73</v>
      </c>
      <c r="AY242" s="239" t="s">
        <v>127</v>
      </c>
    </row>
    <row r="243" s="14" customFormat="1">
      <c r="A243" s="14"/>
      <c r="B243" s="240"/>
      <c r="C243" s="241"/>
      <c r="D243" s="231" t="s">
        <v>138</v>
      </c>
      <c r="E243" s="242" t="s">
        <v>1</v>
      </c>
      <c r="F243" s="243" t="s">
        <v>228</v>
      </c>
      <c r="G243" s="241"/>
      <c r="H243" s="244">
        <v>1.663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138</v>
      </c>
      <c r="AU243" s="250" t="s">
        <v>136</v>
      </c>
      <c r="AV243" s="14" t="s">
        <v>136</v>
      </c>
      <c r="AW243" s="14" t="s">
        <v>30</v>
      </c>
      <c r="AX243" s="14" t="s">
        <v>73</v>
      </c>
      <c r="AY243" s="250" t="s">
        <v>127</v>
      </c>
    </row>
    <row r="244" s="13" customFormat="1">
      <c r="A244" s="13"/>
      <c r="B244" s="229"/>
      <c r="C244" s="230"/>
      <c r="D244" s="231" t="s">
        <v>138</v>
      </c>
      <c r="E244" s="232" t="s">
        <v>1</v>
      </c>
      <c r="F244" s="233" t="s">
        <v>176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138</v>
      </c>
      <c r="AU244" s="239" t="s">
        <v>136</v>
      </c>
      <c r="AV244" s="13" t="s">
        <v>81</v>
      </c>
      <c r="AW244" s="13" t="s">
        <v>30</v>
      </c>
      <c r="AX244" s="13" t="s">
        <v>73</v>
      </c>
      <c r="AY244" s="239" t="s">
        <v>127</v>
      </c>
    </row>
    <row r="245" s="14" customFormat="1">
      <c r="A245" s="14"/>
      <c r="B245" s="240"/>
      <c r="C245" s="241"/>
      <c r="D245" s="231" t="s">
        <v>138</v>
      </c>
      <c r="E245" s="242" t="s">
        <v>1</v>
      </c>
      <c r="F245" s="243" t="s">
        <v>229</v>
      </c>
      <c r="G245" s="241"/>
      <c r="H245" s="244">
        <v>1.7709999999999999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138</v>
      </c>
      <c r="AU245" s="250" t="s">
        <v>136</v>
      </c>
      <c r="AV245" s="14" t="s">
        <v>136</v>
      </c>
      <c r="AW245" s="14" t="s">
        <v>30</v>
      </c>
      <c r="AX245" s="14" t="s">
        <v>73</v>
      </c>
      <c r="AY245" s="250" t="s">
        <v>127</v>
      </c>
    </row>
    <row r="246" s="13" customFormat="1">
      <c r="A246" s="13"/>
      <c r="B246" s="229"/>
      <c r="C246" s="230"/>
      <c r="D246" s="231" t="s">
        <v>138</v>
      </c>
      <c r="E246" s="232" t="s">
        <v>1</v>
      </c>
      <c r="F246" s="233" t="s">
        <v>178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138</v>
      </c>
      <c r="AU246" s="239" t="s">
        <v>136</v>
      </c>
      <c r="AV246" s="13" t="s">
        <v>81</v>
      </c>
      <c r="AW246" s="13" t="s">
        <v>30</v>
      </c>
      <c r="AX246" s="13" t="s">
        <v>73</v>
      </c>
      <c r="AY246" s="239" t="s">
        <v>127</v>
      </c>
    </row>
    <row r="247" s="14" customFormat="1">
      <c r="A247" s="14"/>
      <c r="B247" s="240"/>
      <c r="C247" s="241"/>
      <c r="D247" s="231" t="s">
        <v>138</v>
      </c>
      <c r="E247" s="242" t="s">
        <v>1</v>
      </c>
      <c r="F247" s="243" t="s">
        <v>230</v>
      </c>
      <c r="G247" s="241"/>
      <c r="H247" s="244">
        <v>2.3119999999999998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138</v>
      </c>
      <c r="AU247" s="250" t="s">
        <v>136</v>
      </c>
      <c r="AV247" s="14" t="s">
        <v>136</v>
      </c>
      <c r="AW247" s="14" t="s">
        <v>30</v>
      </c>
      <c r="AX247" s="14" t="s">
        <v>73</v>
      </c>
      <c r="AY247" s="250" t="s">
        <v>127</v>
      </c>
    </row>
    <row r="248" s="13" customFormat="1">
      <c r="A248" s="13"/>
      <c r="B248" s="229"/>
      <c r="C248" s="230"/>
      <c r="D248" s="231" t="s">
        <v>138</v>
      </c>
      <c r="E248" s="232" t="s">
        <v>1</v>
      </c>
      <c r="F248" s="233" t="s">
        <v>180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138</v>
      </c>
      <c r="AU248" s="239" t="s">
        <v>136</v>
      </c>
      <c r="AV248" s="13" t="s">
        <v>81</v>
      </c>
      <c r="AW248" s="13" t="s">
        <v>30</v>
      </c>
      <c r="AX248" s="13" t="s">
        <v>73</v>
      </c>
      <c r="AY248" s="239" t="s">
        <v>127</v>
      </c>
    </row>
    <row r="249" s="14" customFormat="1">
      <c r="A249" s="14"/>
      <c r="B249" s="240"/>
      <c r="C249" s="241"/>
      <c r="D249" s="231" t="s">
        <v>138</v>
      </c>
      <c r="E249" s="242" t="s">
        <v>1</v>
      </c>
      <c r="F249" s="243" t="s">
        <v>231</v>
      </c>
      <c r="G249" s="241"/>
      <c r="H249" s="244">
        <v>2.0880000000000001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138</v>
      </c>
      <c r="AU249" s="250" t="s">
        <v>136</v>
      </c>
      <c r="AV249" s="14" t="s">
        <v>136</v>
      </c>
      <c r="AW249" s="14" t="s">
        <v>30</v>
      </c>
      <c r="AX249" s="14" t="s">
        <v>73</v>
      </c>
      <c r="AY249" s="250" t="s">
        <v>127</v>
      </c>
    </row>
    <row r="250" s="14" customFormat="1">
      <c r="A250" s="14"/>
      <c r="B250" s="240"/>
      <c r="C250" s="241"/>
      <c r="D250" s="231" t="s">
        <v>138</v>
      </c>
      <c r="E250" s="242" t="s">
        <v>1</v>
      </c>
      <c r="F250" s="243" t="s">
        <v>232</v>
      </c>
      <c r="G250" s="241"/>
      <c r="H250" s="244">
        <v>0.064000000000000001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138</v>
      </c>
      <c r="AU250" s="250" t="s">
        <v>136</v>
      </c>
      <c r="AV250" s="14" t="s">
        <v>136</v>
      </c>
      <c r="AW250" s="14" t="s">
        <v>30</v>
      </c>
      <c r="AX250" s="14" t="s">
        <v>73</v>
      </c>
      <c r="AY250" s="250" t="s">
        <v>127</v>
      </c>
    </row>
    <row r="251" s="15" customFormat="1">
      <c r="A251" s="15"/>
      <c r="B251" s="251"/>
      <c r="C251" s="252"/>
      <c r="D251" s="231" t="s">
        <v>138</v>
      </c>
      <c r="E251" s="253" t="s">
        <v>1</v>
      </c>
      <c r="F251" s="254" t="s">
        <v>140</v>
      </c>
      <c r="G251" s="252"/>
      <c r="H251" s="255">
        <v>7.8979999999999997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1" t="s">
        <v>138</v>
      </c>
      <c r="AU251" s="261" t="s">
        <v>136</v>
      </c>
      <c r="AV251" s="15" t="s">
        <v>135</v>
      </c>
      <c r="AW251" s="15" t="s">
        <v>30</v>
      </c>
      <c r="AX251" s="15" t="s">
        <v>81</v>
      </c>
      <c r="AY251" s="261" t="s">
        <v>127</v>
      </c>
    </row>
    <row r="252" s="2" customFormat="1" ht="21.75" customHeight="1">
      <c r="A252" s="38"/>
      <c r="B252" s="39"/>
      <c r="C252" s="215" t="s">
        <v>233</v>
      </c>
      <c r="D252" s="215" t="s">
        <v>131</v>
      </c>
      <c r="E252" s="216" t="s">
        <v>234</v>
      </c>
      <c r="F252" s="217" t="s">
        <v>235</v>
      </c>
      <c r="G252" s="218" t="s">
        <v>134</v>
      </c>
      <c r="H252" s="219">
        <v>1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0.083000000000000004</v>
      </c>
      <c r="T252" s="226">
        <f>S252*H252</f>
        <v>0.083000000000000004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135</v>
      </c>
      <c r="AT252" s="227" t="s">
        <v>131</v>
      </c>
      <c r="AU252" s="227" t="s">
        <v>136</v>
      </c>
      <c r="AY252" s="17" t="s">
        <v>127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136</v>
      </c>
      <c r="BK252" s="228">
        <f>ROUND(I252*H252,2)</f>
        <v>0</v>
      </c>
      <c r="BL252" s="17" t="s">
        <v>135</v>
      </c>
      <c r="BM252" s="227" t="s">
        <v>236</v>
      </c>
    </row>
    <row r="253" s="13" customFormat="1">
      <c r="A253" s="13"/>
      <c r="B253" s="229"/>
      <c r="C253" s="230"/>
      <c r="D253" s="231" t="s">
        <v>138</v>
      </c>
      <c r="E253" s="232" t="s">
        <v>1</v>
      </c>
      <c r="F253" s="233" t="s">
        <v>237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138</v>
      </c>
      <c r="AU253" s="239" t="s">
        <v>136</v>
      </c>
      <c r="AV253" s="13" t="s">
        <v>81</v>
      </c>
      <c r="AW253" s="13" t="s">
        <v>30</v>
      </c>
      <c r="AX253" s="13" t="s">
        <v>73</v>
      </c>
      <c r="AY253" s="239" t="s">
        <v>127</v>
      </c>
    </row>
    <row r="254" s="14" customFormat="1">
      <c r="A254" s="14"/>
      <c r="B254" s="240"/>
      <c r="C254" s="241"/>
      <c r="D254" s="231" t="s">
        <v>138</v>
      </c>
      <c r="E254" s="242" t="s">
        <v>1</v>
      </c>
      <c r="F254" s="243" t="s">
        <v>81</v>
      </c>
      <c r="G254" s="241"/>
      <c r="H254" s="244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138</v>
      </c>
      <c r="AU254" s="250" t="s">
        <v>136</v>
      </c>
      <c r="AV254" s="14" t="s">
        <v>136</v>
      </c>
      <c r="AW254" s="14" t="s">
        <v>30</v>
      </c>
      <c r="AX254" s="14" t="s">
        <v>81</v>
      </c>
      <c r="AY254" s="250" t="s">
        <v>127</v>
      </c>
    </row>
    <row r="255" s="2" customFormat="1" ht="24.15" customHeight="1">
      <c r="A255" s="38"/>
      <c r="B255" s="39"/>
      <c r="C255" s="215" t="s">
        <v>238</v>
      </c>
      <c r="D255" s="215" t="s">
        <v>131</v>
      </c>
      <c r="E255" s="216" t="s">
        <v>239</v>
      </c>
      <c r="F255" s="217" t="s">
        <v>240</v>
      </c>
      <c r="G255" s="218" t="s">
        <v>134</v>
      </c>
      <c r="H255" s="219">
        <v>5.6109999999999998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0.068000000000000005</v>
      </c>
      <c r="T255" s="226">
        <f>S255*H255</f>
        <v>0.381548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135</v>
      </c>
      <c r="AT255" s="227" t="s">
        <v>131</v>
      </c>
      <c r="AU255" s="227" t="s">
        <v>136</v>
      </c>
      <c r="AY255" s="17" t="s">
        <v>127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136</v>
      </c>
      <c r="BK255" s="228">
        <f>ROUND(I255*H255,2)</f>
        <v>0</v>
      </c>
      <c r="BL255" s="17" t="s">
        <v>135</v>
      </c>
      <c r="BM255" s="227" t="s">
        <v>241</v>
      </c>
    </row>
    <row r="256" s="13" customFormat="1">
      <c r="A256" s="13"/>
      <c r="B256" s="229"/>
      <c r="C256" s="230"/>
      <c r="D256" s="231" t="s">
        <v>138</v>
      </c>
      <c r="E256" s="232" t="s">
        <v>1</v>
      </c>
      <c r="F256" s="233" t="s">
        <v>149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138</v>
      </c>
      <c r="AU256" s="239" t="s">
        <v>136</v>
      </c>
      <c r="AV256" s="13" t="s">
        <v>81</v>
      </c>
      <c r="AW256" s="13" t="s">
        <v>30</v>
      </c>
      <c r="AX256" s="13" t="s">
        <v>73</v>
      </c>
      <c r="AY256" s="239" t="s">
        <v>127</v>
      </c>
    </row>
    <row r="257" s="14" customFormat="1">
      <c r="A257" s="14"/>
      <c r="B257" s="240"/>
      <c r="C257" s="241"/>
      <c r="D257" s="231" t="s">
        <v>138</v>
      </c>
      <c r="E257" s="242" t="s">
        <v>1</v>
      </c>
      <c r="F257" s="243" t="s">
        <v>150</v>
      </c>
      <c r="G257" s="241"/>
      <c r="H257" s="244">
        <v>5.6109999999999998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138</v>
      </c>
      <c r="AU257" s="250" t="s">
        <v>136</v>
      </c>
      <c r="AV257" s="14" t="s">
        <v>136</v>
      </c>
      <c r="AW257" s="14" t="s">
        <v>30</v>
      </c>
      <c r="AX257" s="14" t="s">
        <v>81</v>
      </c>
      <c r="AY257" s="250" t="s">
        <v>127</v>
      </c>
    </row>
    <row r="258" s="12" customFormat="1" ht="22.8" customHeight="1">
      <c r="A258" s="12"/>
      <c r="B258" s="199"/>
      <c r="C258" s="200"/>
      <c r="D258" s="201" t="s">
        <v>72</v>
      </c>
      <c r="E258" s="213" t="s">
        <v>242</v>
      </c>
      <c r="F258" s="213" t="s">
        <v>243</v>
      </c>
      <c r="G258" s="200"/>
      <c r="H258" s="200"/>
      <c r="I258" s="203"/>
      <c r="J258" s="214">
        <f>BK258</f>
        <v>0</v>
      </c>
      <c r="K258" s="200"/>
      <c r="L258" s="205"/>
      <c r="M258" s="206"/>
      <c r="N258" s="207"/>
      <c r="O258" s="207"/>
      <c r="P258" s="208">
        <f>SUM(P259:P265)</f>
        <v>0</v>
      </c>
      <c r="Q258" s="207"/>
      <c r="R258" s="208">
        <f>SUM(R259:R265)</f>
        <v>0</v>
      </c>
      <c r="S258" s="207"/>
      <c r="T258" s="209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81</v>
      </c>
      <c r="AT258" s="211" t="s">
        <v>72</v>
      </c>
      <c r="AU258" s="211" t="s">
        <v>81</v>
      </c>
      <c r="AY258" s="210" t="s">
        <v>127</v>
      </c>
      <c r="BK258" s="212">
        <f>SUM(BK259:BK265)</f>
        <v>0</v>
      </c>
    </row>
    <row r="259" s="2" customFormat="1" ht="24.15" customHeight="1">
      <c r="A259" s="38"/>
      <c r="B259" s="39"/>
      <c r="C259" s="215" t="s">
        <v>244</v>
      </c>
      <c r="D259" s="215" t="s">
        <v>131</v>
      </c>
      <c r="E259" s="216" t="s">
        <v>245</v>
      </c>
      <c r="F259" s="217" t="s">
        <v>246</v>
      </c>
      <c r="G259" s="218" t="s">
        <v>247</v>
      </c>
      <c r="H259" s="219">
        <v>16.698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135</v>
      </c>
      <c r="AT259" s="227" t="s">
        <v>131</v>
      </c>
      <c r="AU259" s="227" t="s">
        <v>136</v>
      </c>
      <c r="AY259" s="17" t="s">
        <v>127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136</v>
      </c>
      <c r="BK259" s="228">
        <f>ROUND(I259*H259,2)</f>
        <v>0</v>
      </c>
      <c r="BL259" s="17" t="s">
        <v>135</v>
      </c>
      <c r="BM259" s="227" t="s">
        <v>248</v>
      </c>
    </row>
    <row r="260" s="2" customFormat="1" ht="33" customHeight="1">
      <c r="A260" s="38"/>
      <c r="B260" s="39"/>
      <c r="C260" s="215" t="s">
        <v>249</v>
      </c>
      <c r="D260" s="215" t="s">
        <v>131</v>
      </c>
      <c r="E260" s="216" t="s">
        <v>250</v>
      </c>
      <c r="F260" s="217" t="s">
        <v>251</v>
      </c>
      <c r="G260" s="218" t="s">
        <v>247</v>
      </c>
      <c r="H260" s="219">
        <v>417.44999999999999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135</v>
      </c>
      <c r="AT260" s="227" t="s">
        <v>131</v>
      </c>
      <c r="AU260" s="227" t="s">
        <v>136</v>
      </c>
      <c r="AY260" s="17" t="s">
        <v>127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136</v>
      </c>
      <c r="BK260" s="228">
        <f>ROUND(I260*H260,2)</f>
        <v>0</v>
      </c>
      <c r="BL260" s="17" t="s">
        <v>135</v>
      </c>
      <c r="BM260" s="227" t="s">
        <v>252</v>
      </c>
    </row>
    <row r="261" s="14" customFormat="1">
      <c r="A261" s="14"/>
      <c r="B261" s="240"/>
      <c r="C261" s="241"/>
      <c r="D261" s="231" t="s">
        <v>138</v>
      </c>
      <c r="E261" s="241"/>
      <c r="F261" s="243" t="s">
        <v>253</v>
      </c>
      <c r="G261" s="241"/>
      <c r="H261" s="244">
        <v>417.44999999999999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138</v>
      </c>
      <c r="AU261" s="250" t="s">
        <v>136</v>
      </c>
      <c r="AV261" s="14" t="s">
        <v>136</v>
      </c>
      <c r="AW261" s="14" t="s">
        <v>4</v>
      </c>
      <c r="AX261" s="14" t="s">
        <v>81</v>
      </c>
      <c r="AY261" s="250" t="s">
        <v>127</v>
      </c>
    </row>
    <row r="262" s="2" customFormat="1" ht="24.15" customHeight="1">
      <c r="A262" s="38"/>
      <c r="B262" s="39"/>
      <c r="C262" s="215" t="s">
        <v>254</v>
      </c>
      <c r="D262" s="215" t="s">
        <v>131</v>
      </c>
      <c r="E262" s="216" t="s">
        <v>255</v>
      </c>
      <c r="F262" s="217" t="s">
        <v>256</v>
      </c>
      <c r="G262" s="218" t="s">
        <v>247</v>
      </c>
      <c r="H262" s="219">
        <v>16.698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39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135</v>
      </c>
      <c r="AT262" s="227" t="s">
        <v>131</v>
      </c>
      <c r="AU262" s="227" t="s">
        <v>136</v>
      </c>
      <c r="AY262" s="17" t="s">
        <v>127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136</v>
      </c>
      <c r="BK262" s="228">
        <f>ROUND(I262*H262,2)</f>
        <v>0</v>
      </c>
      <c r="BL262" s="17" t="s">
        <v>135</v>
      </c>
      <c r="BM262" s="227" t="s">
        <v>257</v>
      </c>
    </row>
    <row r="263" s="2" customFormat="1" ht="24.15" customHeight="1">
      <c r="A263" s="38"/>
      <c r="B263" s="39"/>
      <c r="C263" s="215" t="s">
        <v>258</v>
      </c>
      <c r="D263" s="215" t="s">
        <v>131</v>
      </c>
      <c r="E263" s="216" t="s">
        <v>259</v>
      </c>
      <c r="F263" s="217" t="s">
        <v>260</v>
      </c>
      <c r="G263" s="218" t="s">
        <v>247</v>
      </c>
      <c r="H263" s="219">
        <v>317.262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135</v>
      </c>
      <c r="AT263" s="227" t="s">
        <v>131</v>
      </c>
      <c r="AU263" s="227" t="s">
        <v>136</v>
      </c>
      <c r="AY263" s="17" t="s">
        <v>127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136</v>
      </c>
      <c r="BK263" s="228">
        <f>ROUND(I263*H263,2)</f>
        <v>0</v>
      </c>
      <c r="BL263" s="17" t="s">
        <v>135</v>
      </c>
      <c r="BM263" s="227" t="s">
        <v>261</v>
      </c>
    </row>
    <row r="264" s="14" customFormat="1">
      <c r="A264" s="14"/>
      <c r="B264" s="240"/>
      <c r="C264" s="241"/>
      <c r="D264" s="231" t="s">
        <v>138</v>
      </c>
      <c r="E264" s="241"/>
      <c r="F264" s="243" t="s">
        <v>262</v>
      </c>
      <c r="G264" s="241"/>
      <c r="H264" s="244">
        <v>317.262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138</v>
      </c>
      <c r="AU264" s="250" t="s">
        <v>136</v>
      </c>
      <c r="AV264" s="14" t="s">
        <v>136</v>
      </c>
      <c r="AW264" s="14" t="s">
        <v>4</v>
      </c>
      <c r="AX264" s="14" t="s">
        <v>81</v>
      </c>
      <c r="AY264" s="250" t="s">
        <v>127</v>
      </c>
    </row>
    <row r="265" s="2" customFormat="1" ht="33" customHeight="1">
      <c r="A265" s="38"/>
      <c r="B265" s="39"/>
      <c r="C265" s="215" t="s">
        <v>263</v>
      </c>
      <c r="D265" s="215" t="s">
        <v>131</v>
      </c>
      <c r="E265" s="216" t="s">
        <v>264</v>
      </c>
      <c r="F265" s="217" t="s">
        <v>265</v>
      </c>
      <c r="G265" s="218" t="s">
        <v>247</v>
      </c>
      <c r="H265" s="219">
        <v>16.698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39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135</v>
      </c>
      <c r="AT265" s="227" t="s">
        <v>131</v>
      </c>
      <c r="AU265" s="227" t="s">
        <v>136</v>
      </c>
      <c r="AY265" s="17" t="s">
        <v>127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136</v>
      </c>
      <c r="BK265" s="228">
        <f>ROUND(I265*H265,2)</f>
        <v>0</v>
      </c>
      <c r="BL265" s="17" t="s">
        <v>135</v>
      </c>
      <c r="BM265" s="227" t="s">
        <v>266</v>
      </c>
    </row>
    <row r="266" s="12" customFormat="1" ht="22.8" customHeight="1">
      <c r="A266" s="12"/>
      <c r="B266" s="199"/>
      <c r="C266" s="200"/>
      <c r="D266" s="201" t="s">
        <v>72</v>
      </c>
      <c r="E266" s="213" t="s">
        <v>267</v>
      </c>
      <c r="F266" s="213" t="s">
        <v>268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SUM(P267:P269)</f>
        <v>0</v>
      </c>
      <c r="Q266" s="207"/>
      <c r="R266" s="208">
        <f>SUM(R267:R269)</f>
        <v>0</v>
      </c>
      <c r="S266" s="207"/>
      <c r="T266" s="209">
        <f>SUM(T267:T269)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72</v>
      </c>
      <c r="AU266" s="211" t="s">
        <v>81</v>
      </c>
      <c r="AY266" s="210" t="s">
        <v>127</v>
      </c>
      <c r="BK266" s="212">
        <f>SUM(BK267:BK269)</f>
        <v>0</v>
      </c>
    </row>
    <row r="267" s="2" customFormat="1" ht="16.5" customHeight="1">
      <c r="A267" s="38"/>
      <c r="B267" s="39"/>
      <c r="C267" s="215" t="s">
        <v>269</v>
      </c>
      <c r="D267" s="215" t="s">
        <v>131</v>
      </c>
      <c r="E267" s="216" t="s">
        <v>270</v>
      </c>
      <c r="F267" s="217" t="s">
        <v>271</v>
      </c>
      <c r="G267" s="218" t="s">
        <v>247</v>
      </c>
      <c r="H267" s="219">
        <v>1.373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39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135</v>
      </c>
      <c r="AT267" s="227" t="s">
        <v>131</v>
      </c>
      <c r="AU267" s="227" t="s">
        <v>136</v>
      </c>
      <c r="AY267" s="17" t="s">
        <v>127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136</v>
      </c>
      <c r="BK267" s="228">
        <f>ROUND(I267*H267,2)</f>
        <v>0</v>
      </c>
      <c r="BL267" s="17" t="s">
        <v>135</v>
      </c>
      <c r="BM267" s="227" t="s">
        <v>272</v>
      </c>
    </row>
    <row r="268" s="2" customFormat="1" ht="24.15" customHeight="1">
      <c r="A268" s="38"/>
      <c r="B268" s="39"/>
      <c r="C268" s="215" t="s">
        <v>273</v>
      </c>
      <c r="D268" s="215" t="s">
        <v>131</v>
      </c>
      <c r="E268" s="216" t="s">
        <v>274</v>
      </c>
      <c r="F268" s="217" t="s">
        <v>275</v>
      </c>
      <c r="G268" s="218" t="s">
        <v>247</v>
      </c>
      <c r="H268" s="219">
        <v>2.746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39</v>
      </c>
      <c r="O268" s="91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135</v>
      </c>
      <c r="AT268" s="227" t="s">
        <v>131</v>
      </c>
      <c r="AU268" s="227" t="s">
        <v>136</v>
      </c>
      <c r="AY268" s="17" t="s">
        <v>127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136</v>
      </c>
      <c r="BK268" s="228">
        <f>ROUND(I268*H268,2)</f>
        <v>0</v>
      </c>
      <c r="BL268" s="17" t="s">
        <v>135</v>
      </c>
      <c r="BM268" s="227" t="s">
        <v>276</v>
      </c>
    </row>
    <row r="269" s="14" customFormat="1">
      <c r="A269" s="14"/>
      <c r="B269" s="240"/>
      <c r="C269" s="241"/>
      <c r="D269" s="231" t="s">
        <v>138</v>
      </c>
      <c r="E269" s="241"/>
      <c r="F269" s="243" t="s">
        <v>277</v>
      </c>
      <c r="G269" s="241"/>
      <c r="H269" s="244">
        <v>2.746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138</v>
      </c>
      <c r="AU269" s="250" t="s">
        <v>136</v>
      </c>
      <c r="AV269" s="14" t="s">
        <v>136</v>
      </c>
      <c r="AW269" s="14" t="s">
        <v>4</v>
      </c>
      <c r="AX269" s="14" t="s">
        <v>81</v>
      </c>
      <c r="AY269" s="250" t="s">
        <v>127</v>
      </c>
    </row>
    <row r="270" s="12" customFormat="1" ht="25.92" customHeight="1">
      <c r="A270" s="12"/>
      <c r="B270" s="199"/>
      <c r="C270" s="200"/>
      <c r="D270" s="201" t="s">
        <v>72</v>
      </c>
      <c r="E270" s="202" t="s">
        <v>278</v>
      </c>
      <c r="F270" s="202" t="s">
        <v>279</v>
      </c>
      <c r="G270" s="200"/>
      <c r="H270" s="200"/>
      <c r="I270" s="203"/>
      <c r="J270" s="204">
        <f>BK270</f>
        <v>0</v>
      </c>
      <c r="K270" s="200"/>
      <c r="L270" s="205"/>
      <c r="M270" s="206"/>
      <c r="N270" s="207"/>
      <c r="O270" s="207"/>
      <c r="P270" s="208">
        <f>P271+P315+P341+P396+P423+P488+P506+P639+P709+P762+P779+P978</f>
        <v>0</v>
      </c>
      <c r="Q270" s="207"/>
      <c r="R270" s="208">
        <f>R271+R315+R341+R396+R423+R488+R506+R639+R709+R762+R779+R978</f>
        <v>3.6163180799999997</v>
      </c>
      <c r="S270" s="207"/>
      <c r="T270" s="209">
        <f>T271+T315+T341+T396+T423+T488+T506+T639+T709+T762+T779+T978</f>
        <v>4.0857871000000001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136</v>
      </c>
      <c r="AT270" s="211" t="s">
        <v>72</v>
      </c>
      <c r="AU270" s="211" t="s">
        <v>73</v>
      </c>
      <c r="AY270" s="210" t="s">
        <v>127</v>
      </c>
      <c r="BK270" s="212">
        <f>BK271+BK315+BK341+BK396+BK423+BK488+BK506+BK639+BK709+BK762+BK779+BK978</f>
        <v>0</v>
      </c>
    </row>
    <row r="271" s="12" customFormat="1" ht="22.8" customHeight="1">
      <c r="A271" s="12"/>
      <c r="B271" s="199"/>
      <c r="C271" s="200"/>
      <c r="D271" s="201" t="s">
        <v>72</v>
      </c>
      <c r="E271" s="213" t="s">
        <v>280</v>
      </c>
      <c r="F271" s="213" t="s">
        <v>281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SUM(P272:P314)</f>
        <v>0</v>
      </c>
      <c r="Q271" s="207"/>
      <c r="R271" s="208">
        <f>SUM(R272:R314)</f>
        <v>0.12975736999999998</v>
      </c>
      <c r="S271" s="207"/>
      <c r="T271" s="209">
        <f>SUM(T272:T314)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136</v>
      </c>
      <c r="AT271" s="211" t="s">
        <v>72</v>
      </c>
      <c r="AU271" s="211" t="s">
        <v>81</v>
      </c>
      <c r="AY271" s="210" t="s">
        <v>127</v>
      </c>
      <c r="BK271" s="212">
        <f>SUM(BK272:BK314)</f>
        <v>0</v>
      </c>
    </row>
    <row r="272" s="2" customFormat="1" ht="24.15" customHeight="1">
      <c r="A272" s="38"/>
      <c r="B272" s="39"/>
      <c r="C272" s="215" t="s">
        <v>282</v>
      </c>
      <c r="D272" s="215" t="s">
        <v>131</v>
      </c>
      <c r="E272" s="216" t="s">
        <v>283</v>
      </c>
      <c r="F272" s="217" t="s">
        <v>284</v>
      </c>
      <c r="G272" s="218" t="s">
        <v>134</v>
      </c>
      <c r="H272" s="219">
        <v>78.980999999999995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39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285</v>
      </c>
      <c r="AT272" s="227" t="s">
        <v>131</v>
      </c>
      <c r="AU272" s="227" t="s">
        <v>136</v>
      </c>
      <c r="AY272" s="17" t="s">
        <v>127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136</v>
      </c>
      <c r="BK272" s="228">
        <f>ROUND(I272*H272,2)</f>
        <v>0</v>
      </c>
      <c r="BL272" s="17" t="s">
        <v>285</v>
      </c>
      <c r="BM272" s="227" t="s">
        <v>286</v>
      </c>
    </row>
    <row r="273" s="13" customFormat="1">
      <c r="A273" s="13"/>
      <c r="B273" s="229"/>
      <c r="C273" s="230"/>
      <c r="D273" s="231" t="s">
        <v>138</v>
      </c>
      <c r="E273" s="232" t="s">
        <v>1</v>
      </c>
      <c r="F273" s="233" t="s">
        <v>151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138</v>
      </c>
      <c r="AU273" s="239" t="s">
        <v>136</v>
      </c>
      <c r="AV273" s="13" t="s">
        <v>81</v>
      </c>
      <c r="AW273" s="13" t="s">
        <v>30</v>
      </c>
      <c r="AX273" s="13" t="s">
        <v>73</v>
      </c>
      <c r="AY273" s="239" t="s">
        <v>127</v>
      </c>
    </row>
    <row r="274" s="14" customFormat="1">
      <c r="A274" s="14"/>
      <c r="B274" s="240"/>
      <c r="C274" s="241"/>
      <c r="D274" s="231" t="s">
        <v>138</v>
      </c>
      <c r="E274" s="242" t="s">
        <v>1</v>
      </c>
      <c r="F274" s="243" t="s">
        <v>175</v>
      </c>
      <c r="G274" s="241"/>
      <c r="H274" s="244">
        <v>16.632999999999999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138</v>
      </c>
      <c r="AU274" s="250" t="s">
        <v>136</v>
      </c>
      <c r="AV274" s="14" t="s">
        <v>136</v>
      </c>
      <c r="AW274" s="14" t="s">
        <v>30</v>
      </c>
      <c r="AX274" s="14" t="s">
        <v>73</v>
      </c>
      <c r="AY274" s="250" t="s">
        <v>127</v>
      </c>
    </row>
    <row r="275" s="13" customFormat="1">
      <c r="A275" s="13"/>
      <c r="B275" s="229"/>
      <c r="C275" s="230"/>
      <c r="D275" s="231" t="s">
        <v>138</v>
      </c>
      <c r="E275" s="232" t="s">
        <v>1</v>
      </c>
      <c r="F275" s="233" t="s">
        <v>176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138</v>
      </c>
      <c r="AU275" s="239" t="s">
        <v>136</v>
      </c>
      <c r="AV275" s="13" t="s">
        <v>81</v>
      </c>
      <c r="AW275" s="13" t="s">
        <v>30</v>
      </c>
      <c r="AX275" s="13" t="s">
        <v>73</v>
      </c>
      <c r="AY275" s="239" t="s">
        <v>127</v>
      </c>
    </row>
    <row r="276" s="14" customFormat="1">
      <c r="A276" s="14"/>
      <c r="B276" s="240"/>
      <c r="C276" s="241"/>
      <c r="D276" s="231" t="s">
        <v>138</v>
      </c>
      <c r="E276" s="242" t="s">
        <v>1</v>
      </c>
      <c r="F276" s="243" t="s">
        <v>177</v>
      </c>
      <c r="G276" s="241"/>
      <c r="H276" s="244">
        <v>17.706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138</v>
      </c>
      <c r="AU276" s="250" t="s">
        <v>136</v>
      </c>
      <c r="AV276" s="14" t="s">
        <v>136</v>
      </c>
      <c r="AW276" s="14" t="s">
        <v>30</v>
      </c>
      <c r="AX276" s="14" t="s">
        <v>73</v>
      </c>
      <c r="AY276" s="250" t="s">
        <v>127</v>
      </c>
    </row>
    <row r="277" s="13" customFormat="1">
      <c r="A277" s="13"/>
      <c r="B277" s="229"/>
      <c r="C277" s="230"/>
      <c r="D277" s="231" t="s">
        <v>138</v>
      </c>
      <c r="E277" s="232" t="s">
        <v>1</v>
      </c>
      <c r="F277" s="233" t="s">
        <v>178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138</v>
      </c>
      <c r="AU277" s="239" t="s">
        <v>136</v>
      </c>
      <c r="AV277" s="13" t="s">
        <v>81</v>
      </c>
      <c r="AW277" s="13" t="s">
        <v>30</v>
      </c>
      <c r="AX277" s="13" t="s">
        <v>73</v>
      </c>
      <c r="AY277" s="239" t="s">
        <v>127</v>
      </c>
    </row>
    <row r="278" s="14" customFormat="1">
      <c r="A278" s="14"/>
      <c r="B278" s="240"/>
      <c r="C278" s="241"/>
      <c r="D278" s="231" t="s">
        <v>138</v>
      </c>
      <c r="E278" s="242" t="s">
        <v>1</v>
      </c>
      <c r="F278" s="243" t="s">
        <v>179</v>
      </c>
      <c r="G278" s="241"/>
      <c r="H278" s="244">
        <v>23.120999999999999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138</v>
      </c>
      <c r="AU278" s="250" t="s">
        <v>136</v>
      </c>
      <c r="AV278" s="14" t="s">
        <v>136</v>
      </c>
      <c r="AW278" s="14" t="s">
        <v>30</v>
      </c>
      <c r="AX278" s="14" t="s">
        <v>73</v>
      </c>
      <c r="AY278" s="250" t="s">
        <v>127</v>
      </c>
    </row>
    <row r="279" s="13" customFormat="1">
      <c r="A279" s="13"/>
      <c r="B279" s="229"/>
      <c r="C279" s="230"/>
      <c r="D279" s="231" t="s">
        <v>138</v>
      </c>
      <c r="E279" s="232" t="s">
        <v>1</v>
      </c>
      <c r="F279" s="233" t="s">
        <v>180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138</v>
      </c>
      <c r="AU279" s="239" t="s">
        <v>136</v>
      </c>
      <c r="AV279" s="13" t="s">
        <v>81</v>
      </c>
      <c r="AW279" s="13" t="s">
        <v>30</v>
      </c>
      <c r="AX279" s="13" t="s">
        <v>73</v>
      </c>
      <c r="AY279" s="239" t="s">
        <v>127</v>
      </c>
    </row>
    <row r="280" s="14" customFormat="1">
      <c r="A280" s="14"/>
      <c r="B280" s="240"/>
      <c r="C280" s="241"/>
      <c r="D280" s="231" t="s">
        <v>138</v>
      </c>
      <c r="E280" s="242" t="s">
        <v>1</v>
      </c>
      <c r="F280" s="243" t="s">
        <v>181</v>
      </c>
      <c r="G280" s="241"/>
      <c r="H280" s="244">
        <v>20.885000000000002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138</v>
      </c>
      <c r="AU280" s="250" t="s">
        <v>136</v>
      </c>
      <c r="AV280" s="14" t="s">
        <v>136</v>
      </c>
      <c r="AW280" s="14" t="s">
        <v>30</v>
      </c>
      <c r="AX280" s="14" t="s">
        <v>73</v>
      </c>
      <c r="AY280" s="250" t="s">
        <v>127</v>
      </c>
    </row>
    <row r="281" s="14" customFormat="1">
      <c r="A281" s="14"/>
      <c r="B281" s="240"/>
      <c r="C281" s="241"/>
      <c r="D281" s="231" t="s">
        <v>138</v>
      </c>
      <c r="E281" s="242" t="s">
        <v>1</v>
      </c>
      <c r="F281" s="243" t="s">
        <v>182</v>
      </c>
      <c r="G281" s="241"/>
      <c r="H281" s="244">
        <v>0.63600000000000001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138</v>
      </c>
      <c r="AU281" s="250" t="s">
        <v>136</v>
      </c>
      <c r="AV281" s="14" t="s">
        <v>136</v>
      </c>
      <c r="AW281" s="14" t="s">
        <v>30</v>
      </c>
      <c r="AX281" s="14" t="s">
        <v>73</v>
      </c>
      <c r="AY281" s="250" t="s">
        <v>127</v>
      </c>
    </row>
    <row r="282" s="15" customFormat="1">
      <c r="A282" s="15"/>
      <c r="B282" s="251"/>
      <c r="C282" s="252"/>
      <c r="D282" s="231" t="s">
        <v>138</v>
      </c>
      <c r="E282" s="253" t="s">
        <v>1</v>
      </c>
      <c r="F282" s="254" t="s">
        <v>140</v>
      </c>
      <c r="G282" s="252"/>
      <c r="H282" s="255">
        <v>78.980999999999995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138</v>
      </c>
      <c r="AU282" s="261" t="s">
        <v>136</v>
      </c>
      <c r="AV282" s="15" t="s">
        <v>135</v>
      </c>
      <c r="AW282" s="15" t="s">
        <v>30</v>
      </c>
      <c r="AX282" s="15" t="s">
        <v>81</v>
      </c>
      <c r="AY282" s="261" t="s">
        <v>127</v>
      </c>
    </row>
    <row r="283" s="2" customFormat="1" ht="16.5" customHeight="1">
      <c r="A283" s="38"/>
      <c r="B283" s="39"/>
      <c r="C283" s="262" t="s">
        <v>287</v>
      </c>
      <c r="D283" s="262" t="s">
        <v>288</v>
      </c>
      <c r="E283" s="263" t="s">
        <v>289</v>
      </c>
      <c r="F283" s="264" t="s">
        <v>290</v>
      </c>
      <c r="G283" s="265" t="s">
        <v>134</v>
      </c>
      <c r="H283" s="266">
        <v>161.12100000000001</v>
      </c>
      <c r="I283" s="267"/>
      <c r="J283" s="268">
        <f>ROUND(I283*H283,2)</f>
        <v>0</v>
      </c>
      <c r="K283" s="269"/>
      <c r="L283" s="270"/>
      <c r="M283" s="271" t="s">
        <v>1</v>
      </c>
      <c r="N283" s="272" t="s">
        <v>39</v>
      </c>
      <c r="O283" s="91"/>
      <c r="P283" s="225">
        <f>O283*H283</f>
        <v>0</v>
      </c>
      <c r="Q283" s="225">
        <v>0.00051999999999999995</v>
      </c>
      <c r="R283" s="225">
        <f>Q283*H283</f>
        <v>0.083782919999999997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291</v>
      </c>
      <c r="AT283" s="227" t="s">
        <v>288</v>
      </c>
      <c r="AU283" s="227" t="s">
        <v>136</v>
      </c>
      <c r="AY283" s="17" t="s">
        <v>127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136</v>
      </c>
      <c r="BK283" s="228">
        <f>ROUND(I283*H283,2)</f>
        <v>0</v>
      </c>
      <c r="BL283" s="17" t="s">
        <v>285</v>
      </c>
      <c r="BM283" s="227" t="s">
        <v>292</v>
      </c>
    </row>
    <row r="284" s="14" customFormat="1">
      <c r="A284" s="14"/>
      <c r="B284" s="240"/>
      <c r="C284" s="241"/>
      <c r="D284" s="231" t="s">
        <v>138</v>
      </c>
      <c r="E284" s="242" t="s">
        <v>1</v>
      </c>
      <c r="F284" s="243" t="s">
        <v>293</v>
      </c>
      <c r="G284" s="241"/>
      <c r="H284" s="244">
        <v>157.96199999999999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138</v>
      </c>
      <c r="AU284" s="250" t="s">
        <v>136</v>
      </c>
      <c r="AV284" s="14" t="s">
        <v>136</v>
      </c>
      <c r="AW284" s="14" t="s">
        <v>30</v>
      </c>
      <c r="AX284" s="14" t="s">
        <v>81</v>
      </c>
      <c r="AY284" s="250" t="s">
        <v>127</v>
      </c>
    </row>
    <row r="285" s="14" customFormat="1">
      <c r="A285" s="14"/>
      <c r="B285" s="240"/>
      <c r="C285" s="241"/>
      <c r="D285" s="231" t="s">
        <v>138</v>
      </c>
      <c r="E285" s="241"/>
      <c r="F285" s="243" t="s">
        <v>294</v>
      </c>
      <c r="G285" s="241"/>
      <c r="H285" s="244">
        <v>161.12100000000001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138</v>
      </c>
      <c r="AU285" s="250" t="s">
        <v>136</v>
      </c>
      <c r="AV285" s="14" t="s">
        <v>136</v>
      </c>
      <c r="AW285" s="14" t="s">
        <v>4</v>
      </c>
      <c r="AX285" s="14" t="s">
        <v>81</v>
      </c>
      <c r="AY285" s="250" t="s">
        <v>127</v>
      </c>
    </row>
    <row r="286" s="2" customFormat="1" ht="24.15" customHeight="1">
      <c r="A286" s="38"/>
      <c r="B286" s="39"/>
      <c r="C286" s="215" t="s">
        <v>295</v>
      </c>
      <c r="D286" s="215" t="s">
        <v>131</v>
      </c>
      <c r="E286" s="216" t="s">
        <v>296</v>
      </c>
      <c r="F286" s="217" t="s">
        <v>297</v>
      </c>
      <c r="G286" s="218" t="s">
        <v>298</v>
      </c>
      <c r="H286" s="219">
        <v>86.686999999999998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285</v>
      </c>
      <c r="AT286" s="227" t="s">
        <v>131</v>
      </c>
      <c r="AU286" s="227" t="s">
        <v>136</v>
      </c>
      <c r="AY286" s="17" t="s">
        <v>127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136</v>
      </c>
      <c r="BK286" s="228">
        <f>ROUND(I286*H286,2)</f>
        <v>0</v>
      </c>
      <c r="BL286" s="17" t="s">
        <v>285</v>
      </c>
      <c r="BM286" s="227" t="s">
        <v>299</v>
      </c>
    </row>
    <row r="287" s="13" customFormat="1">
      <c r="A287" s="13"/>
      <c r="B287" s="229"/>
      <c r="C287" s="230"/>
      <c r="D287" s="231" t="s">
        <v>138</v>
      </c>
      <c r="E287" s="232" t="s">
        <v>1</v>
      </c>
      <c r="F287" s="233" t="s">
        <v>151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138</v>
      </c>
      <c r="AU287" s="239" t="s">
        <v>136</v>
      </c>
      <c r="AV287" s="13" t="s">
        <v>81</v>
      </c>
      <c r="AW287" s="13" t="s">
        <v>30</v>
      </c>
      <c r="AX287" s="13" t="s">
        <v>73</v>
      </c>
      <c r="AY287" s="239" t="s">
        <v>127</v>
      </c>
    </row>
    <row r="288" s="14" customFormat="1">
      <c r="A288" s="14"/>
      <c r="B288" s="240"/>
      <c r="C288" s="241"/>
      <c r="D288" s="231" t="s">
        <v>138</v>
      </c>
      <c r="E288" s="242" t="s">
        <v>1</v>
      </c>
      <c r="F288" s="243" t="s">
        <v>300</v>
      </c>
      <c r="G288" s="241"/>
      <c r="H288" s="244">
        <v>17.446000000000002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138</v>
      </c>
      <c r="AU288" s="250" t="s">
        <v>136</v>
      </c>
      <c r="AV288" s="14" t="s">
        <v>136</v>
      </c>
      <c r="AW288" s="14" t="s">
        <v>30</v>
      </c>
      <c r="AX288" s="14" t="s">
        <v>73</v>
      </c>
      <c r="AY288" s="250" t="s">
        <v>127</v>
      </c>
    </row>
    <row r="289" s="13" customFormat="1">
      <c r="A289" s="13"/>
      <c r="B289" s="229"/>
      <c r="C289" s="230"/>
      <c r="D289" s="231" t="s">
        <v>138</v>
      </c>
      <c r="E289" s="232" t="s">
        <v>1</v>
      </c>
      <c r="F289" s="233" t="s">
        <v>176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138</v>
      </c>
      <c r="AU289" s="239" t="s">
        <v>136</v>
      </c>
      <c r="AV289" s="13" t="s">
        <v>81</v>
      </c>
      <c r="AW289" s="13" t="s">
        <v>30</v>
      </c>
      <c r="AX289" s="13" t="s">
        <v>73</v>
      </c>
      <c r="AY289" s="239" t="s">
        <v>127</v>
      </c>
    </row>
    <row r="290" s="14" customFormat="1">
      <c r="A290" s="14"/>
      <c r="B290" s="240"/>
      <c r="C290" s="241"/>
      <c r="D290" s="231" t="s">
        <v>138</v>
      </c>
      <c r="E290" s="242" t="s">
        <v>1</v>
      </c>
      <c r="F290" s="243" t="s">
        <v>301</v>
      </c>
      <c r="G290" s="241"/>
      <c r="H290" s="244">
        <v>16.765000000000001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138</v>
      </c>
      <c r="AU290" s="250" t="s">
        <v>136</v>
      </c>
      <c r="AV290" s="14" t="s">
        <v>136</v>
      </c>
      <c r="AW290" s="14" t="s">
        <v>30</v>
      </c>
      <c r="AX290" s="14" t="s">
        <v>73</v>
      </c>
      <c r="AY290" s="250" t="s">
        <v>127</v>
      </c>
    </row>
    <row r="291" s="13" customFormat="1">
      <c r="A291" s="13"/>
      <c r="B291" s="229"/>
      <c r="C291" s="230"/>
      <c r="D291" s="231" t="s">
        <v>138</v>
      </c>
      <c r="E291" s="232" t="s">
        <v>1</v>
      </c>
      <c r="F291" s="233" t="s">
        <v>178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138</v>
      </c>
      <c r="AU291" s="239" t="s">
        <v>136</v>
      </c>
      <c r="AV291" s="13" t="s">
        <v>81</v>
      </c>
      <c r="AW291" s="13" t="s">
        <v>30</v>
      </c>
      <c r="AX291" s="13" t="s">
        <v>73</v>
      </c>
      <c r="AY291" s="239" t="s">
        <v>127</v>
      </c>
    </row>
    <row r="292" s="14" customFormat="1">
      <c r="A292" s="14"/>
      <c r="B292" s="240"/>
      <c r="C292" s="241"/>
      <c r="D292" s="231" t="s">
        <v>138</v>
      </c>
      <c r="E292" s="242" t="s">
        <v>1</v>
      </c>
      <c r="F292" s="243" t="s">
        <v>302</v>
      </c>
      <c r="G292" s="241"/>
      <c r="H292" s="244">
        <v>21.388000000000002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138</v>
      </c>
      <c r="AU292" s="250" t="s">
        <v>136</v>
      </c>
      <c r="AV292" s="14" t="s">
        <v>136</v>
      </c>
      <c r="AW292" s="14" t="s">
        <v>30</v>
      </c>
      <c r="AX292" s="14" t="s">
        <v>73</v>
      </c>
      <c r="AY292" s="250" t="s">
        <v>127</v>
      </c>
    </row>
    <row r="293" s="13" customFormat="1">
      <c r="A293" s="13"/>
      <c r="B293" s="229"/>
      <c r="C293" s="230"/>
      <c r="D293" s="231" t="s">
        <v>138</v>
      </c>
      <c r="E293" s="232" t="s">
        <v>1</v>
      </c>
      <c r="F293" s="233" t="s">
        <v>180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138</v>
      </c>
      <c r="AU293" s="239" t="s">
        <v>136</v>
      </c>
      <c r="AV293" s="13" t="s">
        <v>81</v>
      </c>
      <c r="AW293" s="13" t="s">
        <v>30</v>
      </c>
      <c r="AX293" s="13" t="s">
        <v>73</v>
      </c>
      <c r="AY293" s="239" t="s">
        <v>127</v>
      </c>
    </row>
    <row r="294" s="14" customFormat="1">
      <c r="A294" s="14"/>
      <c r="B294" s="240"/>
      <c r="C294" s="241"/>
      <c r="D294" s="231" t="s">
        <v>138</v>
      </c>
      <c r="E294" s="242" t="s">
        <v>1</v>
      </c>
      <c r="F294" s="243" t="s">
        <v>303</v>
      </c>
      <c r="G294" s="241"/>
      <c r="H294" s="244">
        <v>31.088000000000001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138</v>
      </c>
      <c r="AU294" s="250" t="s">
        <v>136</v>
      </c>
      <c r="AV294" s="14" t="s">
        <v>136</v>
      </c>
      <c r="AW294" s="14" t="s">
        <v>30</v>
      </c>
      <c r="AX294" s="14" t="s">
        <v>73</v>
      </c>
      <c r="AY294" s="250" t="s">
        <v>127</v>
      </c>
    </row>
    <row r="295" s="15" customFormat="1">
      <c r="A295" s="15"/>
      <c r="B295" s="251"/>
      <c r="C295" s="252"/>
      <c r="D295" s="231" t="s">
        <v>138</v>
      </c>
      <c r="E295" s="253" t="s">
        <v>1</v>
      </c>
      <c r="F295" s="254" t="s">
        <v>140</v>
      </c>
      <c r="G295" s="252"/>
      <c r="H295" s="255">
        <v>86.686999999999998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1" t="s">
        <v>138</v>
      </c>
      <c r="AU295" s="261" t="s">
        <v>136</v>
      </c>
      <c r="AV295" s="15" t="s">
        <v>135</v>
      </c>
      <c r="AW295" s="15" t="s">
        <v>30</v>
      </c>
      <c r="AX295" s="15" t="s">
        <v>81</v>
      </c>
      <c r="AY295" s="261" t="s">
        <v>127</v>
      </c>
    </row>
    <row r="296" s="2" customFormat="1" ht="24.15" customHeight="1">
      <c r="A296" s="38"/>
      <c r="B296" s="39"/>
      <c r="C296" s="262" t="s">
        <v>304</v>
      </c>
      <c r="D296" s="262" t="s">
        <v>288</v>
      </c>
      <c r="E296" s="263" t="s">
        <v>305</v>
      </c>
      <c r="F296" s="264" t="s">
        <v>306</v>
      </c>
      <c r="G296" s="265" t="s">
        <v>298</v>
      </c>
      <c r="H296" s="266">
        <v>91.021000000000001</v>
      </c>
      <c r="I296" s="267"/>
      <c r="J296" s="268">
        <f>ROUND(I296*H296,2)</f>
        <v>0</v>
      </c>
      <c r="K296" s="269"/>
      <c r="L296" s="270"/>
      <c r="M296" s="271" t="s">
        <v>1</v>
      </c>
      <c r="N296" s="272" t="s">
        <v>39</v>
      </c>
      <c r="O296" s="91"/>
      <c r="P296" s="225">
        <f>O296*H296</f>
        <v>0</v>
      </c>
      <c r="Q296" s="225">
        <v>5.0000000000000002E-05</v>
      </c>
      <c r="R296" s="225">
        <f>Q296*H296</f>
        <v>0.0045510500000000001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291</v>
      </c>
      <c r="AT296" s="227" t="s">
        <v>288</v>
      </c>
      <c r="AU296" s="227" t="s">
        <v>136</v>
      </c>
      <c r="AY296" s="17" t="s">
        <v>127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136</v>
      </c>
      <c r="BK296" s="228">
        <f>ROUND(I296*H296,2)</f>
        <v>0</v>
      </c>
      <c r="BL296" s="17" t="s">
        <v>285</v>
      </c>
      <c r="BM296" s="227" t="s">
        <v>307</v>
      </c>
    </row>
    <row r="297" s="14" customFormat="1">
      <c r="A297" s="14"/>
      <c r="B297" s="240"/>
      <c r="C297" s="241"/>
      <c r="D297" s="231" t="s">
        <v>138</v>
      </c>
      <c r="E297" s="242" t="s">
        <v>1</v>
      </c>
      <c r="F297" s="243" t="s">
        <v>308</v>
      </c>
      <c r="G297" s="241"/>
      <c r="H297" s="244">
        <v>91.021000000000001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138</v>
      </c>
      <c r="AU297" s="250" t="s">
        <v>136</v>
      </c>
      <c r="AV297" s="14" t="s">
        <v>136</v>
      </c>
      <c r="AW297" s="14" t="s">
        <v>30</v>
      </c>
      <c r="AX297" s="14" t="s">
        <v>81</v>
      </c>
      <c r="AY297" s="250" t="s">
        <v>127</v>
      </c>
    </row>
    <row r="298" s="2" customFormat="1" ht="24.15" customHeight="1">
      <c r="A298" s="38"/>
      <c r="B298" s="39"/>
      <c r="C298" s="215" t="s">
        <v>309</v>
      </c>
      <c r="D298" s="215" t="s">
        <v>131</v>
      </c>
      <c r="E298" s="216" t="s">
        <v>310</v>
      </c>
      <c r="F298" s="217" t="s">
        <v>311</v>
      </c>
      <c r="G298" s="218" t="s">
        <v>134</v>
      </c>
      <c r="H298" s="219">
        <v>78.980999999999995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285</v>
      </c>
      <c r="AT298" s="227" t="s">
        <v>131</v>
      </c>
      <c r="AU298" s="227" t="s">
        <v>136</v>
      </c>
      <c r="AY298" s="17" t="s">
        <v>127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136</v>
      </c>
      <c r="BK298" s="228">
        <f>ROUND(I298*H298,2)</f>
        <v>0</v>
      </c>
      <c r="BL298" s="17" t="s">
        <v>285</v>
      </c>
      <c r="BM298" s="227" t="s">
        <v>312</v>
      </c>
    </row>
    <row r="299" s="13" customFormat="1">
      <c r="A299" s="13"/>
      <c r="B299" s="229"/>
      <c r="C299" s="230"/>
      <c r="D299" s="231" t="s">
        <v>138</v>
      </c>
      <c r="E299" s="232" t="s">
        <v>1</v>
      </c>
      <c r="F299" s="233" t="s">
        <v>313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138</v>
      </c>
      <c r="AU299" s="239" t="s">
        <v>136</v>
      </c>
      <c r="AV299" s="13" t="s">
        <v>81</v>
      </c>
      <c r="AW299" s="13" t="s">
        <v>30</v>
      </c>
      <c r="AX299" s="13" t="s">
        <v>73</v>
      </c>
      <c r="AY299" s="239" t="s">
        <v>127</v>
      </c>
    </row>
    <row r="300" s="13" customFormat="1">
      <c r="A300" s="13"/>
      <c r="B300" s="229"/>
      <c r="C300" s="230"/>
      <c r="D300" s="231" t="s">
        <v>138</v>
      </c>
      <c r="E300" s="232" t="s">
        <v>1</v>
      </c>
      <c r="F300" s="233" t="s">
        <v>151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138</v>
      </c>
      <c r="AU300" s="239" t="s">
        <v>136</v>
      </c>
      <c r="AV300" s="13" t="s">
        <v>81</v>
      </c>
      <c r="AW300" s="13" t="s">
        <v>30</v>
      </c>
      <c r="AX300" s="13" t="s">
        <v>73</v>
      </c>
      <c r="AY300" s="239" t="s">
        <v>127</v>
      </c>
    </row>
    <row r="301" s="14" customFormat="1">
      <c r="A301" s="14"/>
      <c r="B301" s="240"/>
      <c r="C301" s="241"/>
      <c r="D301" s="231" t="s">
        <v>138</v>
      </c>
      <c r="E301" s="242" t="s">
        <v>1</v>
      </c>
      <c r="F301" s="243" t="s">
        <v>175</v>
      </c>
      <c r="G301" s="241"/>
      <c r="H301" s="244">
        <v>16.632999999999999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138</v>
      </c>
      <c r="AU301" s="250" t="s">
        <v>136</v>
      </c>
      <c r="AV301" s="14" t="s">
        <v>136</v>
      </c>
      <c r="AW301" s="14" t="s">
        <v>30</v>
      </c>
      <c r="AX301" s="14" t="s">
        <v>73</v>
      </c>
      <c r="AY301" s="250" t="s">
        <v>127</v>
      </c>
    </row>
    <row r="302" s="13" customFormat="1">
      <c r="A302" s="13"/>
      <c r="B302" s="229"/>
      <c r="C302" s="230"/>
      <c r="D302" s="231" t="s">
        <v>138</v>
      </c>
      <c r="E302" s="232" t="s">
        <v>1</v>
      </c>
      <c r="F302" s="233" t="s">
        <v>176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138</v>
      </c>
      <c r="AU302" s="239" t="s">
        <v>136</v>
      </c>
      <c r="AV302" s="13" t="s">
        <v>81</v>
      </c>
      <c r="AW302" s="13" t="s">
        <v>30</v>
      </c>
      <c r="AX302" s="13" t="s">
        <v>73</v>
      </c>
      <c r="AY302" s="239" t="s">
        <v>127</v>
      </c>
    </row>
    <row r="303" s="14" customFormat="1">
      <c r="A303" s="14"/>
      <c r="B303" s="240"/>
      <c r="C303" s="241"/>
      <c r="D303" s="231" t="s">
        <v>138</v>
      </c>
      <c r="E303" s="242" t="s">
        <v>1</v>
      </c>
      <c r="F303" s="243" t="s">
        <v>177</v>
      </c>
      <c r="G303" s="241"/>
      <c r="H303" s="244">
        <v>17.706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138</v>
      </c>
      <c r="AU303" s="250" t="s">
        <v>136</v>
      </c>
      <c r="AV303" s="14" t="s">
        <v>136</v>
      </c>
      <c r="AW303" s="14" t="s">
        <v>30</v>
      </c>
      <c r="AX303" s="14" t="s">
        <v>73</v>
      </c>
      <c r="AY303" s="250" t="s">
        <v>127</v>
      </c>
    </row>
    <row r="304" s="13" customFormat="1">
      <c r="A304" s="13"/>
      <c r="B304" s="229"/>
      <c r="C304" s="230"/>
      <c r="D304" s="231" t="s">
        <v>138</v>
      </c>
      <c r="E304" s="232" t="s">
        <v>1</v>
      </c>
      <c r="F304" s="233" t="s">
        <v>178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138</v>
      </c>
      <c r="AU304" s="239" t="s">
        <v>136</v>
      </c>
      <c r="AV304" s="13" t="s">
        <v>81</v>
      </c>
      <c r="AW304" s="13" t="s">
        <v>30</v>
      </c>
      <c r="AX304" s="13" t="s">
        <v>73</v>
      </c>
      <c r="AY304" s="239" t="s">
        <v>127</v>
      </c>
    </row>
    <row r="305" s="14" customFormat="1">
      <c r="A305" s="14"/>
      <c r="B305" s="240"/>
      <c r="C305" s="241"/>
      <c r="D305" s="231" t="s">
        <v>138</v>
      </c>
      <c r="E305" s="242" t="s">
        <v>1</v>
      </c>
      <c r="F305" s="243" t="s">
        <v>179</v>
      </c>
      <c r="G305" s="241"/>
      <c r="H305" s="244">
        <v>23.120999999999999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138</v>
      </c>
      <c r="AU305" s="250" t="s">
        <v>136</v>
      </c>
      <c r="AV305" s="14" t="s">
        <v>136</v>
      </c>
      <c r="AW305" s="14" t="s">
        <v>30</v>
      </c>
      <c r="AX305" s="14" t="s">
        <v>73</v>
      </c>
      <c r="AY305" s="250" t="s">
        <v>127</v>
      </c>
    </row>
    <row r="306" s="13" customFormat="1">
      <c r="A306" s="13"/>
      <c r="B306" s="229"/>
      <c r="C306" s="230"/>
      <c r="D306" s="231" t="s">
        <v>138</v>
      </c>
      <c r="E306" s="232" t="s">
        <v>1</v>
      </c>
      <c r="F306" s="233" t="s">
        <v>180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138</v>
      </c>
      <c r="AU306" s="239" t="s">
        <v>136</v>
      </c>
      <c r="AV306" s="13" t="s">
        <v>81</v>
      </c>
      <c r="AW306" s="13" t="s">
        <v>30</v>
      </c>
      <c r="AX306" s="13" t="s">
        <v>73</v>
      </c>
      <c r="AY306" s="239" t="s">
        <v>127</v>
      </c>
    </row>
    <row r="307" s="14" customFormat="1">
      <c r="A307" s="14"/>
      <c r="B307" s="240"/>
      <c r="C307" s="241"/>
      <c r="D307" s="231" t="s">
        <v>138</v>
      </c>
      <c r="E307" s="242" t="s">
        <v>1</v>
      </c>
      <c r="F307" s="243" t="s">
        <v>181</v>
      </c>
      <c r="G307" s="241"/>
      <c r="H307" s="244">
        <v>20.885000000000002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138</v>
      </c>
      <c r="AU307" s="250" t="s">
        <v>136</v>
      </c>
      <c r="AV307" s="14" t="s">
        <v>136</v>
      </c>
      <c r="AW307" s="14" t="s">
        <v>30</v>
      </c>
      <c r="AX307" s="14" t="s">
        <v>73</v>
      </c>
      <c r="AY307" s="250" t="s">
        <v>127</v>
      </c>
    </row>
    <row r="308" s="14" customFormat="1">
      <c r="A308" s="14"/>
      <c r="B308" s="240"/>
      <c r="C308" s="241"/>
      <c r="D308" s="231" t="s">
        <v>138</v>
      </c>
      <c r="E308" s="242" t="s">
        <v>1</v>
      </c>
      <c r="F308" s="243" t="s">
        <v>182</v>
      </c>
      <c r="G308" s="241"/>
      <c r="H308" s="244">
        <v>0.63600000000000001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138</v>
      </c>
      <c r="AU308" s="250" t="s">
        <v>136</v>
      </c>
      <c r="AV308" s="14" t="s">
        <v>136</v>
      </c>
      <c r="AW308" s="14" t="s">
        <v>30</v>
      </c>
      <c r="AX308" s="14" t="s">
        <v>73</v>
      </c>
      <c r="AY308" s="250" t="s">
        <v>127</v>
      </c>
    </row>
    <row r="309" s="15" customFormat="1">
      <c r="A309" s="15"/>
      <c r="B309" s="251"/>
      <c r="C309" s="252"/>
      <c r="D309" s="231" t="s">
        <v>138</v>
      </c>
      <c r="E309" s="253" t="s">
        <v>1</v>
      </c>
      <c r="F309" s="254" t="s">
        <v>140</v>
      </c>
      <c r="G309" s="252"/>
      <c r="H309" s="255">
        <v>78.980999999999995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1" t="s">
        <v>138</v>
      </c>
      <c r="AU309" s="261" t="s">
        <v>136</v>
      </c>
      <c r="AV309" s="15" t="s">
        <v>135</v>
      </c>
      <c r="AW309" s="15" t="s">
        <v>30</v>
      </c>
      <c r="AX309" s="15" t="s">
        <v>81</v>
      </c>
      <c r="AY309" s="261" t="s">
        <v>127</v>
      </c>
    </row>
    <row r="310" s="2" customFormat="1" ht="24.15" customHeight="1">
      <c r="A310" s="38"/>
      <c r="B310" s="39"/>
      <c r="C310" s="262" t="s">
        <v>314</v>
      </c>
      <c r="D310" s="262" t="s">
        <v>288</v>
      </c>
      <c r="E310" s="263" t="s">
        <v>315</v>
      </c>
      <c r="F310" s="264" t="s">
        <v>316</v>
      </c>
      <c r="G310" s="265" t="s">
        <v>134</v>
      </c>
      <c r="H310" s="266">
        <v>92.052000000000007</v>
      </c>
      <c r="I310" s="267"/>
      <c r="J310" s="268">
        <f>ROUND(I310*H310,2)</f>
        <v>0</v>
      </c>
      <c r="K310" s="269"/>
      <c r="L310" s="270"/>
      <c r="M310" s="271" t="s">
        <v>1</v>
      </c>
      <c r="N310" s="272" t="s">
        <v>39</v>
      </c>
      <c r="O310" s="91"/>
      <c r="P310" s="225">
        <f>O310*H310</f>
        <v>0</v>
      </c>
      <c r="Q310" s="225">
        <v>0.00044999999999999999</v>
      </c>
      <c r="R310" s="225">
        <f>Q310*H310</f>
        <v>0.041423399999999999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291</v>
      </c>
      <c r="AT310" s="227" t="s">
        <v>288</v>
      </c>
      <c r="AU310" s="227" t="s">
        <v>136</v>
      </c>
      <c r="AY310" s="17" t="s">
        <v>127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136</v>
      </c>
      <c r="BK310" s="228">
        <f>ROUND(I310*H310,2)</f>
        <v>0</v>
      </c>
      <c r="BL310" s="17" t="s">
        <v>285</v>
      </c>
      <c r="BM310" s="227" t="s">
        <v>317</v>
      </c>
    </row>
    <row r="311" s="14" customFormat="1">
      <c r="A311" s="14"/>
      <c r="B311" s="240"/>
      <c r="C311" s="241"/>
      <c r="D311" s="231" t="s">
        <v>138</v>
      </c>
      <c r="E311" s="241"/>
      <c r="F311" s="243" t="s">
        <v>318</v>
      </c>
      <c r="G311" s="241"/>
      <c r="H311" s="244">
        <v>92.052000000000007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138</v>
      </c>
      <c r="AU311" s="250" t="s">
        <v>136</v>
      </c>
      <c r="AV311" s="14" t="s">
        <v>136</v>
      </c>
      <c r="AW311" s="14" t="s">
        <v>4</v>
      </c>
      <c r="AX311" s="14" t="s">
        <v>81</v>
      </c>
      <c r="AY311" s="250" t="s">
        <v>127</v>
      </c>
    </row>
    <row r="312" s="2" customFormat="1" ht="24.15" customHeight="1">
      <c r="A312" s="38"/>
      <c r="B312" s="39"/>
      <c r="C312" s="215" t="s">
        <v>319</v>
      </c>
      <c r="D312" s="215" t="s">
        <v>131</v>
      </c>
      <c r="E312" s="216" t="s">
        <v>320</v>
      </c>
      <c r="F312" s="217" t="s">
        <v>321</v>
      </c>
      <c r="G312" s="218" t="s">
        <v>247</v>
      </c>
      <c r="H312" s="219">
        <v>0.13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285</v>
      </c>
      <c r="AT312" s="227" t="s">
        <v>131</v>
      </c>
      <c r="AU312" s="227" t="s">
        <v>136</v>
      </c>
      <c r="AY312" s="17" t="s">
        <v>127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136</v>
      </c>
      <c r="BK312" s="228">
        <f>ROUND(I312*H312,2)</f>
        <v>0</v>
      </c>
      <c r="BL312" s="17" t="s">
        <v>285</v>
      </c>
      <c r="BM312" s="227" t="s">
        <v>322</v>
      </c>
    </row>
    <row r="313" s="2" customFormat="1" ht="24.15" customHeight="1">
      <c r="A313" s="38"/>
      <c r="B313" s="39"/>
      <c r="C313" s="215" t="s">
        <v>323</v>
      </c>
      <c r="D313" s="215" t="s">
        <v>131</v>
      </c>
      <c r="E313" s="216" t="s">
        <v>324</v>
      </c>
      <c r="F313" s="217" t="s">
        <v>325</v>
      </c>
      <c r="G313" s="218" t="s">
        <v>247</v>
      </c>
      <c r="H313" s="219">
        <v>0.13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39</v>
      </c>
      <c r="O313" s="91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285</v>
      </c>
      <c r="AT313" s="227" t="s">
        <v>131</v>
      </c>
      <c r="AU313" s="227" t="s">
        <v>136</v>
      </c>
      <c r="AY313" s="17" t="s">
        <v>127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136</v>
      </c>
      <c r="BK313" s="228">
        <f>ROUND(I313*H313,2)</f>
        <v>0</v>
      </c>
      <c r="BL313" s="17" t="s">
        <v>285</v>
      </c>
      <c r="BM313" s="227" t="s">
        <v>326</v>
      </c>
    </row>
    <row r="314" s="2" customFormat="1" ht="24.15" customHeight="1">
      <c r="A314" s="38"/>
      <c r="B314" s="39"/>
      <c r="C314" s="215" t="s">
        <v>327</v>
      </c>
      <c r="D314" s="215" t="s">
        <v>131</v>
      </c>
      <c r="E314" s="216" t="s">
        <v>328</v>
      </c>
      <c r="F314" s="217" t="s">
        <v>329</v>
      </c>
      <c r="G314" s="218" t="s">
        <v>247</v>
      </c>
      <c r="H314" s="219">
        <v>0.13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39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285</v>
      </c>
      <c r="AT314" s="227" t="s">
        <v>131</v>
      </c>
      <c r="AU314" s="227" t="s">
        <v>136</v>
      </c>
      <c r="AY314" s="17" t="s">
        <v>127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136</v>
      </c>
      <c r="BK314" s="228">
        <f>ROUND(I314*H314,2)</f>
        <v>0</v>
      </c>
      <c r="BL314" s="17" t="s">
        <v>285</v>
      </c>
      <c r="BM314" s="227" t="s">
        <v>330</v>
      </c>
    </row>
    <row r="315" s="12" customFormat="1" ht="22.8" customHeight="1">
      <c r="A315" s="12"/>
      <c r="B315" s="199"/>
      <c r="C315" s="200"/>
      <c r="D315" s="201" t="s">
        <v>72</v>
      </c>
      <c r="E315" s="213" t="s">
        <v>331</v>
      </c>
      <c r="F315" s="213" t="s">
        <v>332</v>
      </c>
      <c r="G315" s="200"/>
      <c r="H315" s="200"/>
      <c r="I315" s="203"/>
      <c r="J315" s="214">
        <f>BK315</f>
        <v>0</v>
      </c>
      <c r="K315" s="200"/>
      <c r="L315" s="205"/>
      <c r="M315" s="206"/>
      <c r="N315" s="207"/>
      <c r="O315" s="207"/>
      <c r="P315" s="208">
        <f>SUM(P316:P340)</f>
        <v>0</v>
      </c>
      <c r="Q315" s="207"/>
      <c r="R315" s="208">
        <f>SUM(R316:R340)</f>
        <v>0.0028400000000000001</v>
      </c>
      <c r="S315" s="207"/>
      <c r="T315" s="209">
        <f>SUM(T316:T340)</f>
        <v>0.0020999999999999999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136</v>
      </c>
      <c r="AT315" s="211" t="s">
        <v>72</v>
      </c>
      <c r="AU315" s="211" t="s">
        <v>81</v>
      </c>
      <c r="AY315" s="210" t="s">
        <v>127</v>
      </c>
      <c r="BK315" s="212">
        <f>SUM(BK316:BK340)</f>
        <v>0</v>
      </c>
    </row>
    <row r="316" s="2" customFormat="1" ht="16.5" customHeight="1">
      <c r="A316" s="38"/>
      <c r="B316" s="39"/>
      <c r="C316" s="215" t="s">
        <v>333</v>
      </c>
      <c r="D316" s="215" t="s">
        <v>131</v>
      </c>
      <c r="E316" s="216" t="s">
        <v>334</v>
      </c>
      <c r="F316" s="217" t="s">
        <v>335</v>
      </c>
      <c r="G316" s="218" t="s">
        <v>336</v>
      </c>
      <c r="H316" s="219">
        <v>1</v>
      </c>
      <c r="I316" s="220"/>
      <c r="J316" s="221">
        <f>ROUND(I316*H316,2)</f>
        <v>0</v>
      </c>
      <c r="K316" s="222"/>
      <c r="L316" s="44"/>
      <c r="M316" s="223" t="s">
        <v>1</v>
      </c>
      <c r="N316" s="224" t="s">
        <v>39</v>
      </c>
      <c r="O316" s="91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285</v>
      </c>
      <c r="AT316" s="227" t="s">
        <v>131</v>
      </c>
      <c r="AU316" s="227" t="s">
        <v>136</v>
      </c>
      <c r="AY316" s="17" t="s">
        <v>127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136</v>
      </c>
      <c r="BK316" s="228">
        <f>ROUND(I316*H316,2)</f>
        <v>0</v>
      </c>
      <c r="BL316" s="17" t="s">
        <v>285</v>
      </c>
      <c r="BM316" s="227" t="s">
        <v>337</v>
      </c>
    </row>
    <row r="317" s="13" customFormat="1">
      <c r="A317" s="13"/>
      <c r="B317" s="229"/>
      <c r="C317" s="230"/>
      <c r="D317" s="231" t="s">
        <v>138</v>
      </c>
      <c r="E317" s="232" t="s">
        <v>1</v>
      </c>
      <c r="F317" s="233" t="s">
        <v>338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138</v>
      </c>
      <c r="AU317" s="239" t="s">
        <v>136</v>
      </c>
      <c r="AV317" s="13" t="s">
        <v>81</v>
      </c>
      <c r="AW317" s="13" t="s">
        <v>30</v>
      </c>
      <c r="AX317" s="13" t="s">
        <v>73</v>
      </c>
      <c r="AY317" s="239" t="s">
        <v>127</v>
      </c>
    </row>
    <row r="318" s="14" customFormat="1">
      <c r="A318" s="14"/>
      <c r="B318" s="240"/>
      <c r="C318" s="241"/>
      <c r="D318" s="231" t="s">
        <v>138</v>
      </c>
      <c r="E318" s="242" t="s">
        <v>1</v>
      </c>
      <c r="F318" s="243" t="s">
        <v>81</v>
      </c>
      <c r="G318" s="241"/>
      <c r="H318" s="244">
        <v>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138</v>
      </c>
      <c r="AU318" s="250" t="s">
        <v>136</v>
      </c>
      <c r="AV318" s="14" t="s">
        <v>136</v>
      </c>
      <c r="AW318" s="14" t="s">
        <v>30</v>
      </c>
      <c r="AX318" s="14" t="s">
        <v>73</v>
      </c>
      <c r="AY318" s="250" t="s">
        <v>127</v>
      </c>
    </row>
    <row r="319" s="15" customFormat="1">
      <c r="A319" s="15"/>
      <c r="B319" s="251"/>
      <c r="C319" s="252"/>
      <c r="D319" s="231" t="s">
        <v>138</v>
      </c>
      <c r="E319" s="253" t="s">
        <v>1</v>
      </c>
      <c r="F319" s="254" t="s">
        <v>140</v>
      </c>
      <c r="G319" s="252"/>
      <c r="H319" s="255">
        <v>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1" t="s">
        <v>138</v>
      </c>
      <c r="AU319" s="261" t="s">
        <v>136</v>
      </c>
      <c r="AV319" s="15" t="s">
        <v>135</v>
      </c>
      <c r="AW319" s="15" t="s">
        <v>30</v>
      </c>
      <c r="AX319" s="15" t="s">
        <v>81</v>
      </c>
      <c r="AY319" s="261" t="s">
        <v>127</v>
      </c>
    </row>
    <row r="320" s="2" customFormat="1" ht="16.5" customHeight="1">
      <c r="A320" s="38"/>
      <c r="B320" s="39"/>
      <c r="C320" s="215" t="s">
        <v>339</v>
      </c>
      <c r="D320" s="215" t="s">
        <v>131</v>
      </c>
      <c r="E320" s="216" t="s">
        <v>340</v>
      </c>
      <c r="F320" s="217" t="s">
        <v>341</v>
      </c>
      <c r="G320" s="218" t="s">
        <v>298</v>
      </c>
      <c r="H320" s="219">
        <v>1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39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0.0020999999999999999</v>
      </c>
      <c r="T320" s="226">
        <f>S320*H320</f>
        <v>0.0020999999999999999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285</v>
      </c>
      <c r="AT320" s="227" t="s">
        <v>131</v>
      </c>
      <c r="AU320" s="227" t="s">
        <v>136</v>
      </c>
      <c r="AY320" s="17" t="s">
        <v>127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136</v>
      </c>
      <c r="BK320" s="228">
        <f>ROUND(I320*H320,2)</f>
        <v>0</v>
      </c>
      <c r="BL320" s="17" t="s">
        <v>285</v>
      </c>
      <c r="BM320" s="227" t="s">
        <v>342</v>
      </c>
    </row>
    <row r="321" s="13" customFormat="1">
      <c r="A321" s="13"/>
      <c r="B321" s="229"/>
      <c r="C321" s="230"/>
      <c r="D321" s="231" t="s">
        <v>138</v>
      </c>
      <c r="E321" s="232" t="s">
        <v>1</v>
      </c>
      <c r="F321" s="233" t="s">
        <v>338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138</v>
      </c>
      <c r="AU321" s="239" t="s">
        <v>136</v>
      </c>
      <c r="AV321" s="13" t="s">
        <v>81</v>
      </c>
      <c r="AW321" s="13" t="s">
        <v>30</v>
      </c>
      <c r="AX321" s="13" t="s">
        <v>73</v>
      </c>
      <c r="AY321" s="239" t="s">
        <v>127</v>
      </c>
    </row>
    <row r="322" s="14" customFormat="1">
      <c r="A322" s="14"/>
      <c r="B322" s="240"/>
      <c r="C322" s="241"/>
      <c r="D322" s="231" t="s">
        <v>138</v>
      </c>
      <c r="E322" s="242" t="s">
        <v>1</v>
      </c>
      <c r="F322" s="243" t="s">
        <v>81</v>
      </c>
      <c r="G322" s="241"/>
      <c r="H322" s="244">
        <v>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138</v>
      </c>
      <c r="AU322" s="250" t="s">
        <v>136</v>
      </c>
      <c r="AV322" s="14" t="s">
        <v>136</v>
      </c>
      <c r="AW322" s="14" t="s">
        <v>30</v>
      </c>
      <c r="AX322" s="14" t="s">
        <v>73</v>
      </c>
      <c r="AY322" s="250" t="s">
        <v>127</v>
      </c>
    </row>
    <row r="323" s="15" customFormat="1">
      <c r="A323" s="15"/>
      <c r="B323" s="251"/>
      <c r="C323" s="252"/>
      <c r="D323" s="231" t="s">
        <v>138</v>
      </c>
      <c r="E323" s="253" t="s">
        <v>1</v>
      </c>
      <c r="F323" s="254" t="s">
        <v>140</v>
      </c>
      <c r="G323" s="252"/>
      <c r="H323" s="255">
        <v>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1" t="s">
        <v>138</v>
      </c>
      <c r="AU323" s="261" t="s">
        <v>136</v>
      </c>
      <c r="AV323" s="15" t="s">
        <v>135</v>
      </c>
      <c r="AW323" s="15" t="s">
        <v>30</v>
      </c>
      <c r="AX323" s="15" t="s">
        <v>81</v>
      </c>
      <c r="AY323" s="261" t="s">
        <v>127</v>
      </c>
    </row>
    <row r="324" s="2" customFormat="1" ht="16.5" customHeight="1">
      <c r="A324" s="38"/>
      <c r="B324" s="39"/>
      <c r="C324" s="215" t="s">
        <v>343</v>
      </c>
      <c r="D324" s="215" t="s">
        <v>131</v>
      </c>
      <c r="E324" s="216" t="s">
        <v>344</v>
      </c>
      <c r="F324" s="217" t="s">
        <v>345</v>
      </c>
      <c r="G324" s="218" t="s">
        <v>298</v>
      </c>
      <c r="H324" s="219">
        <v>5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0.00048000000000000001</v>
      </c>
      <c r="R324" s="225">
        <f>Q324*H324</f>
        <v>0.0024000000000000002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285</v>
      </c>
      <c r="AT324" s="227" t="s">
        <v>131</v>
      </c>
      <c r="AU324" s="227" t="s">
        <v>136</v>
      </c>
      <c r="AY324" s="17" t="s">
        <v>127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136</v>
      </c>
      <c r="BK324" s="228">
        <f>ROUND(I324*H324,2)</f>
        <v>0</v>
      </c>
      <c r="BL324" s="17" t="s">
        <v>285</v>
      </c>
      <c r="BM324" s="227" t="s">
        <v>346</v>
      </c>
    </row>
    <row r="325" s="13" customFormat="1">
      <c r="A325" s="13"/>
      <c r="B325" s="229"/>
      <c r="C325" s="230"/>
      <c r="D325" s="231" t="s">
        <v>138</v>
      </c>
      <c r="E325" s="232" t="s">
        <v>1</v>
      </c>
      <c r="F325" s="233" t="s">
        <v>347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138</v>
      </c>
      <c r="AU325" s="239" t="s">
        <v>136</v>
      </c>
      <c r="AV325" s="13" t="s">
        <v>81</v>
      </c>
      <c r="AW325" s="13" t="s">
        <v>30</v>
      </c>
      <c r="AX325" s="13" t="s">
        <v>73</v>
      </c>
      <c r="AY325" s="239" t="s">
        <v>127</v>
      </c>
    </row>
    <row r="326" s="14" customFormat="1">
      <c r="A326" s="14"/>
      <c r="B326" s="240"/>
      <c r="C326" s="241"/>
      <c r="D326" s="231" t="s">
        <v>138</v>
      </c>
      <c r="E326" s="242" t="s">
        <v>1</v>
      </c>
      <c r="F326" s="243" t="s">
        <v>348</v>
      </c>
      <c r="G326" s="241"/>
      <c r="H326" s="244">
        <v>5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138</v>
      </c>
      <c r="AU326" s="250" t="s">
        <v>136</v>
      </c>
      <c r="AV326" s="14" t="s">
        <v>136</v>
      </c>
      <c r="AW326" s="14" t="s">
        <v>30</v>
      </c>
      <c r="AX326" s="14" t="s">
        <v>73</v>
      </c>
      <c r="AY326" s="250" t="s">
        <v>127</v>
      </c>
    </row>
    <row r="327" s="15" customFormat="1">
      <c r="A327" s="15"/>
      <c r="B327" s="251"/>
      <c r="C327" s="252"/>
      <c r="D327" s="231" t="s">
        <v>138</v>
      </c>
      <c r="E327" s="253" t="s">
        <v>1</v>
      </c>
      <c r="F327" s="254" t="s">
        <v>140</v>
      </c>
      <c r="G327" s="252"/>
      <c r="H327" s="255">
        <v>5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1" t="s">
        <v>138</v>
      </c>
      <c r="AU327" s="261" t="s">
        <v>136</v>
      </c>
      <c r="AV327" s="15" t="s">
        <v>135</v>
      </c>
      <c r="AW327" s="15" t="s">
        <v>30</v>
      </c>
      <c r="AX327" s="15" t="s">
        <v>81</v>
      </c>
      <c r="AY327" s="261" t="s">
        <v>127</v>
      </c>
    </row>
    <row r="328" s="2" customFormat="1" ht="16.5" customHeight="1">
      <c r="A328" s="38"/>
      <c r="B328" s="39"/>
      <c r="C328" s="215" t="s">
        <v>349</v>
      </c>
      <c r="D328" s="215" t="s">
        <v>131</v>
      </c>
      <c r="E328" s="216" t="s">
        <v>350</v>
      </c>
      <c r="F328" s="217" t="s">
        <v>351</v>
      </c>
      <c r="G328" s="218" t="s">
        <v>336</v>
      </c>
      <c r="H328" s="219">
        <v>3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285</v>
      </c>
      <c r="AT328" s="227" t="s">
        <v>131</v>
      </c>
      <c r="AU328" s="227" t="s">
        <v>136</v>
      </c>
      <c r="AY328" s="17" t="s">
        <v>127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136</v>
      </c>
      <c r="BK328" s="228">
        <f>ROUND(I328*H328,2)</f>
        <v>0</v>
      </c>
      <c r="BL328" s="17" t="s">
        <v>285</v>
      </c>
      <c r="BM328" s="227" t="s">
        <v>352</v>
      </c>
    </row>
    <row r="329" s="13" customFormat="1">
      <c r="A329" s="13"/>
      <c r="B329" s="229"/>
      <c r="C329" s="230"/>
      <c r="D329" s="231" t="s">
        <v>138</v>
      </c>
      <c r="E329" s="232" t="s">
        <v>1</v>
      </c>
      <c r="F329" s="233" t="s">
        <v>353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138</v>
      </c>
      <c r="AU329" s="239" t="s">
        <v>136</v>
      </c>
      <c r="AV329" s="13" t="s">
        <v>81</v>
      </c>
      <c r="AW329" s="13" t="s">
        <v>30</v>
      </c>
      <c r="AX329" s="13" t="s">
        <v>73</v>
      </c>
      <c r="AY329" s="239" t="s">
        <v>127</v>
      </c>
    </row>
    <row r="330" s="14" customFormat="1">
      <c r="A330" s="14"/>
      <c r="B330" s="240"/>
      <c r="C330" s="241"/>
      <c r="D330" s="231" t="s">
        <v>138</v>
      </c>
      <c r="E330" s="242" t="s">
        <v>1</v>
      </c>
      <c r="F330" s="243" t="s">
        <v>354</v>
      </c>
      <c r="G330" s="241"/>
      <c r="H330" s="244">
        <v>3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138</v>
      </c>
      <c r="AU330" s="250" t="s">
        <v>136</v>
      </c>
      <c r="AV330" s="14" t="s">
        <v>136</v>
      </c>
      <c r="AW330" s="14" t="s">
        <v>30</v>
      </c>
      <c r="AX330" s="14" t="s">
        <v>73</v>
      </c>
      <c r="AY330" s="250" t="s">
        <v>127</v>
      </c>
    </row>
    <row r="331" s="15" customFormat="1">
      <c r="A331" s="15"/>
      <c r="B331" s="251"/>
      <c r="C331" s="252"/>
      <c r="D331" s="231" t="s">
        <v>138</v>
      </c>
      <c r="E331" s="253" t="s">
        <v>1</v>
      </c>
      <c r="F331" s="254" t="s">
        <v>140</v>
      </c>
      <c r="G331" s="252"/>
      <c r="H331" s="255">
        <v>3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138</v>
      </c>
      <c r="AU331" s="261" t="s">
        <v>136</v>
      </c>
      <c r="AV331" s="15" t="s">
        <v>135</v>
      </c>
      <c r="AW331" s="15" t="s">
        <v>30</v>
      </c>
      <c r="AX331" s="15" t="s">
        <v>81</v>
      </c>
      <c r="AY331" s="261" t="s">
        <v>127</v>
      </c>
    </row>
    <row r="332" s="2" customFormat="1" ht="24.15" customHeight="1">
      <c r="A332" s="38"/>
      <c r="B332" s="39"/>
      <c r="C332" s="215" t="s">
        <v>355</v>
      </c>
      <c r="D332" s="215" t="s">
        <v>131</v>
      </c>
      <c r="E332" s="216" t="s">
        <v>356</v>
      </c>
      <c r="F332" s="217" t="s">
        <v>357</v>
      </c>
      <c r="G332" s="218" t="s">
        <v>336</v>
      </c>
      <c r="H332" s="219">
        <v>2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0.00022000000000000001</v>
      </c>
      <c r="R332" s="225">
        <f>Q332*H332</f>
        <v>0.00044000000000000002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285</v>
      </c>
      <c r="AT332" s="227" t="s">
        <v>131</v>
      </c>
      <c r="AU332" s="227" t="s">
        <v>136</v>
      </c>
      <c r="AY332" s="17" t="s">
        <v>127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136</v>
      </c>
      <c r="BK332" s="228">
        <f>ROUND(I332*H332,2)</f>
        <v>0</v>
      </c>
      <c r="BL332" s="17" t="s">
        <v>285</v>
      </c>
      <c r="BM332" s="227" t="s">
        <v>358</v>
      </c>
    </row>
    <row r="333" s="13" customFormat="1">
      <c r="A333" s="13"/>
      <c r="B333" s="229"/>
      <c r="C333" s="230"/>
      <c r="D333" s="231" t="s">
        <v>138</v>
      </c>
      <c r="E333" s="232" t="s">
        <v>1</v>
      </c>
      <c r="F333" s="233" t="s">
        <v>359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138</v>
      </c>
      <c r="AU333" s="239" t="s">
        <v>136</v>
      </c>
      <c r="AV333" s="13" t="s">
        <v>81</v>
      </c>
      <c r="AW333" s="13" t="s">
        <v>30</v>
      </c>
      <c r="AX333" s="13" t="s">
        <v>73</v>
      </c>
      <c r="AY333" s="239" t="s">
        <v>127</v>
      </c>
    </row>
    <row r="334" s="14" customFormat="1">
      <c r="A334" s="14"/>
      <c r="B334" s="240"/>
      <c r="C334" s="241"/>
      <c r="D334" s="231" t="s">
        <v>138</v>
      </c>
      <c r="E334" s="242" t="s">
        <v>1</v>
      </c>
      <c r="F334" s="243" t="s">
        <v>360</v>
      </c>
      <c r="G334" s="241"/>
      <c r="H334" s="244">
        <v>2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138</v>
      </c>
      <c r="AU334" s="250" t="s">
        <v>136</v>
      </c>
      <c r="AV334" s="14" t="s">
        <v>136</v>
      </c>
      <c r="AW334" s="14" t="s">
        <v>30</v>
      </c>
      <c r="AX334" s="14" t="s">
        <v>73</v>
      </c>
      <c r="AY334" s="250" t="s">
        <v>127</v>
      </c>
    </row>
    <row r="335" s="15" customFormat="1">
      <c r="A335" s="15"/>
      <c r="B335" s="251"/>
      <c r="C335" s="252"/>
      <c r="D335" s="231" t="s">
        <v>138</v>
      </c>
      <c r="E335" s="253" t="s">
        <v>1</v>
      </c>
      <c r="F335" s="254" t="s">
        <v>140</v>
      </c>
      <c r="G335" s="252"/>
      <c r="H335" s="255">
        <v>2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1" t="s">
        <v>138</v>
      </c>
      <c r="AU335" s="261" t="s">
        <v>136</v>
      </c>
      <c r="AV335" s="15" t="s">
        <v>135</v>
      </c>
      <c r="AW335" s="15" t="s">
        <v>30</v>
      </c>
      <c r="AX335" s="15" t="s">
        <v>81</v>
      </c>
      <c r="AY335" s="261" t="s">
        <v>127</v>
      </c>
    </row>
    <row r="336" s="2" customFormat="1" ht="21.75" customHeight="1">
      <c r="A336" s="38"/>
      <c r="B336" s="39"/>
      <c r="C336" s="215" t="s">
        <v>361</v>
      </c>
      <c r="D336" s="215" t="s">
        <v>131</v>
      </c>
      <c r="E336" s="216" t="s">
        <v>362</v>
      </c>
      <c r="F336" s="217" t="s">
        <v>363</v>
      </c>
      <c r="G336" s="218" t="s">
        <v>298</v>
      </c>
      <c r="H336" s="219">
        <v>5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285</v>
      </c>
      <c r="AT336" s="227" t="s">
        <v>131</v>
      </c>
      <c r="AU336" s="227" t="s">
        <v>136</v>
      </c>
      <c r="AY336" s="17" t="s">
        <v>127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136</v>
      </c>
      <c r="BK336" s="228">
        <f>ROUND(I336*H336,2)</f>
        <v>0</v>
      </c>
      <c r="BL336" s="17" t="s">
        <v>285</v>
      </c>
      <c r="BM336" s="227" t="s">
        <v>364</v>
      </c>
    </row>
    <row r="337" s="14" customFormat="1">
      <c r="A337" s="14"/>
      <c r="B337" s="240"/>
      <c r="C337" s="241"/>
      <c r="D337" s="231" t="s">
        <v>138</v>
      </c>
      <c r="E337" s="242" t="s">
        <v>1</v>
      </c>
      <c r="F337" s="243" t="s">
        <v>348</v>
      </c>
      <c r="G337" s="241"/>
      <c r="H337" s="244">
        <v>5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138</v>
      </c>
      <c r="AU337" s="250" t="s">
        <v>136</v>
      </c>
      <c r="AV337" s="14" t="s">
        <v>136</v>
      </c>
      <c r="AW337" s="14" t="s">
        <v>30</v>
      </c>
      <c r="AX337" s="14" t="s">
        <v>81</v>
      </c>
      <c r="AY337" s="250" t="s">
        <v>127</v>
      </c>
    </row>
    <row r="338" s="2" customFormat="1" ht="24.15" customHeight="1">
      <c r="A338" s="38"/>
      <c r="B338" s="39"/>
      <c r="C338" s="215" t="s">
        <v>365</v>
      </c>
      <c r="D338" s="215" t="s">
        <v>131</v>
      </c>
      <c r="E338" s="216" t="s">
        <v>366</v>
      </c>
      <c r="F338" s="217" t="s">
        <v>367</v>
      </c>
      <c r="G338" s="218" t="s">
        <v>247</v>
      </c>
      <c r="H338" s="219">
        <v>0.0030000000000000001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285</v>
      </c>
      <c r="AT338" s="227" t="s">
        <v>131</v>
      </c>
      <c r="AU338" s="227" t="s">
        <v>136</v>
      </c>
      <c r="AY338" s="17" t="s">
        <v>127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136</v>
      </c>
      <c r="BK338" s="228">
        <f>ROUND(I338*H338,2)</f>
        <v>0</v>
      </c>
      <c r="BL338" s="17" t="s">
        <v>285</v>
      </c>
      <c r="BM338" s="227" t="s">
        <v>368</v>
      </c>
    </row>
    <row r="339" s="2" customFormat="1" ht="24.15" customHeight="1">
      <c r="A339" s="38"/>
      <c r="B339" s="39"/>
      <c r="C339" s="215" t="s">
        <v>369</v>
      </c>
      <c r="D339" s="215" t="s">
        <v>131</v>
      </c>
      <c r="E339" s="216" t="s">
        <v>370</v>
      </c>
      <c r="F339" s="217" t="s">
        <v>371</v>
      </c>
      <c r="G339" s="218" t="s">
        <v>247</v>
      </c>
      <c r="H339" s="219">
        <v>0.0030000000000000001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39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285</v>
      </c>
      <c r="AT339" s="227" t="s">
        <v>131</v>
      </c>
      <c r="AU339" s="227" t="s">
        <v>136</v>
      </c>
      <c r="AY339" s="17" t="s">
        <v>127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136</v>
      </c>
      <c r="BK339" s="228">
        <f>ROUND(I339*H339,2)</f>
        <v>0</v>
      </c>
      <c r="BL339" s="17" t="s">
        <v>285</v>
      </c>
      <c r="BM339" s="227" t="s">
        <v>372</v>
      </c>
    </row>
    <row r="340" s="2" customFormat="1" ht="24.15" customHeight="1">
      <c r="A340" s="38"/>
      <c r="B340" s="39"/>
      <c r="C340" s="215" t="s">
        <v>373</v>
      </c>
      <c r="D340" s="215" t="s">
        <v>131</v>
      </c>
      <c r="E340" s="216" t="s">
        <v>374</v>
      </c>
      <c r="F340" s="217" t="s">
        <v>375</v>
      </c>
      <c r="G340" s="218" t="s">
        <v>247</v>
      </c>
      <c r="H340" s="219">
        <v>0.0030000000000000001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285</v>
      </c>
      <c r="AT340" s="227" t="s">
        <v>131</v>
      </c>
      <c r="AU340" s="227" t="s">
        <v>136</v>
      </c>
      <c r="AY340" s="17" t="s">
        <v>127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136</v>
      </c>
      <c r="BK340" s="228">
        <f>ROUND(I340*H340,2)</f>
        <v>0</v>
      </c>
      <c r="BL340" s="17" t="s">
        <v>285</v>
      </c>
      <c r="BM340" s="227" t="s">
        <v>376</v>
      </c>
    </row>
    <row r="341" s="12" customFormat="1" ht="22.8" customHeight="1">
      <c r="A341" s="12"/>
      <c r="B341" s="199"/>
      <c r="C341" s="200"/>
      <c r="D341" s="201" t="s">
        <v>72</v>
      </c>
      <c r="E341" s="213" t="s">
        <v>377</v>
      </c>
      <c r="F341" s="213" t="s">
        <v>378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SUM(P342:P395)</f>
        <v>0</v>
      </c>
      <c r="Q341" s="207"/>
      <c r="R341" s="208">
        <f>SUM(R342:R395)</f>
        <v>0.011820000000000001</v>
      </c>
      <c r="S341" s="207"/>
      <c r="T341" s="209">
        <f>SUM(T342:T395)</f>
        <v>0.0030999999999999999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136</v>
      </c>
      <c r="AT341" s="211" t="s">
        <v>72</v>
      </c>
      <c r="AU341" s="211" t="s">
        <v>81</v>
      </c>
      <c r="AY341" s="210" t="s">
        <v>127</v>
      </c>
      <c r="BK341" s="212">
        <f>SUM(BK342:BK395)</f>
        <v>0</v>
      </c>
    </row>
    <row r="342" s="2" customFormat="1" ht="16.5" customHeight="1">
      <c r="A342" s="38"/>
      <c r="B342" s="39"/>
      <c r="C342" s="215" t="s">
        <v>379</v>
      </c>
      <c r="D342" s="215" t="s">
        <v>131</v>
      </c>
      <c r="E342" s="216" t="s">
        <v>380</v>
      </c>
      <c r="F342" s="217" t="s">
        <v>381</v>
      </c>
      <c r="G342" s="218" t="s">
        <v>298</v>
      </c>
      <c r="H342" s="219">
        <v>4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39</v>
      </c>
      <c r="O342" s="91"/>
      <c r="P342" s="225">
        <f>O342*H342</f>
        <v>0</v>
      </c>
      <c r="Q342" s="225">
        <v>0</v>
      </c>
      <c r="R342" s="225">
        <f>Q342*H342</f>
        <v>0</v>
      </c>
      <c r="S342" s="225">
        <v>0.00027999999999999998</v>
      </c>
      <c r="T342" s="226">
        <f>S342*H342</f>
        <v>0.0011199999999999999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285</v>
      </c>
      <c r="AT342" s="227" t="s">
        <v>131</v>
      </c>
      <c r="AU342" s="227" t="s">
        <v>136</v>
      </c>
      <c r="AY342" s="17" t="s">
        <v>127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136</v>
      </c>
      <c r="BK342" s="228">
        <f>ROUND(I342*H342,2)</f>
        <v>0</v>
      </c>
      <c r="BL342" s="17" t="s">
        <v>285</v>
      </c>
      <c r="BM342" s="227" t="s">
        <v>382</v>
      </c>
    </row>
    <row r="343" s="13" customFormat="1">
      <c r="A343" s="13"/>
      <c r="B343" s="229"/>
      <c r="C343" s="230"/>
      <c r="D343" s="231" t="s">
        <v>138</v>
      </c>
      <c r="E343" s="232" t="s">
        <v>1</v>
      </c>
      <c r="F343" s="233" t="s">
        <v>383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138</v>
      </c>
      <c r="AU343" s="239" t="s">
        <v>136</v>
      </c>
      <c r="AV343" s="13" t="s">
        <v>81</v>
      </c>
      <c r="AW343" s="13" t="s">
        <v>30</v>
      </c>
      <c r="AX343" s="13" t="s">
        <v>73</v>
      </c>
      <c r="AY343" s="239" t="s">
        <v>127</v>
      </c>
    </row>
    <row r="344" s="14" customFormat="1">
      <c r="A344" s="14"/>
      <c r="B344" s="240"/>
      <c r="C344" s="241"/>
      <c r="D344" s="231" t="s">
        <v>138</v>
      </c>
      <c r="E344" s="242" t="s">
        <v>1</v>
      </c>
      <c r="F344" s="243" t="s">
        <v>135</v>
      </c>
      <c r="G344" s="241"/>
      <c r="H344" s="244">
        <v>4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138</v>
      </c>
      <c r="AU344" s="250" t="s">
        <v>136</v>
      </c>
      <c r="AV344" s="14" t="s">
        <v>136</v>
      </c>
      <c r="AW344" s="14" t="s">
        <v>30</v>
      </c>
      <c r="AX344" s="14" t="s">
        <v>73</v>
      </c>
      <c r="AY344" s="250" t="s">
        <v>127</v>
      </c>
    </row>
    <row r="345" s="15" customFormat="1">
      <c r="A345" s="15"/>
      <c r="B345" s="251"/>
      <c r="C345" s="252"/>
      <c r="D345" s="231" t="s">
        <v>138</v>
      </c>
      <c r="E345" s="253" t="s">
        <v>1</v>
      </c>
      <c r="F345" s="254" t="s">
        <v>140</v>
      </c>
      <c r="G345" s="252"/>
      <c r="H345" s="255">
        <v>4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1" t="s">
        <v>138</v>
      </c>
      <c r="AU345" s="261" t="s">
        <v>136</v>
      </c>
      <c r="AV345" s="15" t="s">
        <v>135</v>
      </c>
      <c r="AW345" s="15" t="s">
        <v>30</v>
      </c>
      <c r="AX345" s="15" t="s">
        <v>81</v>
      </c>
      <c r="AY345" s="261" t="s">
        <v>127</v>
      </c>
    </row>
    <row r="346" s="2" customFormat="1" ht="24.15" customHeight="1">
      <c r="A346" s="38"/>
      <c r="B346" s="39"/>
      <c r="C346" s="215" t="s">
        <v>384</v>
      </c>
      <c r="D346" s="215" t="s">
        <v>131</v>
      </c>
      <c r="E346" s="216" t="s">
        <v>385</v>
      </c>
      <c r="F346" s="217" t="s">
        <v>386</v>
      </c>
      <c r="G346" s="218" t="s">
        <v>298</v>
      </c>
      <c r="H346" s="219">
        <v>8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0.00097999999999999997</v>
      </c>
      <c r="R346" s="225">
        <f>Q346*H346</f>
        <v>0.0078399999999999997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285</v>
      </c>
      <c r="AT346" s="227" t="s">
        <v>131</v>
      </c>
      <c r="AU346" s="227" t="s">
        <v>136</v>
      </c>
      <c r="AY346" s="17" t="s">
        <v>127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136</v>
      </c>
      <c r="BK346" s="228">
        <f>ROUND(I346*H346,2)</f>
        <v>0</v>
      </c>
      <c r="BL346" s="17" t="s">
        <v>285</v>
      </c>
      <c r="BM346" s="227" t="s">
        <v>387</v>
      </c>
    </row>
    <row r="347" s="13" customFormat="1">
      <c r="A347" s="13"/>
      <c r="B347" s="229"/>
      <c r="C347" s="230"/>
      <c r="D347" s="231" t="s">
        <v>138</v>
      </c>
      <c r="E347" s="232" t="s">
        <v>1</v>
      </c>
      <c r="F347" s="233" t="s">
        <v>388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138</v>
      </c>
      <c r="AU347" s="239" t="s">
        <v>136</v>
      </c>
      <c r="AV347" s="13" t="s">
        <v>81</v>
      </c>
      <c r="AW347" s="13" t="s">
        <v>30</v>
      </c>
      <c r="AX347" s="13" t="s">
        <v>73</v>
      </c>
      <c r="AY347" s="239" t="s">
        <v>127</v>
      </c>
    </row>
    <row r="348" s="14" customFormat="1">
      <c r="A348" s="14"/>
      <c r="B348" s="240"/>
      <c r="C348" s="241"/>
      <c r="D348" s="231" t="s">
        <v>138</v>
      </c>
      <c r="E348" s="242" t="s">
        <v>1</v>
      </c>
      <c r="F348" s="243" t="s">
        <v>217</v>
      </c>
      <c r="G348" s="241"/>
      <c r="H348" s="244">
        <v>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138</v>
      </c>
      <c r="AU348" s="250" t="s">
        <v>136</v>
      </c>
      <c r="AV348" s="14" t="s">
        <v>136</v>
      </c>
      <c r="AW348" s="14" t="s">
        <v>30</v>
      </c>
      <c r="AX348" s="14" t="s">
        <v>73</v>
      </c>
      <c r="AY348" s="250" t="s">
        <v>127</v>
      </c>
    </row>
    <row r="349" s="15" customFormat="1">
      <c r="A349" s="15"/>
      <c r="B349" s="251"/>
      <c r="C349" s="252"/>
      <c r="D349" s="231" t="s">
        <v>138</v>
      </c>
      <c r="E349" s="253" t="s">
        <v>1</v>
      </c>
      <c r="F349" s="254" t="s">
        <v>140</v>
      </c>
      <c r="G349" s="252"/>
      <c r="H349" s="255">
        <v>8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1" t="s">
        <v>138</v>
      </c>
      <c r="AU349" s="261" t="s">
        <v>136</v>
      </c>
      <c r="AV349" s="15" t="s">
        <v>135</v>
      </c>
      <c r="AW349" s="15" t="s">
        <v>30</v>
      </c>
      <c r="AX349" s="15" t="s">
        <v>81</v>
      </c>
      <c r="AY349" s="261" t="s">
        <v>127</v>
      </c>
    </row>
    <row r="350" s="2" customFormat="1" ht="24.15" customHeight="1">
      <c r="A350" s="38"/>
      <c r="B350" s="39"/>
      <c r="C350" s="215" t="s">
        <v>389</v>
      </c>
      <c r="D350" s="215" t="s">
        <v>131</v>
      </c>
      <c r="E350" s="216" t="s">
        <v>390</v>
      </c>
      <c r="F350" s="217" t="s">
        <v>391</v>
      </c>
      <c r="G350" s="218" t="s">
        <v>392</v>
      </c>
      <c r="H350" s="219">
        <v>1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39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285</v>
      </c>
      <c r="AT350" s="227" t="s">
        <v>131</v>
      </c>
      <c r="AU350" s="227" t="s">
        <v>136</v>
      </c>
      <c r="AY350" s="17" t="s">
        <v>127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136</v>
      </c>
      <c r="BK350" s="228">
        <f>ROUND(I350*H350,2)</f>
        <v>0</v>
      </c>
      <c r="BL350" s="17" t="s">
        <v>285</v>
      </c>
      <c r="BM350" s="227" t="s">
        <v>393</v>
      </c>
    </row>
    <row r="351" s="2" customFormat="1" ht="24.15" customHeight="1">
      <c r="A351" s="38"/>
      <c r="B351" s="39"/>
      <c r="C351" s="215" t="s">
        <v>394</v>
      </c>
      <c r="D351" s="215" t="s">
        <v>131</v>
      </c>
      <c r="E351" s="216" t="s">
        <v>395</v>
      </c>
      <c r="F351" s="217" t="s">
        <v>396</v>
      </c>
      <c r="G351" s="218" t="s">
        <v>392</v>
      </c>
      <c r="H351" s="219">
        <v>1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39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285</v>
      </c>
      <c r="AT351" s="227" t="s">
        <v>131</v>
      </c>
      <c r="AU351" s="227" t="s">
        <v>136</v>
      </c>
      <c r="AY351" s="17" t="s">
        <v>127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136</v>
      </c>
      <c r="BK351" s="228">
        <f>ROUND(I351*H351,2)</f>
        <v>0</v>
      </c>
      <c r="BL351" s="17" t="s">
        <v>285</v>
      </c>
      <c r="BM351" s="227" t="s">
        <v>397</v>
      </c>
    </row>
    <row r="352" s="2" customFormat="1" ht="37.8" customHeight="1">
      <c r="A352" s="38"/>
      <c r="B352" s="39"/>
      <c r="C352" s="215" t="s">
        <v>398</v>
      </c>
      <c r="D352" s="215" t="s">
        <v>131</v>
      </c>
      <c r="E352" s="216" t="s">
        <v>399</v>
      </c>
      <c r="F352" s="217" t="s">
        <v>400</v>
      </c>
      <c r="G352" s="218" t="s">
        <v>298</v>
      </c>
      <c r="H352" s="219">
        <v>8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4.0000000000000003E-05</v>
      </c>
      <c r="R352" s="225">
        <f>Q352*H352</f>
        <v>0.00032000000000000003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285</v>
      </c>
      <c r="AT352" s="227" t="s">
        <v>131</v>
      </c>
      <c r="AU352" s="227" t="s">
        <v>136</v>
      </c>
      <c r="AY352" s="17" t="s">
        <v>127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136</v>
      </c>
      <c r="BK352" s="228">
        <f>ROUND(I352*H352,2)</f>
        <v>0</v>
      </c>
      <c r="BL352" s="17" t="s">
        <v>285</v>
      </c>
      <c r="BM352" s="227" t="s">
        <v>401</v>
      </c>
    </row>
    <row r="353" s="13" customFormat="1">
      <c r="A353" s="13"/>
      <c r="B353" s="229"/>
      <c r="C353" s="230"/>
      <c r="D353" s="231" t="s">
        <v>138</v>
      </c>
      <c r="E353" s="232" t="s">
        <v>1</v>
      </c>
      <c r="F353" s="233" t="s">
        <v>388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138</v>
      </c>
      <c r="AU353" s="239" t="s">
        <v>136</v>
      </c>
      <c r="AV353" s="13" t="s">
        <v>81</v>
      </c>
      <c r="AW353" s="13" t="s">
        <v>30</v>
      </c>
      <c r="AX353" s="13" t="s">
        <v>73</v>
      </c>
      <c r="AY353" s="239" t="s">
        <v>127</v>
      </c>
    </row>
    <row r="354" s="14" customFormat="1">
      <c r="A354" s="14"/>
      <c r="B354" s="240"/>
      <c r="C354" s="241"/>
      <c r="D354" s="231" t="s">
        <v>138</v>
      </c>
      <c r="E354" s="242" t="s">
        <v>1</v>
      </c>
      <c r="F354" s="243" t="s">
        <v>217</v>
      </c>
      <c r="G354" s="241"/>
      <c r="H354" s="244">
        <v>8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138</v>
      </c>
      <c r="AU354" s="250" t="s">
        <v>136</v>
      </c>
      <c r="AV354" s="14" t="s">
        <v>136</v>
      </c>
      <c r="AW354" s="14" t="s">
        <v>30</v>
      </c>
      <c r="AX354" s="14" t="s">
        <v>73</v>
      </c>
      <c r="AY354" s="250" t="s">
        <v>127</v>
      </c>
    </row>
    <row r="355" s="15" customFormat="1">
      <c r="A355" s="15"/>
      <c r="B355" s="251"/>
      <c r="C355" s="252"/>
      <c r="D355" s="231" t="s">
        <v>138</v>
      </c>
      <c r="E355" s="253" t="s">
        <v>1</v>
      </c>
      <c r="F355" s="254" t="s">
        <v>140</v>
      </c>
      <c r="G355" s="252"/>
      <c r="H355" s="255">
        <v>8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1" t="s">
        <v>138</v>
      </c>
      <c r="AU355" s="261" t="s">
        <v>136</v>
      </c>
      <c r="AV355" s="15" t="s">
        <v>135</v>
      </c>
      <c r="AW355" s="15" t="s">
        <v>30</v>
      </c>
      <c r="AX355" s="15" t="s">
        <v>81</v>
      </c>
      <c r="AY355" s="261" t="s">
        <v>127</v>
      </c>
    </row>
    <row r="356" s="2" customFormat="1" ht="16.5" customHeight="1">
      <c r="A356" s="38"/>
      <c r="B356" s="39"/>
      <c r="C356" s="215" t="s">
        <v>402</v>
      </c>
      <c r="D356" s="215" t="s">
        <v>131</v>
      </c>
      <c r="E356" s="216" t="s">
        <v>403</v>
      </c>
      <c r="F356" s="217" t="s">
        <v>404</v>
      </c>
      <c r="G356" s="218" t="s">
        <v>298</v>
      </c>
      <c r="H356" s="219">
        <v>4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0.00023000000000000001</v>
      </c>
      <c r="T356" s="226">
        <f>S356*H356</f>
        <v>0.00092000000000000003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285</v>
      </c>
      <c r="AT356" s="227" t="s">
        <v>131</v>
      </c>
      <c r="AU356" s="227" t="s">
        <v>136</v>
      </c>
      <c r="AY356" s="17" t="s">
        <v>127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136</v>
      </c>
      <c r="BK356" s="228">
        <f>ROUND(I356*H356,2)</f>
        <v>0</v>
      </c>
      <c r="BL356" s="17" t="s">
        <v>285</v>
      </c>
      <c r="BM356" s="227" t="s">
        <v>405</v>
      </c>
    </row>
    <row r="357" s="14" customFormat="1">
      <c r="A357" s="14"/>
      <c r="B357" s="240"/>
      <c r="C357" s="241"/>
      <c r="D357" s="231" t="s">
        <v>138</v>
      </c>
      <c r="E357" s="242" t="s">
        <v>1</v>
      </c>
      <c r="F357" s="243" t="s">
        <v>135</v>
      </c>
      <c r="G357" s="241"/>
      <c r="H357" s="244">
        <v>4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138</v>
      </c>
      <c r="AU357" s="250" t="s">
        <v>136</v>
      </c>
      <c r="AV357" s="14" t="s">
        <v>136</v>
      </c>
      <c r="AW357" s="14" t="s">
        <v>30</v>
      </c>
      <c r="AX357" s="14" t="s">
        <v>81</v>
      </c>
      <c r="AY357" s="250" t="s">
        <v>127</v>
      </c>
    </row>
    <row r="358" s="2" customFormat="1" ht="16.5" customHeight="1">
      <c r="A358" s="38"/>
      <c r="B358" s="39"/>
      <c r="C358" s="215" t="s">
        <v>406</v>
      </c>
      <c r="D358" s="215" t="s">
        <v>131</v>
      </c>
      <c r="E358" s="216" t="s">
        <v>407</v>
      </c>
      <c r="F358" s="217" t="s">
        <v>408</v>
      </c>
      <c r="G358" s="218" t="s">
        <v>336</v>
      </c>
      <c r="H358" s="219">
        <v>4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285</v>
      </c>
      <c r="AT358" s="227" t="s">
        <v>131</v>
      </c>
      <c r="AU358" s="227" t="s">
        <v>136</v>
      </c>
      <c r="AY358" s="17" t="s">
        <v>127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136</v>
      </c>
      <c r="BK358" s="228">
        <f>ROUND(I358*H358,2)</f>
        <v>0</v>
      </c>
      <c r="BL358" s="17" t="s">
        <v>285</v>
      </c>
      <c r="BM358" s="227" t="s">
        <v>409</v>
      </c>
    </row>
    <row r="359" s="13" customFormat="1">
      <c r="A359" s="13"/>
      <c r="B359" s="229"/>
      <c r="C359" s="230"/>
      <c r="D359" s="231" t="s">
        <v>138</v>
      </c>
      <c r="E359" s="232" t="s">
        <v>1</v>
      </c>
      <c r="F359" s="233" t="s">
        <v>410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138</v>
      </c>
      <c r="AU359" s="239" t="s">
        <v>136</v>
      </c>
      <c r="AV359" s="13" t="s">
        <v>81</v>
      </c>
      <c r="AW359" s="13" t="s">
        <v>30</v>
      </c>
      <c r="AX359" s="13" t="s">
        <v>73</v>
      </c>
      <c r="AY359" s="239" t="s">
        <v>127</v>
      </c>
    </row>
    <row r="360" s="14" customFormat="1">
      <c r="A360" s="14"/>
      <c r="B360" s="240"/>
      <c r="C360" s="241"/>
      <c r="D360" s="231" t="s">
        <v>138</v>
      </c>
      <c r="E360" s="242" t="s">
        <v>1</v>
      </c>
      <c r="F360" s="243" t="s">
        <v>152</v>
      </c>
      <c r="G360" s="241"/>
      <c r="H360" s="244">
        <v>3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138</v>
      </c>
      <c r="AU360" s="250" t="s">
        <v>136</v>
      </c>
      <c r="AV360" s="14" t="s">
        <v>136</v>
      </c>
      <c r="AW360" s="14" t="s">
        <v>30</v>
      </c>
      <c r="AX360" s="14" t="s">
        <v>73</v>
      </c>
      <c r="AY360" s="250" t="s">
        <v>127</v>
      </c>
    </row>
    <row r="361" s="13" customFormat="1">
      <c r="A361" s="13"/>
      <c r="B361" s="229"/>
      <c r="C361" s="230"/>
      <c r="D361" s="231" t="s">
        <v>138</v>
      </c>
      <c r="E361" s="232" t="s">
        <v>1</v>
      </c>
      <c r="F361" s="233" t="s">
        <v>411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138</v>
      </c>
      <c r="AU361" s="239" t="s">
        <v>136</v>
      </c>
      <c r="AV361" s="13" t="s">
        <v>81</v>
      </c>
      <c r="AW361" s="13" t="s">
        <v>30</v>
      </c>
      <c r="AX361" s="13" t="s">
        <v>73</v>
      </c>
      <c r="AY361" s="239" t="s">
        <v>127</v>
      </c>
    </row>
    <row r="362" s="14" customFormat="1">
      <c r="A362" s="14"/>
      <c r="B362" s="240"/>
      <c r="C362" s="241"/>
      <c r="D362" s="231" t="s">
        <v>138</v>
      </c>
      <c r="E362" s="242" t="s">
        <v>1</v>
      </c>
      <c r="F362" s="243" t="s">
        <v>81</v>
      </c>
      <c r="G362" s="241"/>
      <c r="H362" s="244">
        <v>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138</v>
      </c>
      <c r="AU362" s="250" t="s">
        <v>136</v>
      </c>
      <c r="AV362" s="14" t="s">
        <v>136</v>
      </c>
      <c r="AW362" s="14" t="s">
        <v>30</v>
      </c>
      <c r="AX362" s="14" t="s">
        <v>73</v>
      </c>
      <c r="AY362" s="250" t="s">
        <v>127</v>
      </c>
    </row>
    <row r="363" s="15" customFormat="1">
      <c r="A363" s="15"/>
      <c r="B363" s="251"/>
      <c r="C363" s="252"/>
      <c r="D363" s="231" t="s">
        <v>138</v>
      </c>
      <c r="E363" s="253" t="s">
        <v>1</v>
      </c>
      <c r="F363" s="254" t="s">
        <v>140</v>
      </c>
      <c r="G363" s="252"/>
      <c r="H363" s="255">
        <v>4</v>
      </c>
      <c r="I363" s="256"/>
      <c r="J363" s="252"/>
      <c r="K363" s="252"/>
      <c r="L363" s="257"/>
      <c r="M363" s="258"/>
      <c r="N363" s="259"/>
      <c r="O363" s="259"/>
      <c r="P363" s="259"/>
      <c r="Q363" s="259"/>
      <c r="R363" s="259"/>
      <c r="S363" s="259"/>
      <c r="T363" s="26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1" t="s">
        <v>138</v>
      </c>
      <c r="AU363" s="261" t="s">
        <v>136</v>
      </c>
      <c r="AV363" s="15" t="s">
        <v>135</v>
      </c>
      <c r="AW363" s="15" t="s">
        <v>30</v>
      </c>
      <c r="AX363" s="15" t="s">
        <v>81</v>
      </c>
      <c r="AY363" s="261" t="s">
        <v>127</v>
      </c>
    </row>
    <row r="364" s="2" customFormat="1" ht="24.15" customHeight="1">
      <c r="A364" s="38"/>
      <c r="B364" s="39"/>
      <c r="C364" s="215" t="s">
        <v>412</v>
      </c>
      <c r="D364" s="215" t="s">
        <v>131</v>
      </c>
      <c r="E364" s="216" t="s">
        <v>413</v>
      </c>
      <c r="F364" s="217" t="s">
        <v>414</v>
      </c>
      <c r="G364" s="218" t="s">
        <v>336</v>
      </c>
      <c r="H364" s="219">
        <v>2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285</v>
      </c>
      <c r="AT364" s="227" t="s">
        <v>131</v>
      </c>
      <c r="AU364" s="227" t="s">
        <v>136</v>
      </c>
      <c r="AY364" s="17" t="s">
        <v>127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136</v>
      </c>
      <c r="BK364" s="228">
        <f>ROUND(I364*H364,2)</f>
        <v>0</v>
      </c>
      <c r="BL364" s="17" t="s">
        <v>285</v>
      </c>
      <c r="BM364" s="227" t="s">
        <v>415</v>
      </c>
    </row>
    <row r="365" s="2" customFormat="1" ht="21.75" customHeight="1">
      <c r="A365" s="38"/>
      <c r="B365" s="39"/>
      <c r="C365" s="215" t="s">
        <v>416</v>
      </c>
      <c r="D365" s="215" t="s">
        <v>131</v>
      </c>
      <c r="E365" s="216" t="s">
        <v>417</v>
      </c>
      <c r="F365" s="217" t="s">
        <v>418</v>
      </c>
      <c r="G365" s="218" t="s">
        <v>336</v>
      </c>
      <c r="H365" s="219">
        <v>4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0.00017000000000000001</v>
      </c>
      <c r="R365" s="225">
        <f>Q365*H365</f>
        <v>0.00068000000000000005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285</v>
      </c>
      <c r="AT365" s="227" t="s">
        <v>131</v>
      </c>
      <c r="AU365" s="227" t="s">
        <v>136</v>
      </c>
      <c r="AY365" s="17" t="s">
        <v>127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136</v>
      </c>
      <c r="BK365" s="228">
        <f>ROUND(I365*H365,2)</f>
        <v>0</v>
      </c>
      <c r="BL365" s="17" t="s">
        <v>285</v>
      </c>
      <c r="BM365" s="227" t="s">
        <v>419</v>
      </c>
    </row>
    <row r="366" s="13" customFormat="1">
      <c r="A366" s="13"/>
      <c r="B366" s="229"/>
      <c r="C366" s="230"/>
      <c r="D366" s="231" t="s">
        <v>138</v>
      </c>
      <c r="E366" s="232" t="s">
        <v>1</v>
      </c>
      <c r="F366" s="233" t="s">
        <v>420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138</v>
      </c>
      <c r="AU366" s="239" t="s">
        <v>136</v>
      </c>
      <c r="AV366" s="13" t="s">
        <v>81</v>
      </c>
      <c r="AW366" s="13" t="s">
        <v>30</v>
      </c>
      <c r="AX366" s="13" t="s">
        <v>73</v>
      </c>
      <c r="AY366" s="239" t="s">
        <v>127</v>
      </c>
    </row>
    <row r="367" s="14" customFormat="1">
      <c r="A367" s="14"/>
      <c r="B367" s="240"/>
      <c r="C367" s="241"/>
      <c r="D367" s="231" t="s">
        <v>138</v>
      </c>
      <c r="E367" s="242" t="s">
        <v>1</v>
      </c>
      <c r="F367" s="243" t="s">
        <v>136</v>
      </c>
      <c r="G367" s="241"/>
      <c r="H367" s="244">
        <v>2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138</v>
      </c>
      <c r="AU367" s="250" t="s">
        <v>136</v>
      </c>
      <c r="AV367" s="14" t="s">
        <v>136</v>
      </c>
      <c r="AW367" s="14" t="s">
        <v>30</v>
      </c>
      <c r="AX367" s="14" t="s">
        <v>73</v>
      </c>
      <c r="AY367" s="250" t="s">
        <v>127</v>
      </c>
    </row>
    <row r="368" s="13" customFormat="1">
      <c r="A368" s="13"/>
      <c r="B368" s="229"/>
      <c r="C368" s="230"/>
      <c r="D368" s="231" t="s">
        <v>138</v>
      </c>
      <c r="E368" s="232" t="s">
        <v>1</v>
      </c>
      <c r="F368" s="233" t="s">
        <v>421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138</v>
      </c>
      <c r="AU368" s="239" t="s">
        <v>136</v>
      </c>
      <c r="AV368" s="13" t="s">
        <v>81</v>
      </c>
      <c r="AW368" s="13" t="s">
        <v>30</v>
      </c>
      <c r="AX368" s="13" t="s">
        <v>73</v>
      </c>
      <c r="AY368" s="239" t="s">
        <v>127</v>
      </c>
    </row>
    <row r="369" s="14" customFormat="1">
      <c r="A369" s="14"/>
      <c r="B369" s="240"/>
      <c r="C369" s="241"/>
      <c r="D369" s="231" t="s">
        <v>138</v>
      </c>
      <c r="E369" s="242" t="s">
        <v>1</v>
      </c>
      <c r="F369" s="243" t="s">
        <v>81</v>
      </c>
      <c r="G369" s="241"/>
      <c r="H369" s="244">
        <v>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138</v>
      </c>
      <c r="AU369" s="250" t="s">
        <v>136</v>
      </c>
      <c r="AV369" s="14" t="s">
        <v>136</v>
      </c>
      <c r="AW369" s="14" t="s">
        <v>30</v>
      </c>
      <c r="AX369" s="14" t="s">
        <v>73</v>
      </c>
      <c r="AY369" s="250" t="s">
        <v>127</v>
      </c>
    </row>
    <row r="370" s="13" customFormat="1">
      <c r="A370" s="13"/>
      <c r="B370" s="229"/>
      <c r="C370" s="230"/>
      <c r="D370" s="231" t="s">
        <v>138</v>
      </c>
      <c r="E370" s="232" t="s">
        <v>1</v>
      </c>
      <c r="F370" s="233" t="s">
        <v>422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138</v>
      </c>
      <c r="AU370" s="239" t="s">
        <v>136</v>
      </c>
      <c r="AV370" s="13" t="s">
        <v>81</v>
      </c>
      <c r="AW370" s="13" t="s">
        <v>30</v>
      </c>
      <c r="AX370" s="13" t="s">
        <v>73</v>
      </c>
      <c r="AY370" s="239" t="s">
        <v>127</v>
      </c>
    </row>
    <row r="371" s="14" customFormat="1">
      <c r="A371" s="14"/>
      <c r="B371" s="240"/>
      <c r="C371" s="241"/>
      <c r="D371" s="231" t="s">
        <v>138</v>
      </c>
      <c r="E371" s="242" t="s">
        <v>1</v>
      </c>
      <c r="F371" s="243" t="s">
        <v>81</v>
      </c>
      <c r="G371" s="241"/>
      <c r="H371" s="244">
        <v>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138</v>
      </c>
      <c r="AU371" s="250" t="s">
        <v>136</v>
      </c>
      <c r="AV371" s="14" t="s">
        <v>136</v>
      </c>
      <c r="AW371" s="14" t="s">
        <v>30</v>
      </c>
      <c r="AX371" s="14" t="s">
        <v>73</v>
      </c>
      <c r="AY371" s="250" t="s">
        <v>127</v>
      </c>
    </row>
    <row r="372" s="15" customFormat="1">
      <c r="A372" s="15"/>
      <c r="B372" s="251"/>
      <c r="C372" s="252"/>
      <c r="D372" s="231" t="s">
        <v>138</v>
      </c>
      <c r="E372" s="253" t="s">
        <v>1</v>
      </c>
      <c r="F372" s="254" t="s">
        <v>140</v>
      </c>
      <c r="G372" s="252"/>
      <c r="H372" s="255">
        <v>4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1" t="s">
        <v>138</v>
      </c>
      <c r="AU372" s="261" t="s">
        <v>136</v>
      </c>
      <c r="AV372" s="15" t="s">
        <v>135</v>
      </c>
      <c r="AW372" s="15" t="s">
        <v>30</v>
      </c>
      <c r="AX372" s="15" t="s">
        <v>81</v>
      </c>
      <c r="AY372" s="261" t="s">
        <v>127</v>
      </c>
    </row>
    <row r="373" s="2" customFormat="1" ht="21.75" customHeight="1">
      <c r="A373" s="38"/>
      <c r="B373" s="39"/>
      <c r="C373" s="215" t="s">
        <v>423</v>
      </c>
      <c r="D373" s="215" t="s">
        <v>131</v>
      </c>
      <c r="E373" s="216" t="s">
        <v>424</v>
      </c>
      <c r="F373" s="217" t="s">
        <v>425</v>
      </c>
      <c r="G373" s="218" t="s">
        <v>336</v>
      </c>
      <c r="H373" s="219">
        <v>2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39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0.00052999999999999998</v>
      </c>
      <c r="T373" s="226">
        <f>S373*H373</f>
        <v>0.00106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285</v>
      </c>
      <c r="AT373" s="227" t="s">
        <v>131</v>
      </c>
      <c r="AU373" s="227" t="s">
        <v>136</v>
      </c>
      <c r="AY373" s="17" t="s">
        <v>127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136</v>
      </c>
      <c r="BK373" s="228">
        <f>ROUND(I373*H373,2)</f>
        <v>0</v>
      </c>
      <c r="BL373" s="17" t="s">
        <v>285</v>
      </c>
      <c r="BM373" s="227" t="s">
        <v>426</v>
      </c>
    </row>
    <row r="374" s="13" customFormat="1">
      <c r="A374" s="13"/>
      <c r="B374" s="229"/>
      <c r="C374" s="230"/>
      <c r="D374" s="231" t="s">
        <v>138</v>
      </c>
      <c r="E374" s="232" t="s">
        <v>1</v>
      </c>
      <c r="F374" s="233" t="s">
        <v>427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138</v>
      </c>
      <c r="AU374" s="239" t="s">
        <v>136</v>
      </c>
      <c r="AV374" s="13" t="s">
        <v>81</v>
      </c>
      <c r="AW374" s="13" t="s">
        <v>30</v>
      </c>
      <c r="AX374" s="13" t="s">
        <v>73</v>
      </c>
      <c r="AY374" s="239" t="s">
        <v>127</v>
      </c>
    </row>
    <row r="375" s="14" customFormat="1">
      <c r="A375" s="14"/>
      <c r="B375" s="240"/>
      <c r="C375" s="241"/>
      <c r="D375" s="231" t="s">
        <v>138</v>
      </c>
      <c r="E375" s="242" t="s">
        <v>1</v>
      </c>
      <c r="F375" s="243" t="s">
        <v>360</v>
      </c>
      <c r="G375" s="241"/>
      <c r="H375" s="244">
        <v>2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138</v>
      </c>
      <c r="AU375" s="250" t="s">
        <v>136</v>
      </c>
      <c r="AV375" s="14" t="s">
        <v>136</v>
      </c>
      <c r="AW375" s="14" t="s">
        <v>30</v>
      </c>
      <c r="AX375" s="14" t="s">
        <v>73</v>
      </c>
      <c r="AY375" s="250" t="s">
        <v>127</v>
      </c>
    </row>
    <row r="376" s="15" customFormat="1">
      <c r="A376" s="15"/>
      <c r="B376" s="251"/>
      <c r="C376" s="252"/>
      <c r="D376" s="231" t="s">
        <v>138</v>
      </c>
      <c r="E376" s="253" t="s">
        <v>1</v>
      </c>
      <c r="F376" s="254" t="s">
        <v>140</v>
      </c>
      <c r="G376" s="252"/>
      <c r="H376" s="255">
        <v>2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1" t="s">
        <v>138</v>
      </c>
      <c r="AU376" s="261" t="s">
        <v>136</v>
      </c>
      <c r="AV376" s="15" t="s">
        <v>135</v>
      </c>
      <c r="AW376" s="15" t="s">
        <v>30</v>
      </c>
      <c r="AX376" s="15" t="s">
        <v>81</v>
      </c>
      <c r="AY376" s="261" t="s">
        <v>127</v>
      </c>
    </row>
    <row r="377" s="2" customFormat="1" ht="24.15" customHeight="1">
      <c r="A377" s="38"/>
      <c r="B377" s="39"/>
      <c r="C377" s="215" t="s">
        <v>428</v>
      </c>
      <c r="D377" s="215" t="s">
        <v>131</v>
      </c>
      <c r="E377" s="216" t="s">
        <v>429</v>
      </c>
      <c r="F377" s="217" t="s">
        <v>430</v>
      </c>
      <c r="G377" s="218" t="s">
        <v>336</v>
      </c>
      <c r="H377" s="219">
        <v>2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39</v>
      </c>
      <c r="O377" s="91"/>
      <c r="P377" s="225">
        <f>O377*H377</f>
        <v>0</v>
      </c>
      <c r="Q377" s="225">
        <v>0.00042000000000000002</v>
      </c>
      <c r="R377" s="225">
        <f>Q377*H377</f>
        <v>0.00084000000000000003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285</v>
      </c>
      <c r="AT377" s="227" t="s">
        <v>131</v>
      </c>
      <c r="AU377" s="227" t="s">
        <v>136</v>
      </c>
      <c r="AY377" s="17" t="s">
        <v>127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136</v>
      </c>
      <c r="BK377" s="228">
        <f>ROUND(I377*H377,2)</f>
        <v>0</v>
      </c>
      <c r="BL377" s="17" t="s">
        <v>285</v>
      </c>
      <c r="BM377" s="227" t="s">
        <v>431</v>
      </c>
    </row>
    <row r="378" s="13" customFormat="1">
      <c r="A378" s="13"/>
      <c r="B378" s="229"/>
      <c r="C378" s="230"/>
      <c r="D378" s="231" t="s">
        <v>138</v>
      </c>
      <c r="E378" s="232" t="s">
        <v>1</v>
      </c>
      <c r="F378" s="233" t="s">
        <v>432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138</v>
      </c>
      <c r="AU378" s="239" t="s">
        <v>136</v>
      </c>
      <c r="AV378" s="13" t="s">
        <v>81</v>
      </c>
      <c r="AW378" s="13" t="s">
        <v>30</v>
      </c>
      <c r="AX378" s="13" t="s">
        <v>73</v>
      </c>
      <c r="AY378" s="239" t="s">
        <v>127</v>
      </c>
    </row>
    <row r="379" s="14" customFormat="1">
      <c r="A379" s="14"/>
      <c r="B379" s="240"/>
      <c r="C379" s="241"/>
      <c r="D379" s="231" t="s">
        <v>138</v>
      </c>
      <c r="E379" s="242" t="s">
        <v>1</v>
      </c>
      <c r="F379" s="243" t="s">
        <v>136</v>
      </c>
      <c r="G379" s="241"/>
      <c r="H379" s="244">
        <v>2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138</v>
      </c>
      <c r="AU379" s="250" t="s">
        <v>136</v>
      </c>
      <c r="AV379" s="14" t="s">
        <v>136</v>
      </c>
      <c r="AW379" s="14" t="s">
        <v>30</v>
      </c>
      <c r="AX379" s="14" t="s">
        <v>73</v>
      </c>
      <c r="AY379" s="250" t="s">
        <v>127</v>
      </c>
    </row>
    <row r="380" s="15" customFormat="1">
      <c r="A380" s="15"/>
      <c r="B380" s="251"/>
      <c r="C380" s="252"/>
      <c r="D380" s="231" t="s">
        <v>138</v>
      </c>
      <c r="E380" s="253" t="s">
        <v>1</v>
      </c>
      <c r="F380" s="254" t="s">
        <v>140</v>
      </c>
      <c r="G380" s="252"/>
      <c r="H380" s="255">
        <v>2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1" t="s">
        <v>138</v>
      </c>
      <c r="AU380" s="261" t="s">
        <v>136</v>
      </c>
      <c r="AV380" s="15" t="s">
        <v>135</v>
      </c>
      <c r="AW380" s="15" t="s">
        <v>30</v>
      </c>
      <c r="AX380" s="15" t="s">
        <v>81</v>
      </c>
      <c r="AY380" s="261" t="s">
        <v>127</v>
      </c>
    </row>
    <row r="381" s="2" customFormat="1" ht="21.75" customHeight="1">
      <c r="A381" s="38"/>
      <c r="B381" s="39"/>
      <c r="C381" s="215" t="s">
        <v>433</v>
      </c>
      <c r="D381" s="215" t="s">
        <v>131</v>
      </c>
      <c r="E381" s="216" t="s">
        <v>434</v>
      </c>
      <c r="F381" s="217" t="s">
        <v>435</v>
      </c>
      <c r="G381" s="218" t="s">
        <v>336</v>
      </c>
      <c r="H381" s="219">
        <v>2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2.0000000000000002E-05</v>
      </c>
      <c r="R381" s="225">
        <f>Q381*H381</f>
        <v>4.0000000000000003E-05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285</v>
      </c>
      <c r="AT381" s="227" t="s">
        <v>131</v>
      </c>
      <c r="AU381" s="227" t="s">
        <v>136</v>
      </c>
      <c r="AY381" s="17" t="s">
        <v>127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136</v>
      </c>
      <c r="BK381" s="228">
        <f>ROUND(I381*H381,2)</f>
        <v>0</v>
      </c>
      <c r="BL381" s="17" t="s">
        <v>285</v>
      </c>
      <c r="BM381" s="227" t="s">
        <v>436</v>
      </c>
    </row>
    <row r="382" s="13" customFormat="1">
      <c r="A382" s="13"/>
      <c r="B382" s="229"/>
      <c r="C382" s="230"/>
      <c r="D382" s="231" t="s">
        <v>138</v>
      </c>
      <c r="E382" s="232" t="s">
        <v>1</v>
      </c>
      <c r="F382" s="233" t="s">
        <v>437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138</v>
      </c>
      <c r="AU382" s="239" t="s">
        <v>136</v>
      </c>
      <c r="AV382" s="13" t="s">
        <v>81</v>
      </c>
      <c r="AW382" s="13" t="s">
        <v>30</v>
      </c>
      <c r="AX382" s="13" t="s">
        <v>73</v>
      </c>
      <c r="AY382" s="239" t="s">
        <v>127</v>
      </c>
    </row>
    <row r="383" s="14" customFormat="1">
      <c r="A383" s="14"/>
      <c r="B383" s="240"/>
      <c r="C383" s="241"/>
      <c r="D383" s="231" t="s">
        <v>138</v>
      </c>
      <c r="E383" s="242" t="s">
        <v>1</v>
      </c>
      <c r="F383" s="243" t="s">
        <v>136</v>
      </c>
      <c r="G383" s="241"/>
      <c r="H383" s="244">
        <v>2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138</v>
      </c>
      <c r="AU383" s="250" t="s">
        <v>136</v>
      </c>
      <c r="AV383" s="14" t="s">
        <v>136</v>
      </c>
      <c r="AW383" s="14" t="s">
        <v>30</v>
      </c>
      <c r="AX383" s="14" t="s">
        <v>73</v>
      </c>
      <c r="AY383" s="250" t="s">
        <v>127</v>
      </c>
    </row>
    <row r="384" s="15" customFormat="1">
      <c r="A384" s="15"/>
      <c r="B384" s="251"/>
      <c r="C384" s="252"/>
      <c r="D384" s="231" t="s">
        <v>138</v>
      </c>
      <c r="E384" s="253" t="s">
        <v>1</v>
      </c>
      <c r="F384" s="254" t="s">
        <v>140</v>
      </c>
      <c r="G384" s="252"/>
      <c r="H384" s="255">
        <v>2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1" t="s">
        <v>138</v>
      </c>
      <c r="AU384" s="261" t="s">
        <v>136</v>
      </c>
      <c r="AV384" s="15" t="s">
        <v>135</v>
      </c>
      <c r="AW384" s="15" t="s">
        <v>30</v>
      </c>
      <c r="AX384" s="15" t="s">
        <v>81</v>
      </c>
      <c r="AY384" s="261" t="s">
        <v>127</v>
      </c>
    </row>
    <row r="385" s="2" customFormat="1" ht="16.5" customHeight="1">
      <c r="A385" s="38"/>
      <c r="B385" s="39"/>
      <c r="C385" s="262" t="s">
        <v>438</v>
      </c>
      <c r="D385" s="262" t="s">
        <v>288</v>
      </c>
      <c r="E385" s="263" t="s">
        <v>439</v>
      </c>
      <c r="F385" s="264" t="s">
        <v>440</v>
      </c>
      <c r="G385" s="265" t="s">
        <v>298</v>
      </c>
      <c r="H385" s="266">
        <v>2</v>
      </c>
      <c r="I385" s="267"/>
      <c r="J385" s="268">
        <f>ROUND(I385*H385,2)</f>
        <v>0</v>
      </c>
      <c r="K385" s="269"/>
      <c r="L385" s="270"/>
      <c r="M385" s="271" t="s">
        <v>1</v>
      </c>
      <c r="N385" s="272" t="s">
        <v>39</v>
      </c>
      <c r="O385" s="91"/>
      <c r="P385" s="225">
        <f>O385*H385</f>
        <v>0</v>
      </c>
      <c r="Q385" s="225">
        <v>0.00025000000000000001</v>
      </c>
      <c r="R385" s="225">
        <f>Q385*H385</f>
        <v>0.00050000000000000001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291</v>
      </c>
      <c r="AT385" s="227" t="s">
        <v>288</v>
      </c>
      <c r="AU385" s="227" t="s">
        <v>136</v>
      </c>
      <c r="AY385" s="17" t="s">
        <v>127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136</v>
      </c>
      <c r="BK385" s="228">
        <f>ROUND(I385*H385,2)</f>
        <v>0</v>
      </c>
      <c r="BL385" s="17" t="s">
        <v>285</v>
      </c>
      <c r="BM385" s="227" t="s">
        <v>441</v>
      </c>
    </row>
    <row r="386" s="13" customFormat="1">
      <c r="A386" s="13"/>
      <c r="B386" s="229"/>
      <c r="C386" s="230"/>
      <c r="D386" s="231" t="s">
        <v>138</v>
      </c>
      <c r="E386" s="232" t="s">
        <v>1</v>
      </c>
      <c r="F386" s="233" t="s">
        <v>437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138</v>
      </c>
      <c r="AU386" s="239" t="s">
        <v>136</v>
      </c>
      <c r="AV386" s="13" t="s">
        <v>81</v>
      </c>
      <c r="AW386" s="13" t="s">
        <v>30</v>
      </c>
      <c r="AX386" s="13" t="s">
        <v>73</v>
      </c>
      <c r="AY386" s="239" t="s">
        <v>127</v>
      </c>
    </row>
    <row r="387" s="14" customFormat="1">
      <c r="A387" s="14"/>
      <c r="B387" s="240"/>
      <c r="C387" s="241"/>
      <c r="D387" s="231" t="s">
        <v>138</v>
      </c>
      <c r="E387" s="242" t="s">
        <v>1</v>
      </c>
      <c r="F387" s="243" t="s">
        <v>136</v>
      </c>
      <c r="G387" s="241"/>
      <c r="H387" s="244">
        <v>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138</v>
      </c>
      <c r="AU387" s="250" t="s">
        <v>136</v>
      </c>
      <c r="AV387" s="14" t="s">
        <v>136</v>
      </c>
      <c r="AW387" s="14" t="s">
        <v>30</v>
      </c>
      <c r="AX387" s="14" t="s">
        <v>73</v>
      </c>
      <c r="AY387" s="250" t="s">
        <v>127</v>
      </c>
    </row>
    <row r="388" s="15" customFormat="1">
      <c r="A388" s="15"/>
      <c r="B388" s="251"/>
      <c r="C388" s="252"/>
      <c r="D388" s="231" t="s">
        <v>138</v>
      </c>
      <c r="E388" s="253" t="s">
        <v>1</v>
      </c>
      <c r="F388" s="254" t="s">
        <v>140</v>
      </c>
      <c r="G388" s="252"/>
      <c r="H388" s="255">
        <v>2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1" t="s">
        <v>138</v>
      </c>
      <c r="AU388" s="261" t="s">
        <v>136</v>
      </c>
      <c r="AV388" s="15" t="s">
        <v>135</v>
      </c>
      <c r="AW388" s="15" t="s">
        <v>30</v>
      </c>
      <c r="AX388" s="15" t="s">
        <v>81</v>
      </c>
      <c r="AY388" s="261" t="s">
        <v>127</v>
      </c>
    </row>
    <row r="389" s="2" customFormat="1" ht="24.15" customHeight="1">
      <c r="A389" s="38"/>
      <c r="B389" s="39"/>
      <c r="C389" s="215" t="s">
        <v>442</v>
      </c>
      <c r="D389" s="215" t="s">
        <v>131</v>
      </c>
      <c r="E389" s="216" t="s">
        <v>443</v>
      </c>
      <c r="F389" s="217" t="s">
        <v>444</v>
      </c>
      <c r="G389" s="218" t="s">
        <v>298</v>
      </c>
      <c r="H389" s="219">
        <v>8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39</v>
      </c>
      <c r="O389" s="91"/>
      <c r="P389" s="225">
        <f>O389*H389</f>
        <v>0</v>
      </c>
      <c r="Q389" s="225">
        <v>0.00019000000000000001</v>
      </c>
      <c r="R389" s="225">
        <f>Q389*H389</f>
        <v>0.0015200000000000001</v>
      </c>
      <c r="S389" s="225">
        <v>0</v>
      </c>
      <c r="T389" s="22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285</v>
      </c>
      <c r="AT389" s="227" t="s">
        <v>131</v>
      </c>
      <c r="AU389" s="227" t="s">
        <v>136</v>
      </c>
      <c r="AY389" s="17" t="s">
        <v>127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136</v>
      </c>
      <c r="BK389" s="228">
        <f>ROUND(I389*H389,2)</f>
        <v>0</v>
      </c>
      <c r="BL389" s="17" t="s">
        <v>285</v>
      </c>
      <c r="BM389" s="227" t="s">
        <v>445</v>
      </c>
    </row>
    <row r="390" s="14" customFormat="1">
      <c r="A390" s="14"/>
      <c r="B390" s="240"/>
      <c r="C390" s="241"/>
      <c r="D390" s="231" t="s">
        <v>138</v>
      </c>
      <c r="E390" s="242" t="s">
        <v>1</v>
      </c>
      <c r="F390" s="243" t="s">
        <v>217</v>
      </c>
      <c r="G390" s="241"/>
      <c r="H390" s="244">
        <v>8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138</v>
      </c>
      <c r="AU390" s="250" t="s">
        <v>136</v>
      </c>
      <c r="AV390" s="14" t="s">
        <v>136</v>
      </c>
      <c r="AW390" s="14" t="s">
        <v>30</v>
      </c>
      <c r="AX390" s="14" t="s">
        <v>81</v>
      </c>
      <c r="AY390" s="250" t="s">
        <v>127</v>
      </c>
    </row>
    <row r="391" s="2" customFormat="1" ht="21.75" customHeight="1">
      <c r="A391" s="38"/>
      <c r="B391" s="39"/>
      <c r="C391" s="215" t="s">
        <v>446</v>
      </c>
      <c r="D391" s="215" t="s">
        <v>131</v>
      </c>
      <c r="E391" s="216" t="s">
        <v>447</v>
      </c>
      <c r="F391" s="217" t="s">
        <v>448</v>
      </c>
      <c r="G391" s="218" t="s">
        <v>298</v>
      </c>
      <c r="H391" s="219">
        <v>8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39</v>
      </c>
      <c r="O391" s="91"/>
      <c r="P391" s="225">
        <f>O391*H391</f>
        <v>0</v>
      </c>
      <c r="Q391" s="225">
        <v>1.0000000000000001E-05</v>
      </c>
      <c r="R391" s="225">
        <f>Q391*H391</f>
        <v>8.0000000000000007E-05</v>
      </c>
      <c r="S391" s="225">
        <v>0</v>
      </c>
      <c r="T391" s="22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285</v>
      </c>
      <c r="AT391" s="227" t="s">
        <v>131</v>
      </c>
      <c r="AU391" s="227" t="s">
        <v>136</v>
      </c>
      <c r="AY391" s="17" t="s">
        <v>127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136</v>
      </c>
      <c r="BK391" s="228">
        <f>ROUND(I391*H391,2)</f>
        <v>0</v>
      </c>
      <c r="BL391" s="17" t="s">
        <v>285</v>
      </c>
      <c r="BM391" s="227" t="s">
        <v>449</v>
      </c>
    </row>
    <row r="392" s="14" customFormat="1">
      <c r="A392" s="14"/>
      <c r="B392" s="240"/>
      <c r="C392" s="241"/>
      <c r="D392" s="231" t="s">
        <v>138</v>
      </c>
      <c r="E392" s="242" t="s">
        <v>1</v>
      </c>
      <c r="F392" s="243" t="s">
        <v>217</v>
      </c>
      <c r="G392" s="241"/>
      <c r="H392" s="244">
        <v>8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138</v>
      </c>
      <c r="AU392" s="250" t="s">
        <v>136</v>
      </c>
      <c r="AV392" s="14" t="s">
        <v>136</v>
      </c>
      <c r="AW392" s="14" t="s">
        <v>30</v>
      </c>
      <c r="AX392" s="14" t="s">
        <v>81</v>
      </c>
      <c r="AY392" s="250" t="s">
        <v>127</v>
      </c>
    </row>
    <row r="393" s="2" customFormat="1" ht="24.15" customHeight="1">
      <c r="A393" s="38"/>
      <c r="B393" s="39"/>
      <c r="C393" s="215" t="s">
        <v>450</v>
      </c>
      <c r="D393" s="215" t="s">
        <v>131</v>
      </c>
      <c r="E393" s="216" t="s">
        <v>451</v>
      </c>
      <c r="F393" s="217" t="s">
        <v>452</v>
      </c>
      <c r="G393" s="218" t="s">
        <v>247</v>
      </c>
      <c r="H393" s="219">
        <v>0.012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</v>
      </c>
      <c r="T393" s="22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285</v>
      </c>
      <c r="AT393" s="227" t="s">
        <v>131</v>
      </c>
      <c r="AU393" s="227" t="s">
        <v>136</v>
      </c>
      <c r="AY393" s="17" t="s">
        <v>127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136</v>
      </c>
      <c r="BK393" s="228">
        <f>ROUND(I393*H393,2)</f>
        <v>0</v>
      </c>
      <c r="BL393" s="17" t="s">
        <v>285</v>
      </c>
      <c r="BM393" s="227" t="s">
        <v>453</v>
      </c>
    </row>
    <row r="394" s="2" customFormat="1" ht="24.15" customHeight="1">
      <c r="A394" s="38"/>
      <c r="B394" s="39"/>
      <c r="C394" s="215" t="s">
        <v>454</v>
      </c>
      <c r="D394" s="215" t="s">
        <v>131</v>
      </c>
      <c r="E394" s="216" t="s">
        <v>455</v>
      </c>
      <c r="F394" s="217" t="s">
        <v>456</v>
      </c>
      <c r="G394" s="218" t="s">
        <v>247</v>
      </c>
      <c r="H394" s="219">
        <v>0.012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285</v>
      </c>
      <c r="AT394" s="227" t="s">
        <v>131</v>
      </c>
      <c r="AU394" s="227" t="s">
        <v>136</v>
      </c>
      <c r="AY394" s="17" t="s">
        <v>127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136</v>
      </c>
      <c r="BK394" s="228">
        <f>ROUND(I394*H394,2)</f>
        <v>0</v>
      </c>
      <c r="BL394" s="17" t="s">
        <v>285</v>
      </c>
      <c r="BM394" s="227" t="s">
        <v>457</v>
      </c>
    </row>
    <row r="395" s="2" customFormat="1" ht="24.15" customHeight="1">
      <c r="A395" s="38"/>
      <c r="B395" s="39"/>
      <c r="C395" s="215" t="s">
        <v>458</v>
      </c>
      <c r="D395" s="215" t="s">
        <v>131</v>
      </c>
      <c r="E395" s="216" t="s">
        <v>459</v>
      </c>
      <c r="F395" s="217" t="s">
        <v>460</v>
      </c>
      <c r="G395" s="218" t="s">
        <v>247</v>
      </c>
      <c r="H395" s="219">
        <v>0.012</v>
      </c>
      <c r="I395" s="220"/>
      <c r="J395" s="221">
        <f>ROUND(I395*H395,2)</f>
        <v>0</v>
      </c>
      <c r="K395" s="222"/>
      <c r="L395" s="44"/>
      <c r="M395" s="223" t="s">
        <v>1</v>
      </c>
      <c r="N395" s="224" t="s">
        <v>39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</v>
      </c>
      <c r="T395" s="22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285</v>
      </c>
      <c r="AT395" s="227" t="s">
        <v>131</v>
      </c>
      <c r="AU395" s="227" t="s">
        <v>136</v>
      </c>
      <c r="AY395" s="17" t="s">
        <v>127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136</v>
      </c>
      <c r="BK395" s="228">
        <f>ROUND(I395*H395,2)</f>
        <v>0</v>
      </c>
      <c r="BL395" s="17" t="s">
        <v>285</v>
      </c>
      <c r="BM395" s="227" t="s">
        <v>461</v>
      </c>
    </row>
    <row r="396" s="12" customFormat="1" ht="22.8" customHeight="1">
      <c r="A396" s="12"/>
      <c r="B396" s="199"/>
      <c r="C396" s="200"/>
      <c r="D396" s="201" t="s">
        <v>72</v>
      </c>
      <c r="E396" s="213" t="s">
        <v>462</v>
      </c>
      <c r="F396" s="213" t="s">
        <v>463</v>
      </c>
      <c r="G396" s="200"/>
      <c r="H396" s="200"/>
      <c r="I396" s="203"/>
      <c r="J396" s="214">
        <f>BK396</f>
        <v>0</v>
      </c>
      <c r="K396" s="200"/>
      <c r="L396" s="205"/>
      <c r="M396" s="206"/>
      <c r="N396" s="207"/>
      <c r="O396" s="207"/>
      <c r="P396" s="208">
        <f>SUM(P397:P422)</f>
        <v>0</v>
      </c>
      <c r="Q396" s="207"/>
      <c r="R396" s="208">
        <f>SUM(R397:R422)</f>
        <v>0.0042500000000000003</v>
      </c>
      <c r="S396" s="207"/>
      <c r="T396" s="209">
        <f>SUM(T397:T422)</f>
        <v>0.0032699999999999999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0" t="s">
        <v>136</v>
      </c>
      <c r="AT396" s="211" t="s">
        <v>72</v>
      </c>
      <c r="AU396" s="211" t="s">
        <v>81</v>
      </c>
      <c r="AY396" s="210" t="s">
        <v>127</v>
      </c>
      <c r="BK396" s="212">
        <f>SUM(BK397:BK422)</f>
        <v>0</v>
      </c>
    </row>
    <row r="397" s="2" customFormat="1" ht="16.5" customHeight="1">
      <c r="A397" s="38"/>
      <c r="B397" s="39"/>
      <c r="C397" s="215" t="s">
        <v>464</v>
      </c>
      <c r="D397" s="215" t="s">
        <v>131</v>
      </c>
      <c r="E397" s="216" t="s">
        <v>465</v>
      </c>
      <c r="F397" s="217" t="s">
        <v>466</v>
      </c>
      <c r="G397" s="218" t="s">
        <v>336</v>
      </c>
      <c r="H397" s="219">
        <v>1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0.00048999999999999998</v>
      </c>
      <c r="T397" s="226">
        <f>S397*H397</f>
        <v>0.00048999999999999998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285</v>
      </c>
      <c r="AT397" s="227" t="s">
        <v>131</v>
      </c>
      <c r="AU397" s="227" t="s">
        <v>136</v>
      </c>
      <c r="AY397" s="17" t="s">
        <v>127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136</v>
      </c>
      <c r="BK397" s="228">
        <f>ROUND(I397*H397,2)</f>
        <v>0</v>
      </c>
      <c r="BL397" s="17" t="s">
        <v>285</v>
      </c>
      <c r="BM397" s="227" t="s">
        <v>467</v>
      </c>
    </row>
    <row r="398" s="13" customFormat="1">
      <c r="A398" s="13"/>
      <c r="B398" s="229"/>
      <c r="C398" s="230"/>
      <c r="D398" s="231" t="s">
        <v>138</v>
      </c>
      <c r="E398" s="232" t="s">
        <v>1</v>
      </c>
      <c r="F398" s="233" t="s">
        <v>468</v>
      </c>
      <c r="G398" s="230"/>
      <c r="H398" s="232" t="s">
        <v>1</v>
      </c>
      <c r="I398" s="234"/>
      <c r="J398" s="230"/>
      <c r="K398" s="230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138</v>
      </c>
      <c r="AU398" s="239" t="s">
        <v>136</v>
      </c>
      <c r="AV398" s="13" t="s">
        <v>81</v>
      </c>
      <c r="AW398" s="13" t="s">
        <v>30</v>
      </c>
      <c r="AX398" s="13" t="s">
        <v>73</v>
      </c>
      <c r="AY398" s="239" t="s">
        <v>127</v>
      </c>
    </row>
    <row r="399" s="14" customFormat="1">
      <c r="A399" s="14"/>
      <c r="B399" s="240"/>
      <c r="C399" s="241"/>
      <c r="D399" s="231" t="s">
        <v>138</v>
      </c>
      <c r="E399" s="242" t="s">
        <v>1</v>
      </c>
      <c r="F399" s="243" t="s">
        <v>81</v>
      </c>
      <c r="G399" s="241"/>
      <c r="H399" s="244">
        <v>1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138</v>
      </c>
      <c r="AU399" s="250" t="s">
        <v>136</v>
      </c>
      <c r="AV399" s="14" t="s">
        <v>136</v>
      </c>
      <c r="AW399" s="14" t="s">
        <v>30</v>
      </c>
      <c r="AX399" s="14" t="s">
        <v>73</v>
      </c>
      <c r="AY399" s="250" t="s">
        <v>127</v>
      </c>
    </row>
    <row r="400" s="15" customFormat="1">
      <c r="A400" s="15"/>
      <c r="B400" s="251"/>
      <c r="C400" s="252"/>
      <c r="D400" s="231" t="s">
        <v>138</v>
      </c>
      <c r="E400" s="253" t="s">
        <v>1</v>
      </c>
      <c r="F400" s="254" t="s">
        <v>140</v>
      </c>
      <c r="G400" s="252"/>
      <c r="H400" s="255">
        <v>1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1" t="s">
        <v>138</v>
      </c>
      <c r="AU400" s="261" t="s">
        <v>136</v>
      </c>
      <c r="AV400" s="15" t="s">
        <v>135</v>
      </c>
      <c r="AW400" s="15" t="s">
        <v>30</v>
      </c>
      <c r="AX400" s="15" t="s">
        <v>81</v>
      </c>
      <c r="AY400" s="261" t="s">
        <v>127</v>
      </c>
    </row>
    <row r="401" s="2" customFormat="1" ht="16.5" customHeight="1">
      <c r="A401" s="38"/>
      <c r="B401" s="39"/>
      <c r="C401" s="215" t="s">
        <v>469</v>
      </c>
      <c r="D401" s="215" t="s">
        <v>131</v>
      </c>
      <c r="E401" s="216" t="s">
        <v>470</v>
      </c>
      <c r="F401" s="217" t="s">
        <v>471</v>
      </c>
      <c r="G401" s="218" t="s">
        <v>336</v>
      </c>
      <c r="H401" s="219">
        <v>2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0.00109</v>
      </c>
      <c r="R401" s="225">
        <f>Q401*H401</f>
        <v>0.0021800000000000001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285</v>
      </c>
      <c r="AT401" s="227" t="s">
        <v>131</v>
      </c>
      <c r="AU401" s="227" t="s">
        <v>136</v>
      </c>
      <c r="AY401" s="17" t="s">
        <v>127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136</v>
      </c>
      <c r="BK401" s="228">
        <f>ROUND(I401*H401,2)</f>
        <v>0</v>
      </c>
      <c r="BL401" s="17" t="s">
        <v>285</v>
      </c>
      <c r="BM401" s="227" t="s">
        <v>472</v>
      </c>
    </row>
    <row r="402" s="13" customFormat="1">
      <c r="A402" s="13"/>
      <c r="B402" s="229"/>
      <c r="C402" s="230"/>
      <c r="D402" s="231" t="s">
        <v>138</v>
      </c>
      <c r="E402" s="232" t="s">
        <v>1</v>
      </c>
      <c r="F402" s="233" t="s">
        <v>421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138</v>
      </c>
      <c r="AU402" s="239" t="s">
        <v>136</v>
      </c>
      <c r="AV402" s="13" t="s">
        <v>81</v>
      </c>
      <c r="AW402" s="13" t="s">
        <v>30</v>
      </c>
      <c r="AX402" s="13" t="s">
        <v>73</v>
      </c>
      <c r="AY402" s="239" t="s">
        <v>127</v>
      </c>
    </row>
    <row r="403" s="14" customFormat="1">
      <c r="A403" s="14"/>
      <c r="B403" s="240"/>
      <c r="C403" s="241"/>
      <c r="D403" s="231" t="s">
        <v>138</v>
      </c>
      <c r="E403" s="242" t="s">
        <v>1</v>
      </c>
      <c r="F403" s="243" t="s">
        <v>81</v>
      </c>
      <c r="G403" s="241"/>
      <c r="H403" s="244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138</v>
      </c>
      <c r="AU403" s="250" t="s">
        <v>136</v>
      </c>
      <c r="AV403" s="14" t="s">
        <v>136</v>
      </c>
      <c r="AW403" s="14" t="s">
        <v>30</v>
      </c>
      <c r="AX403" s="14" t="s">
        <v>73</v>
      </c>
      <c r="AY403" s="250" t="s">
        <v>127</v>
      </c>
    </row>
    <row r="404" s="13" customFormat="1">
      <c r="A404" s="13"/>
      <c r="B404" s="229"/>
      <c r="C404" s="230"/>
      <c r="D404" s="231" t="s">
        <v>138</v>
      </c>
      <c r="E404" s="232" t="s">
        <v>1</v>
      </c>
      <c r="F404" s="233" t="s">
        <v>422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138</v>
      </c>
      <c r="AU404" s="239" t="s">
        <v>136</v>
      </c>
      <c r="AV404" s="13" t="s">
        <v>81</v>
      </c>
      <c r="AW404" s="13" t="s">
        <v>30</v>
      </c>
      <c r="AX404" s="13" t="s">
        <v>73</v>
      </c>
      <c r="AY404" s="239" t="s">
        <v>127</v>
      </c>
    </row>
    <row r="405" s="14" customFormat="1">
      <c r="A405" s="14"/>
      <c r="B405" s="240"/>
      <c r="C405" s="241"/>
      <c r="D405" s="231" t="s">
        <v>138</v>
      </c>
      <c r="E405" s="242" t="s">
        <v>1</v>
      </c>
      <c r="F405" s="243" t="s">
        <v>81</v>
      </c>
      <c r="G405" s="241"/>
      <c r="H405" s="244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138</v>
      </c>
      <c r="AU405" s="250" t="s">
        <v>136</v>
      </c>
      <c r="AV405" s="14" t="s">
        <v>136</v>
      </c>
      <c r="AW405" s="14" t="s">
        <v>30</v>
      </c>
      <c r="AX405" s="14" t="s">
        <v>73</v>
      </c>
      <c r="AY405" s="250" t="s">
        <v>127</v>
      </c>
    </row>
    <row r="406" s="15" customFormat="1">
      <c r="A406" s="15"/>
      <c r="B406" s="251"/>
      <c r="C406" s="252"/>
      <c r="D406" s="231" t="s">
        <v>138</v>
      </c>
      <c r="E406" s="253" t="s">
        <v>1</v>
      </c>
      <c r="F406" s="254" t="s">
        <v>140</v>
      </c>
      <c r="G406" s="252"/>
      <c r="H406" s="255">
        <v>2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1" t="s">
        <v>138</v>
      </c>
      <c r="AU406" s="261" t="s">
        <v>136</v>
      </c>
      <c r="AV406" s="15" t="s">
        <v>135</v>
      </c>
      <c r="AW406" s="15" t="s">
        <v>30</v>
      </c>
      <c r="AX406" s="15" t="s">
        <v>81</v>
      </c>
      <c r="AY406" s="261" t="s">
        <v>127</v>
      </c>
    </row>
    <row r="407" s="2" customFormat="1" ht="16.5" customHeight="1">
      <c r="A407" s="38"/>
      <c r="B407" s="39"/>
      <c r="C407" s="215" t="s">
        <v>473</v>
      </c>
      <c r="D407" s="215" t="s">
        <v>131</v>
      </c>
      <c r="E407" s="216" t="s">
        <v>474</v>
      </c>
      <c r="F407" s="217" t="s">
        <v>475</v>
      </c>
      <c r="G407" s="218" t="s">
        <v>392</v>
      </c>
      <c r="H407" s="219">
        <v>1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0.00156</v>
      </c>
      <c r="T407" s="226">
        <f>S407*H407</f>
        <v>0.00156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285</v>
      </c>
      <c r="AT407" s="227" t="s">
        <v>131</v>
      </c>
      <c r="AU407" s="227" t="s">
        <v>136</v>
      </c>
      <c r="AY407" s="17" t="s">
        <v>127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136</v>
      </c>
      <c r="BK407" s="228">
        <f>ROUND(I407*H407,2)</f>
        <v>0</v>
      </c>
      <c r="BL407" s="17" t="s">
        <v>285</v>
      </c>
      <c r="BM407" s="227" t="s">
        <v>476</v>
      </c>
    </row>
    <row r="408" s="13" customFormat="1">
      <c r="A408" s="13"/>
      <c r="B408" s="229"/>
      <c r="C408" s="230"/>
      <c r="D408" s="231" t="s">
        <v>138</v>
      </c>
      <c r="E408" s="232" t="s">
        <v>1</v>
      </c>
      <c r="F408" s="233" t="s">
        <v>149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138</v>
      </c>
      <c r="AU408" s="239" t="s">
        <v>136</v>
      </c>
      <c r="AV408" s="13" t="s">
        <v>81</v>
      </c>
      <c r="AW408" s="13" t="s">
        <v>30</v>
      </c>
      <c r="AX408" s="13" t="s">
        <v>73</v>
      </c>
      <c r="AY408" s="239" t="s">
        <v>127</v>
      </c>
    </row>
    <row r="409" s="14" customFormat="1">
      <c r="A409" s="14"/>
      <c r="B409" s="240"/>
      <c r="C409" s="241"/>
      <c r="D409" s="231" t="s">
        <v>138</v>
      </c>
      <c r="E409" s="242" t="s">
        <v>1</v>
      </c>
      <c r="F409" s="243" t="s">
        <v>81</v>
      </c>
      <c r="G409" s="241"/>
      <c r="H409" s="244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138</v>
      </c>
      <c r="AU409" s="250" t="s">
        <v>136</v>
      </c>
      <c r="AV409" s="14" t="s">
        <v>136</v>
      </c>
      <c r="AW409" s="14" t="s">
        <v>30</v>
      </c>
      <c r="AX409" s="14" t="s">
        <v>73</v>
      </c>
      <c r="AY409" s="250" t="s">
        <v>127</v>
      </c>
    </row>
    <row r="410" s="15" customFormat="1">
      <c r="A410" s="15"/>
      <c r="B410" s="251"/>
      <c r="C410" s="252"/>
      <c r="D410" s="231" t="s">
        <v>138</v>
      </c>
      <c r="E410" s="253" t="s">
        <v>1</v>
      </c>
      <c r="F410" s="254" t="s">
        <v>140</v>
      </c>
      <c r="G410" s="252"/>
      <c r="H410" s="255">
        <v>1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1" t="s">
        <v>138</v>
      </c>
      <c r="AU410" s="261" t="s">
        <v>136</v>
      </c>
      <c r="AV410" s="15" t="s">
        <v>135</v>
      </c>
      <c r="AW410" s="15" t="s">
        <v>30</v>
      </c>
      <c r="AX410" s="15" t="s">
        <v>81</v>
      </c>
      <c r="AY410" s="261" t="s">
        <v>127</v>
      </c>
    </row>
    <row r="411" s="2" customFormat="1" ht="24.15" customHeight="1">
      <c r="A411" s="38"/>
      <c r="B411" s="39"/>
      <c r="C411" s="215" t="s">
        <v>477</v>
      </c>
      <c r="D411" s="215" t="s">
        <v>131</v>
      </c>
      <c r="E411" s="216" t="s">
        <v>478</v>
      </c>
      <c r="F411" s="217" t="s">
        <v>479</v>
      </c>
      <c r="G411" s="218" t="s">
        <v>392</v>
      </c>
      <c r="H411" s="219">
        <v>1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0.0018</v>
      </c>
      <c r="R411" s="225">
        <f>Q411*H411</f>
        <v>0.0018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285</v>
      </c>
      <c r="AT411" s="227" t="s">
        <v>131</v>
      </c>
      <c r="AU411" s="227" t="s">
        <v>136</v>
      </c>
      <c r="AY411" s="17" t="s">
        <v>127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136</v>
      </c>
      <c r="BK411" s="228">
        <f>ROUND(I411*H411,2)</f>
        <v>0</v>
      </c>
      <c r="BL411" s="17" t="s">
        <v>285</v>
      </c>
      <c r="BM411" s="227" t="s">
        <v>480</v>
      </c>
    </row>
    <row r="412" s="13" customFormat="1">
      <c r="A412" s="13"/>
      <c r="B412" s="229"/>
      <c r="C412" s="230"/>
      <c r="D412" s="231" t="s">
        <v>138</v>
      </c>
      <c r="E412" s="232" t="s">
        <v>1</v>
      </c>
      <c r="F412" s="233" t="s">
        <v>420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138</v>
      </c>
      <c r="AU412" s="239" t="s">
        <v>136</v>
      </c>
      <c r="AV412" s="13" t="s">
        <v>81</v>
      </c>
      <c r="AW412" s="13" t="s">
        <v>30</v>
      </c>
      <c r="AX412" s="13" t="s">
        <v>73</v>
      </c>
      <c r="AY412" s="239" t="s">
        <v>127</v>
      </c>
    </row>
    <row r="413" s="14" customFormat="1">
      <c r="A413" s="14"/>
      <c r="B413" s="240"/>
      <c r="C413" s="241"/>
      <c r="D413" s="231" t="s">
        <v>138</v>
      </c>
      <c r="E413" s="242" t="s">
        <v>1</v>
      </c>
      <c r="F413" s="243" t="s">
        <v>81</v>
      </c>
      <c r="G413" s="241"/>
      <c r="H413" s="244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138</v>
      </c>
      <c r="AU413" s="250" t="s">
        <v>136</v>
      </c>
      <c r="AV413" s="14" t="s">
        <v>136</v>
      </c>
      <c r="AW413" s="14" t="s">
        <v>30</v>
      </c>
      <c r="AX413" s="14" t="s">
        <v>73</v>
      </c>
      <c r="AY413" s="250" t="s">
        <v>127</v>
      </c>
    </row>
    <row r="414" s="15" customFormat="1">
      <c r="A414" s="15"/>
      <c r="B414" s="251"/>
      <c r="C414" s="252"/>
      <c r="D414" s="231" t="s">
        <v>138</v>
      </c>
      <c r="E414" s="253" t="s">
        <v>1</v>
      </c>
      <c r="F414" s="254" t="s">
        <v>140</v>
      </c>
      <c r="G414" s="252"/>
      <c r="H414" s="255">
        <v>1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1" t="s">
        <v>138</v>
      </c>
      <c r="AU414" s="261" t="s">
        <v>136</v>
      </c>
      <c r="AV414" s="15" t="s">
        <v>135</v>
      </c>
      <c r="AW414" s="15" t="s">
        <v>30</v>
      </c>
      <c r="AX414" s="15" t="s">
        <v>81</v>
      </c>
      <c r="AY414" s="261" t="s">
        <v>127</v>
      </c>
    </row>
    <row r="415" s="2" customFormat="1" ht="16.5" customHeight="1">
      <c r="A415" s="38"/>
      <c r="B415" s="39"/>
      <c r="C415" s="215" t="s">
        <v>481</v>
      </c>
      <c r="D415" s="215" t="s">
        <v>131</v>
      </c>
      <c r="E415" s="216" t="s">
        <v>482</v>
      </c>
      <c r="F415" s="217" t="s">
        <v>483</v>
      </c>
      <c r="G415" s="218" t="s">
        <v>336</v>
      </c>
      <c r="H415" s="219">
        <v>1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0.00122</v>
      </c>
      <c r="T415" s="226">
        <f>S415*H415</f>
        <v>0.00122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285</v>
      </c>
      <c r="AT415" s="227" t="s">
        <v>131</v>
      </c>
      <c r="AU415" s="227" t="s">
        <v>136</v>
      </c>
      <c r="AY415" s="17" t="s">
        <v>127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136</v>
      </c>
      <c r="BK415" s="228">
        <f>ROUND(I415*H415,2)</f>
        <v>0</v>
      </c>
      <c r="BL415" s="17" t="s">
        <v>285</v>
      </c>
      <c r="BM415" s="227" t="s">
        <v>484</v>
      </c>
    </row>
    <row r="416" s="13" customFormat="1">
      <c r="A416" s="13"/>
      <c r="B416" s="229"/>
      <c r="C416" s="230"/>
      <c r="D416" s="231" t="s">
        <v>138</v>
      </c>
      <c r="E416" s="232" t="s">
        <v>1</v>
      </c>
      <c r="F416" s="233" t="s">
        <v>485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138</v>
      </c>
      <c r="AU416" s="239" t="s">
        <v>136</v>
      </c>
      <c r="AV416" s="13" t="s">
        <v>81</v>
      </c>
      <c r="AW416" s="13" t="s">
        <v>30</v>
      </c>
      <c r="AX416" s="13" t="s">
        <v>73</v>
      </c>
      <c r="AY416" s="239" t="s">
        <v>127</v>
      </c>
    </row>
    <row r="417" s="14" customFormat="1">
      <c r="A417" s="14"/>
      <c r="B417" s="240"/>
      <c r="C417" s="241"/>
      <c r="D417" s="231" t="s">
        <v>138</v>
      </c>
      <c r="E417" s="242" t="s">
        <v>1</v>
      </c>
      <c r="F417" s="243" t="s">
        <v>81</v>
      </c>
      <c r="G417" s="241"/>
      <c r="H417" s="244">
        <v>1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138</v>
      </c>
      <c r="AU417" s="250" t="s">
        <v>136</v>
      </c>
      <c r="AV417" s="14" t="s">
        <v>136</v>
      </c>
      <c r="AW417" s="14" t="s">
        <v>30</v>
      </c>
      <c r="AX417" s="14" t="s">
        <v>81</v>
      </c>
      <c r="AY417" s="250" t="s">
        <v>127</v>
      </c>
    </row>
    <row r="418" s="2" customFormat="1" ht="24.15" customHeight="1">
      <c r="A418" s="38"/>
      <c r="B418" s="39"/>
      <c r="C418" s="215" t="s">
        <v>486</v>
      </c>
      <c r="D418" s="215" t="s">
        <v>131</v>
      </c>
      <c r="E418" s="216" t="s">
        <v>487</v>
      </c>
      <c r="F418" s="217" t="s">
        <v>488</v>
      </c>
      <c r="G418" s="218" t="s">
        <v>336</v>
      </c>
      <c r="H418" s="219">
        <v>1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0.00027</v>
      </c>
      <c r="R418" s="225">
        <f>Q418*H418</f>
        <v>0.00027</v>
      </c>
      <c r="S418" s="225">
        <v>0</v>
      </c>
      <c r="T418" s="22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285</v>
      </c>
      <c r="AT418" s="227" t="s">
        <v>131</v>
      </c>
      <c r="AU418" s="227" t="s">
        <v>136</v>
      </c>
      <c r="AY418" s="17" t="s">
        <v>127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136</v>
      </c>
      <c r="BK418" s="228">
        <f>ROUND(I418*H418,2)</f>
        <v>0</v>
      </c>
      <c r="BL418" s="17" t="s">
        <v>285</v>
      </c>
      <c r="BM418" s="227" t="s">
        <v>489</v>
      </c>
    </row>
    <row r="419" s="14" customFormat="1">
      <c r="A419" s="14"/>
      <c r="B419" s="240"/>
      <c r="C419" s="241"/>
      <c r="D419" s="231" t="s">
        <v>138</v>
      </c>
      <c r="E419" s="242" t="s">
        <v>1</v>
      </c>
      <c r="F419" s="243" t="s">
        <v>81</v>
      </c>
      <c r="G419" s="241"/>
      <c r="H419" s="244">
        <v>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138</v>
      </c>
      <c r="AU419" s="250" t="s">
        <v>136</v>
      </c>
      <c r="AV419" s="14" t="s">
        <v>136</v>
      </c>
      <c r="AW419" s="14" t="s">
        <v>30</v>
      </c>
      <c r="AX419" s="14" t="s">
        <v>81</v>
      </c>
      <c r="AY419" s="250" t="s">
        <v>127</v>
      </c>
    </row>
    <row r="420" s="2" customFormat="1" ht="24.15" customHeight="1">
      <c r="A420" s="38"/>
      <c r="B420" s="39"/>
      <c r="C420" s="215" t="s">
        <v>490</v>
      </c>
      <c r="D420" s="215" t="s">
        <v>131</v>
      </c>
      <c r="E420" s="216" t="s">
        <v>491</v>
      </c>
      <c r="F420" s="217" t="s">
        <v>492</v>
      </c>
      <c r="G420" s="218" t="s">
        <v>247</v>
      </c>
      <c r="H420" s="219">
        <v>0.0040000000000000001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285</v>
      </c>
      <c r="AT420" s="227" t="s">
        <v>131</v>
      </c>
      <c r="AU420" s="227" t="s">
        <v>136</v>
      </c>
      <c r="AY420" s="17" t="s">
        <v>127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136</v>
      </c>
      <c r="BK420" s="228">
        <f>ROUND(I420*H420,2)</f>
        <v>0</v>
      </c>
      <c r="BL420" s="17" t="s">
        <v>285</v>
      </c>
      <c r="BM420" s="227" t="s">
        <v>493</v>
      </c>
    </row>
    <row r="421" s="2" customFormat="1" ht="24.15" customHeight="1">
      <c r="A421" s="38"/>
      <c r="B421" s="39"/>
      <c r="C421" s="215" t="s">
        <v>494</v>
      </c>
      <c r="D421" s="215" t="s">
        <v>131</v>
      </c>
      <c r="E421" s="216" t="s">
        <v>495</v>
      </c>
      <c r="F421" s="217" t="s">
        <v>496</v>
      </c>
      <c r="G421" s="218" t="s">
        <v>247</v>
      </c>
      <c r="H421" s="219">
        <v>0.0040000000000000001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285</v>
      </c>
      <c r="AT421" s="227" t="s">
        <v>131</v>
      </c>
      <c r="AU421" s="227" t="s">
        <v>136</v>
      </c>
      <c r="AY421" s="17" t="s">
        <v>127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136</v>
      </c>
      <c r="BK421" s="228">
        <f>ROUND(I421*H421,2)</f>
        <v>0</v>
      </c>
      <c r="BL421" s="17" t="s">
        <v>285</v>
      </c>
      <c r="BM421" s="227" t="s">
        <v>497</v>
      </c>
    </row>
    <row r="422" s="2" customFormat="1" ht="24.15" customHeight="1">
      <c r="A422" s="38"/>
      <c r="B422" s="39"/>
      <c r="C422" s="215" t="s">
        <v>498</v>
      </c>
      <c r="D422" s="215" t="s">
        <v>131</v>
      </c>
      <c r="E422" s="216" t="s">
        <v>499</v>
      </c>
      <c r="F422" s="217" t="s">
        <v>500</v>
      </c>
      <c r="G422" s="218" t="s">
        <v>247</v>
      </c>
      <c r="H422" s="219">
        <v>0.0040000000000000001</v>
      </c>
      <c r="I422" s="220"/>
      <c r="J422" s="221">
        <f>ROUND(I422*H422,2)</f>
        <v>0</v>
      </c>
      <c r="K422" s="222"/>
      <c r="L422" s="44"/>
      <c r="M422" s="223" t="s">
        <v>1</v>
      </c>
      <c r="N422" s="224" t="s">
        <v>39</v>
      </c>
      <c r="O422" s="91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7" t="s">
        <v>285</v>
      </c>
      <c r="AT422" s="227" t="s">
        <v>131</v>
      </c>
      <c r="AU422" s="227" t="s">
        <v>136</v>
      </c>
      <c r="AY422" s="17" t="s">
        <v>127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136</v>
      </c>
      <c r="BK422" s="228">
        <f>ROUND(I422*H422,2)</f>
        <v>0</v>
      </c>
      <c r="BL422" s="17" t="s">
        <v>285</v>
      </c>
      <c r="BM422" s="227" t="s">
        <v>501</v>
      </c>
    </row>
    <row r="423" s="12" customFormat="1" ht="22.8" customHeight="1">
      <c r="A423" s="12"/>
      <c r="B423" s="199"/>
      <c r="C423" s="200"/>
      <c r="D423" s="201" t="s">
        <v>72</v>
      </c>
      <c r="E423" s="213" t="s">
        <v>502</v>
      </c>
      <c r="F423" s="213" t="s">
        <v>503</v>
      </c>
      <c r="G423" s="200"/>
      <c r="H423" s="200"/>
      <c r="I423" s="203"/>
      <c r="J423" s="214">
        <f>BK423</f>
        <v>0</v>
      </c>
      <c r="K423" s="200"/>
      <c r="L423" s="205"/>
      <c r="M423" s="206"/>
      <c r="N423" s="207"/>
      <c r="O423" s="207"/>
      <c r="P423" s="208">
        <f>SUM(P424:P487)</f>
        <v>0</v>
      </c>
      <c r="Q423" s="207"/>
      <c r="R423" s="208">
        <f>SUM(R424:R487)</f>
        <v>0.0065320000000000005</v>
      </c>
      <c r="S423" s="207"/>
      <c r="T423" s="209">
        <f>SUM(T424:T487)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0" t="s">
        <v>136</v>
      </c>
      <c r="AT423" s="211" t="s">
        <v>72</v>
      </c>
      <c r="AU423" s="211" t="s">
        <v>81</v>
      </c>
      <c r="AY423" s="210" t="s">
        <v>127</v>
      </c>
      <c r="BK423" s="212">
        <f>SUM(BK424:BK487)</f>
        <v>0</v>
      </c>
    </row>
    <row r="424" s="2" customFormat="1" ht="24.15" customHeight="1">
      <c r="A424" s="38"/>
      <c r="B424" s="39"/>
      <c r="C424" s="215" t="s">
        <v>504</v>
      </c>
      <c r="D424" s="215" t="s">
        <v>131</v>
      </c>
      <c r="E424" s="216" t="s">
        <v>505</v>
      </c>
      <c r="F424" s="217" t="s">
        <v>506</v>
      </c>
      <c r="G424" s="218" t="s">
        <v>507</v>
      </c>
      <c r="H424" s="219">
        <v>1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285</v>
      </c>
      <c r="AT424" s="227" t="s">
        <v>131</v>
      </c>
      <c r="AU424" s="227" t="s">
        <v>136</v>
      </c>
      <c r="AY424" s="17" t="s">
        <v>127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136</v>
      </c>
      <c r="BK424" s="228">
        <f>ROUND(I424*H424,2)</f>
        <v>0</v>
      </c>
      <c r="BL424" s="17" t="s">
        <v>285</v>
      </c>
      <c r="BM424" s="227" t="s">
        <v>508</v>
      </c>
    </row>
    <row r="425" s="2" customFormat="1" ht="21.75" customHeight="1">
      <c r="A425" s="38"/>
      <c r="B425" s="39"/>
      <c r="C425" s="215" t="s">
        <v>509</v>
      </c>
      <c r="D425" s="215" t="s">
        <v>131</v>
      </c>
      <c r="E425" s="216" t="s">
        <v>510</v>
      </c>
      <c r="F425" s="217" t="s">
        <v>511</v>
      </c>
      <c r="G425" s="218" t="s">
        <v>336</v>
      </c>
      <c r="H425" s="219">
        <v>6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39</v>
      </c>
      <c r="O425" s="91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285</v>
      </c>
      <c r="AT425" s="227" t="s">
        <v>131</v>
      </c>
      <c r="AU425" s="227" t="s">
        <v>136</v>
      </c>
      <c r="AY425" s="17" t="s">
        <v>127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136</v>
      </c>
      <c r="BK425" s="228">
        <f>ROUND(I425*H425,2)</f>
        <v>0</v>
      </c>
      <c r="BL425" s="17" t="s">
        <v>285</v>
      </c>
      <c r="BM425" s="227" t="s">
        <v>512</v>
      </c>
    </row>
    <row r="426" s="13" customFormat="1">
      <c r="A426" s="13"/>
      <c r="B426" s="229"/>
      <c r="C426" s="230"/>
      <c r="D426" s="231" t="s">
        <v>138</v>
      </c>
      <c r="E426" s="232" t="s">
        <v>1</v>
      </c>
      <c r="F426" s="233" t="s">
        <v>513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138</v>
      </c>
      <c r="AU426" s="239" t="s">
        <v>136</v>
      </c>
      <c r="AV426" s="13" t="s">
        <v>81</v>
      </c>
      <c r="AW426" s="13" t="s">
        <v>30</v>
      </c>
      <c r="AX426" s="13" t="s">
        <v>73</v>
      </c>
      <c r="AY426" s="239" t="s">
        <v>127</v>
      </c>
    </row>
    <row r="427" s="14" customFormat="1">
      <c r="A427" s="14"/>
      <c r="B427" s="240"/>
      <c r="C427" s="241"/>
      <c r="D427" s="231" t="s">
        <v>138</v>
      </c>
      <c r="E427" s="242" t="s">
        <v>1</v>
      </c>
      <c r="F427" s="243" t="s">
        <v>128</v>
      </c>
      <c r="G427" s="241"/>
      <c r="H427" s="244">
        <v>6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138</v>
      </c>
      <c r="AU427" s="250" t="s">
        <v>136</v>
      </c>
      <c r="AV427" s="14" t="s">
        <v>136</v>
      </c>
      <c r="AW427" s="14" t="s">
        <v>30</v>
      </c>
      <c r="AX427" s="14" t="s">
        <v>73</v>
      </c>
      <c r="AY427" s="250" t="s">
        <v>127</v>
      </c>
    </row>
    <row r="428" s="15" customFormat="1">
      <c r="A428" s="15"/>
      <c r="B428" s="251"/>
      <c r="C428" s="252"/>
      <c r="D428" s="231" t="s">
        <v>138</v>
      </c>
      <c r="E428" s="253" t="s">
        <v>1</v>
      </c>
      <c r="F428" s="254" t="s">
        <v>140</v>
      </c>
      <c r="G428" s="252"/>
      <c r="H428" s="255">
        <v>6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1" t="s">
        <v>138</v>
      </c>
      <c r="AU428" s="261" t="s">
        <v>136</v>
      </c>
      <c r="AV428" s="15" t="s">
        <v>135</v>
      </c>
      <c r="AW428" s="15" t="s">
        <v>30</v>
      </c>
      <c r="AX428" s="15" t="s">
        <v>81</v>
      </c>
      <c r="AY428" s="261" t="s">
        <v>127</v>
      </c>
    </row>
    <row r="429" s="2" customFormat="1" ht="16.5" customHeight="1">
      <c r="A429" s="38"/>
      <c r="B429" s="39"/>
      <c r="C429" s="262" t="s">
        <v>514</v>
      </c>
      <c r="D429" s="262" t="s">
        <v>288</v>
      </c>
      <c r="E429" s="263" t="s">
        <v>515</v>
      </c>
      <c r="F429" s="264" t="s">
        <v>516</v>
      </c>
      <c r="G429" s="265" t="s">
        <v>336</v>
      </c>
      <c r="H429" s="266">
        <v>6</v>
      </c>
      <c r="I429" s="267"/>
      <c r="J429" s="268">
        <f>ROUND(I429*H429,2)</f>
        <v>0</v>
      </c>
      <c r="K429" s="269"/>
      <c r="L429" s="270"/>
      <c r="M429" s="271" t="s">
        <v>1</v>
      </c>
      <c r="N429" s="272" t="s">
        <v>39</v>
      </c>
      <c r="O429" s="91"/>
      <c r="P429" s="225">
        <f>O429*H429</f>
        <v>0</v>
      </c>
      <c r="Q429" s="225">
        <v>2.0000000000000002E-05</v>
      </c>
      <c r="R429" s="225">
        <f>Q429*H429</f>
        <v>0.00012000000000000002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291</v>
      </c>
      <c r="AT429" s="227" t="s">
        <v>288</v>
      </c>
      <c r="AU429" s="227" t="s">
        <v>136</v>
      </c>
      <c r="AY429" s="17" t="s">
        <v>127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136</v>
      </c>
      <c r="BK429" s="228">
        <f>ROUND(I429*H429,2)</f>
        <v>0</v>
      </c>
      <c r="BL429" s="17" t="s">
        <v>285</v>
      </c>
      <c r="BM429" s="227" t="s">
        <v>517</v>
      </c>
    </row>
    <row r="430" s="14" customFormat="1">
      <c r="A430" s="14"/>
      <c r="B430" s="240"/>
      <c r="C430" s="241"/>
      <c r="D430" s="231" t="s">
        <v>138</v>
      </c>
      <c r="E430" s="242" t="s">
        <v>1</v>
      </c>
      <c r="F430" s="243" t="s">
        <v>128</v>
      </c>
      <c r="G430" s="241"/>
      <c r="H430" s="244">
        <v>6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138</v>
      </c>
      <c r="AU430" s="250" t="s">
        <v>136</v>
      </c>
      <c r="AV430" s="14" t="s">
        <v>136</v>
      </c>
      <c r="AW430" s="14" t="s">
        <v>30</v>
      </c>
      <c r="AX430" s="14" t="s">
        <v>81</v>
      </c>
      <c r="AY430" s="250" t="s">
        <v>127</v>
      </c>
    </row>
    <row r="431" s="2" customFormat="1" ht="24.15" customHeight="1">
      <c r="A431" s="38"/>
      <c r="B431" s="39"/>
      <c r="C431" s="215" t="s">
        <v>518</v>
      </c>
      <c r="D431" s="215" t="s">
        <v>131</v>
      </c>
      <c r="E431" s="216" t="s">
        <v>519</v>
      </c>
      <c r="F431" s="217" t="s">
        <v>520</v>
      </c>
      <c r="G431" s="218" t="s">
        <v>298</v>
      </c>
      <c r="H431" s="219">
        <v>36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285</v>
      </c>
      <c r="AT431" s="227" t="s">
        <v>131</v>
      </c>
      <c r="AU431" s="227" t="s">
        <v>136</v>
      </c>
      <c r="AY431" s="17" t="s">
        <v>127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136</v>
      </c>
      <c r="BK431" s="228">
        <f>ROUND(I431*H431,2)</f>
        <v>0</v>
      </c>
      <c r="BL431" s="17" t="s">
        <v>285</v>
      </c>
      <c r="BM431" s="227" t="s">
        <v>521</v>
      </c>
    </row>
    <row r="432" s="13" customFormat="1">
      <c r="A432" s="13"/>
      <c r="B432" s="229"/>
      <c r="C432" s="230"/>
      <c r="D432" s="231" t="s">
        <v>138</v>
      </c>
      <c r="E432" s="232" t="s">
        <v>1</v>
      </c>
      <c r="F432" s="233" t="s">
        <v>522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138</v>
      </c>
      <c r="AU432" s="239" t="s">
        <v>136</v>
      </c>
      <c r="AV432" s="13" t="s">
        <v>81</v>
      </c>
      <c r="AW432" s="13" t="s">
        <v>30</v>
      </c>
      <c r="AX432" s="13" t="s">
        <v>73</v>
      </c>
      <c r="AY432" s="239" t="s">
        <v>127</v>
      </c>
    </row>
    <row r="433" s="13" customFormat="1">
      <c r="A433" s="13"/>
      <c r="B433" s="229"/>
      <c r="C433" s="230"/>
      <c r="D433" s="231" t="s">
        <v>138</v>
      </c>
      <c r="E433" s="232" t="s">
        <v>1</v>
      </c>
      <c r="F433" s="233" t="s">
        <v>523</v>
      </c>
      <c r="G433" s="230"/>
      <c r="H433" s="232" t="s">
        <v>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138</v>
      </c>
      <c r="AU433" s="239" t="s">
        <v>136</v>
      </c>
      <c r="AV433" s="13" t="s">
        <v>81</v>
      </c>
      <c r="AW433" s="13" t="s">
        <v>30</v>
      </c>
      <c r="AX433" s="13" t="s">
        <v>73</v>
      </c>
      <c r="AY433" s="239" t="s">
        <v>127</v>
      </c>
    </row>
    <row r="434" s="14" customFormat="1">
      <c r="A434" s="14"/>
      <c r="B434" s="240"/>
      <c r="C434" s="241"/>
      <c r="D434" s="231" t="s">
        <v>138</v>
      </c>
      <c r="E434" s="242" t="s">
        <v>1</v>
      </c>
      <c r="F434" s="243" t="s">
        <v>524</v>
      </c>
      <c r="G434" s="241"/>
      <c r="H434" s="244">
        <v>12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138</v>
      </c>
      <c r="AU434" s="250" t="s">
        <v>136</v>
      </c>
      <c r="AV434" s="14" t="s">
        <v>136</v>
      </c>
      <c r="AW434" s="14" t="s">
        <v>30</v>
      </c>
      <c r="AX434" s="14" t="s">
        <v>73</v>
      </c>
      <c r="AY434" s="250" t="s">
        <v>127</v>
      </c>
    </row>
    <row r="435" s="13" customFormat="1">
      <c r="A435" s="13"/>
      <c r="B435" s="229"/>
      <c r="C435" s="230"/>
      <c r="D435" s="231" t="s">
        <v>138</v>
      </c>
      <c r="E435" s="232" t="s">
        <v>1</v>
      </c>
      <c r="F435" s="233" t="s">
        <v>525</v>
      </c>
      <c r="G435" s="230"/>
      <c r="H435" s="232" t="s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138</v>
      </c>
      <c r="AU435" s="239" t="s">
        <v>136</v>
      </c>
      <c r="AV435" s="13" t="s">
        <v>81</v>
      </c>
      <c r="AW435" s="13" t="s">
        <v>30</v>
      </c>
      <c r="AX435" s="13" t="s">
        <v>73</v>
      </c>
      <c r="AY435" s="239" t="s">
        <v>127</v>
      </c>
    </row>
    <row r="436" s="14" customFormat="1">
      <c r="A436" s="14"/>
      <c r="B436" s="240"/>
      <c r="C436" s="241"/>
      <c r="D436" s="231" t="s">
        <v>138</v>
      </c>
      <c r="E436" s="242" t="s">
        <v>1</v>
      </c>
      <c r="F436" s="243" t="s">
        <v>526</v>
      </c>
      <c r="G436" s="241"/>
      <c r="H436" s="244">
        <v>14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138</v>
      </c>
      <c r="AU436" s="250" t="s">
        <v>136</v>
      </c>
      <c r="AV436" s="14" t="s">
        <v>136</v>
      </c>
      <c r="AW436" s="14" t="s">
        <v>30</v>
      </c>
      <c r="AX436" s="14" t="s">
        <v>73</v>
      </c>
      <c r="AY436" s="250" t="s">
        <v>127</v>
      </c>
    </row>
    <row r="437" s="13" customFormat="1">
      <c r="A437" s="13"/>
      <c r="B437" s="229"/>
      <c r="C437" s="230"/>
      <c r="D437" s="231" t="s">
        <v>138</v>
      </c>
      <c r="E437" s="232" t="s">
        <v>1</v>
      </c>
      <c r="F437" s="233" t="s">
        <v>527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138</v>
      </c>
      <c r="AU437" s="239" t="s">
        <v>136</v>
      </c>
      <c r="AV437" s="13" t="s">
        <v>81</v>
      </c>
      <c r="AW437" s="13" t="s">
        <v>30</v>
      </c>
      <c r="AX437" s="13" t="s">
        <v>73</v>
      </c>
      <c r="AY437" s="239" t="s">
        <v>127</v>
      </c>
    </row>
    <row r="438" s="13" customFormat="1">
      <c r="A438" s="13"/>
      <c r="B438" s="229"/>
      <c r="C438" s="230"/>
      <c r="D438" s="231" t="s">
        <v>138</v>
      </c>
      <c r="E438" s="232" t="s">
        <v>1</v>
      </c>
      <c r="F438" s="233" t="s">
        <v>149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138</v>
      </c>
      <c r="AU438" s="239" t="s">
        <v>136</v>
      </c>
      <c r="AV438" s="13" t="s">
        <v>81</v>
      </c>
      <c r="AW438" s="13" t="s">
        <v>30</v>
      </c>
      <c r="AX438" s="13" t="s">
        <v>73</v>
      </c>
      <c r="AY438" s="239" t="s">
        <v>127</v>
      </c>
    </row>
    <row r="439" s="14" customFormat="1">
      <c r="A439" s="14"/>
      <c r="B439" s="240"/>
      <c r="C439" s="241"/>
      <c r="D439" s="231" t="s">
        <v>138</v>
      </c>
      <c r="E439" s="242" t="s">
        <v>1</v>
      </c>
      <c r="F439" s="243" t="s">
        <v>233</v>
      </c>
      <c r="G439" s="241"/>
      <c r="H439" s="244">
        <v>10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138</v>
      </c>
      <c r="AU439" s="250" t="s">
        <v>136</v>
      </c>
      <c r="AV439" s="14" t="s">
        <v>136</v>
      </c>
      <c r="AW439" s="14" t="s">
        <v>30</v>
      </c>
      <c r="AX439" s="14" t="s">
        <v>73</v>
      </c>
      <c r="AY439" s="250" t="s">
        <v>127</v>
      </c>
    </row>
    <row r="440" s="15" customFormat="1">
      <c r="A440" s="15"/>
      <c r="B440" s="251"/>
      <c r="C440" s="252"/>
      <c r="D440" s="231" t="s">
        <v>138</v>
      </c>
      <c r="E440" s="253" t="s">
        <v>1</v>
      </c>
      <c r="F440" s="254" t="s">
        <v>140</v>
      </c>
      <c r="G440" s="252"/>
      <c r="H440" s="255">
        <v>36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1" t="s">
        <v>138</v>
      </c>
      <c r="AU440" s="261" t="s">
        <v>136</v>
      </c>
      <c r="AV440" s="15" t="s">
        <v>135</v>
      </c>
      <c r="AW440" s="15" t="s">
        <v>30</v>
      </c>
      <c r="AX440" s="15" t="s">
        <v>81</v>
      </c>
      <c r="AY440" s="261" t="s">
        <v>127</v>
      </c>
    </row>
    <row r="441" s="2" customFormat="1" ht="24.15" customHeight="1">
      <c r="A441" s="38"/>
      <c r="B441" s="39"/>
      <c r="C441" s="262" t="s">
        <v>528</v>
      </c>
      <c r="D441" s="262" t="s">
        <v>288</v>
      </c>
      <c r="E441" s="263" t="s">
        <v>529</v>
      </c>
      <c r="F441" s="264" t="s">
        <v>530</v>
      </c>
      <c r="G441" s="265" t="s">
        <v>298</v>
      </c>
      <c r="H441" s="266">
        <v>43.200000000000003</v>
      </c>
      <c r="I441" s="267"/>
      <c r="J441" s="268">
        <f>ROUND(I441*H441,2)</f>
        <v>0</v>
      </c>
      <c r="K441" s="269"/>
      <c r="L441" s="270"/>
      <c r="M441" s="271" t="s">
        <v>1</v>
      </c>
      <c r="N441" s="272" t="s">
        <v>39</v>
      </c>
      <c r="O441" s="91"/>
      <c r="P441" s="225">
        <f>O441*H441</f>
        <v>0</v>
      </c>
      <c r="Q441" s="225">
        <v>0.00011</v>
      </c>
      <c r="R441" s="225">
        <f>Q441*H441</f>
        <v>0.0047520000000000001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291</v>
      </c>
      <c r="AT441" s="227" t="s">
        <v>288</v>
      </c>
      <c r="AU441" s="227" t="s">
        <v>136</v>
      </c>
      <c r="AY441" s="17" t="s">
        <v>127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136</v>
      </c>
      <c r="BK441" s="228">
        <f>ROUND(I441*H441,2)</f>
        <v>0</v>
      </c>
      <c r="BL441" s="17" t="s">
        <v>285</v>
      </c>
      <c r="BM441" s="227" t="s">
        <v>531</v>
      </c>
    </row>
    <row r="442" s="13" customFormat="1">
      <c r="A442" s="13"/>
      <c r="B442" s="229"/>
      <c r="C442" s="230"/>
      <c r="D442" s="231" t="s">
        <v>138</v>
      </c>
      <c r="E442" s="232" t="s">
        <v>1</v>
      </c>
      <c r="F442" s="233" t="s">
        <v>522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138</v>
      </c>
      <c r="AU442" s="239" t="s">
        <v>136</v>
      </c>
      <c r="AV442" s="13" t="s">
        <v>81</v>
      </c>
      <c r="AW442" s="13" t="s">
        <v>30</v>
      </c>
      <c r="AX442" s="13" t="s">
        <v>73</v>
      </c>
      <c r="AY442" s="239" t="s">
        <v>127</v>
      </c>
    </row>
    <row r="443" s="13" customFormat="1">
      <c r="A443" s="13"/>
      <c r="B443" s="229"/>
      <c r="C443" s="230"/>
      <c r="D443" s="231" t="s">
        <v>138</v>
      </c>
      <c r="E443" s="232" t="s">
        <v>1</v>
      </c>
      <c r="F443" s="233" t="s">
        <v>523</v>
      </c>
      <c r="G443" s="230"/>
      <c r="H443" s="232" t="s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138</v>
      </c>
      <c r="AU443" s="239" t="s">
        <v>136</v>
      </c>
      <c r="AV443" s="13" t="s">
        <v>81</v>
      </c>
      <c r="AW443" s="13" t="s">
        <v>30</v>
      </c>
      <c r="AX443" s="13" t="s">
        <v>73</v>
      </c>
      <c r="AY443" s="239" t="s">
        <v>127</v>
      </c>
    </row>
    <row r="444" s="14" customFormat="1">
      <c r="A444" s="14"/>
      <c r="B444" s="240"/>
      <c r="C444" s="241"/>
      <c r="D444" s="231" t="s">
        <v>138</v>
      </c>
      <c r="E444" s="242" t="s">
        <v>1</v>
      </c>
      <c r="F444" s="243" t="s">
        <v>524</v>
      </c>
      <c r="G444" s="241"/>
      <c r="H444" s="244">
        <v>12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138</v>
      </c>
      <c r="AU444" s="250" t="s">
        <v>136</v>
      </c>
      <c r="AV444" s="14" t="s">
        <v>136</v>
      </c>
      <c r="AW444" s="14" t="s">
        <v>30</v>
      </c>
      <c r="AX444" s="14" t="s">
        <v>73</v>
      </c>
      <c r="AY444" s="250" t="s">
        <v>127</v>
      </c>
    </row>
    <row r="445" s="13" customFormat="1">
      <c r="A445" s="13"/>
      <c r="B445" s="229"/>
      <c r="C445" s="230"/>
      <c r="D445" s="231" t="s">
        <v>138</v>
      </c>
      <c r="E445" s="232" t="s">
        <v>1</v>
      </c>
      <c r="F445" s="233" t="s">
        <v>525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138</v>
      </c>
      <c r="AU445" s="239" t="s">
        <v>136</v>
      </c>
      <c r="AV445" s="13" t="s">
        <v>81</v>
      </c>
      <c r="AW445" s="13" t="s">
        <v>30</v>
      </c>
      <c r="AX445" s="13" t="s">
        <v>73</v>
      </c>
      <c r="AY445" s="239" t="s">
        <v>127</v>
      </c>
    </row>
    <row r="446" s="14" customFormat="1">
      <c r="A446" s="14"/>
      <c r="B446" s="240"/>
      <c r="C446" s="241"/>
      <c r="D446" s="231" t="s">
        <v>138</v>
      </c>
      <c r="E446" s="242" t="s">
        <v>1</v>
      </c>
      <c r="F446" s="243" t="s">
        <v>526</v>
      </c>
      <c r="G446" s="241"/>
      <c r="H446" s="244">
        <v>14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138</v>
      </c>
      <c r="AU446" s="250" t="s">
        <v>136</v>
      </c>
      <c r="AV446" s="14" t="s">
        <v>136</v>
      </c>
      <c r="AW446" s="14" t="s">
        <v>30</v>
      </c>
      <c r="AX446" s="14" t="s">
        <v>73</v>
      </c>
      <c r="AY446" s="250" t="s">
        <v>127</v>
      </c>
    </row>
    <row r="447" s="13" customFormat="1">
      <c r="A447" s="13"/>
      <c r="B447" s="229"/>
      <c r="C447" s="230"/>
      <c r="D447" s="231" t="s">
        <v>138</v>
      </c>
      <c r="E447" s="232" t="s">
        <v>1</v>
      </c>
      <c r="F447" s="233" t="s">
        <v>527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138</v>
      </c>
      <c r="AU447" s="239" t="s">
        <v>136</v>
      </c>
      <c r="AV447" s="13" t="s">
        <v>81</v>
      </c>
      <c r="AW447" s="13" t="s">
        <v>30</v>
      </c>
      <c r="AX447" s="13" t="s">
        <v>73</v>
      </c>
      <c r="AY447" s="239" t="s">
        <v>127</v>
      </c>
    </row>
    <row r="448" s="13" customFormat="1">
      <c r="A448" s="13"/>
      <c r="B448" s="229"/>
      <c r="C448" s="230"/>
      <c r="D448" s="231" t="s">
        <v>138</v>
      </c>
      <c r="E448" s="232" t="s">
        <v>1</v>
      </c>
      <c r="F448" s="233" t="s">
        <v>149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138</v>
      </c>
      <c r="AU448" s="239" t="s">
        <v>136</v>
      </c>
      <c r="AV448" s="13" t="s">
        <v>81</v>
      </c>
      <c r="AW448" s="13" t="s">
        <v>30</v>
      </c>
      <c r="AX448" s="13" t="s">
        <v>73</v>
      </c>
      <c r="AY448" s="239" t="s">
        <v>127</v>
      </c>
    </row>
    <row r="449" s="14" customFormat="1">
      <c r="A449" s="14"/>
      <c r="B449" s="240"/>
      <c r="C449" s="241"/>
      <c r="D449" s="231" t="s">
        <v>138</v>
      </c>
      <c r="E449" s="242" t="s">
        <v>1</v>
      </c>
      <c r="F449" s="243" t="s">
        <v>233</v>
      </c>
      <c r="G449" s="241"/>
      <c r="H449" s="244">
        <v>10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138</v>
      </c>
      <c r="AU449" s="250" t="s">
        <v>136</v>
      </c>
      <c r="AV449" s="14" t="s">
        <v>136</v>
      </c>
      <c r="AW449" s="14" t="s">
        <v>30</v>
      </c>
      <c r="AX449" s="14" t="s">
        <v>73</v>
      </c>
      <c r="AY449" s="250" t="s">
        <v>127</v>
      </c>
    </row>
    <row r="450" s="15" customFormat="1">
      <c r="A450" s="15"/>
      <c r="B450" s="251"/>
      <c r="C450" s="252"/>
      <c r="D450" s="231" t="s">
        <v>138</v>
      </c>
      <c r="E450" s="253" t="s">
        <v>1</v>
      </c>
      <c r="F450" s="254" t="s">
        <v>140</v>
      </c>
      <c r="G450" s="252"/>
      <c r="H450" s="255">
        <v>36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138</v>
      </c>
      <c r="AU450" s="261" t="s">
        <v>136</v>
      </c>
      <c r="AV450" s="15" t="s">
        <v>135</v>
      </c>
      <c r="AW450" s="15" t="s">
        <v>30</v>
      </c>
      <c r="AX450" s="15" t="s">
        <v>81</v>
      </c>
      <c r="AY450" s="261" t="s">
        <v>127</v>
      </c>
    </row>
    <row r="451" s="14" customFormat="1">
      <c r="A451" s="14"/>
      <c r="B451" s="240"/>
      <c r="C451" s="241"/>
      <c r="D451" s="231" t="s">
        <v>138</v>
      </c>
      <c r="E451" s="241"/>
      <c r="F451" s="243" t="s">
        <v>532</v>
      </c>
      <c r="G451" s="241"/>
      <c r="H451" s="244">
        <v>43.200000000000003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138</v>
      </c>
      <c r="AU451" s="250" t="s">
        <v>136</v>
      </c>
      <c r="AV451" s="14" t="s">
        <v>136</v>
      </c>
      <c r="AW451" s="14" t="s">
        <v>4</v>
      </c>
      <c r="AX451" s="14" t="s">
        <v>81</v>
      </c>
      <c r="AY451" s="250" t="s">
        <v>127</v>
      </c>
    </row>
    <row r="452" s="2" customFormat="1" ht="24.15" customHeight="1">
      <c r="A452" s="38"/>
      <c r="B452" s="39"/>
      <c r="C452" s="215" t="s">
        <v>533</v>
      </c>
      <c r="D452" s="215" t="s">
        <v>131</v>
      </c>
      <c r="E452" s="216" t="s">
        <v>534</v>
      </c>
      <c r="F452" s="217" t="s">
        <v>535</v>
      </c>
      <c r="G452" s="218" t="s">
        <v>336</v>
      </c>
      <c r="H452" s="219">
        <v>1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285</v>
      </c>
      <c r="AT452" s="227" t="s">
        <v>131</v>
      </c>
      <c r="AU452" s="227" t="s">
        <v>136</v>
      </c>
      <c r="AY452" s="17" t="s">
        <v>127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136</v>
      </c>
      <c r="BK452" s="228">
        <f>ROUND(I452*H452,2)</f>
        <v>0</v>
      </c>
      <c r="BL452" s="17" t="s">
        <v>285</v>
      </c>
      <c r="BM452" s="227" t="s">
        <v>536</v>
      </c>
    </row>
    <row r="453" s="13" customFormat="1">
      <c r="A453" s="13"/>
      <c r="B453" s="229"/>
      <c r="C453" s="230"/>
      <c r="D453" s="231" t="s">
        <v>138</v>
      </c>
      <c r="E453" s="232" t="s">
        <v>1</v>
      </c>
      <c r="F453" s="233" t="s">
        <v>537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138</v>
      </c>
      <c r="AU453" s="239" t="s">
        <v>136</v>
      </c>
      <c r="AV453" s="13" t="s">
        <v>81</v>
      </c>
      <c r="AW453" s="13" t="s">
        <v>30</v>
      </c>
      <c r="AX453" s="13" t="s">
        <v>73</v>
      </c>
      <c r="AY453" s="239" t="s">
        <v>127</v>
      </c>
    </row>
    <row r="454" s="14" customFormat="1">
      <c r="A454" s="14"/>
      <c r="B454" s="240"/>
      <c r="C454" s="241"/>
      <c r="D454" s="231" t="s">
        <v>138</v>
      </c>
      <c r="E454" s="242" t="s">
        <v>1</v>
      </c>
      <c r="F454" s="243" t="s">
        <v>81</v>
      </c>
      <c r="G454" s="241"/>
      <c r="H454" s="244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138</v>
      </c>
      <c r="AU454" s="250" t="s">
        <v>136</v>
      </c>
      <c r="AV454" s="14" t="s">
        <v>136</v>
      </c>
      <c r="AW454" s="14" t="s">
        <v>30</v>
      </c>
      <c r="AX454" s="14" t="s">
        <v>81</v>
      </c>
      <c r="AY454" s="250" t="s">
        <v>127</v>
      </c>
    </row>
    <row r="455" s="2" customFormat="1" ht="16.5" customHeight="1">
      <c r="A455" s="38"/>
      <c r="B455" s="39"/>
      <c r="C455" s="262" t="s">
        <v>538</v>
      </c>
      <c r="D455" s="262" t="s">
        <v>288</v>
      </c>
      <c r="E455" s="263" t="s">
        <v>539</v>
      </c>
      <c r="F455" s="264" t="s">
        <v>540</v>
      </c>
      <c r="G455" s="265" t="s">
        <v>336</v>
      </c>
      <c r="H455" s="266">
        <v>1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291</v>
      </c>
      <c r="AT455" s="227" t="s">
        <v>288</v>
      </c>
      <c r="AU455" s="227" t="s">
        <v>136</v>
      </c>
      <c r="AY455" s="17" t="s">
        <v>127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136</v>
      </c>
      <c r="BK455" s="228">
        <f>ROUND(I455*H455,2)</f>
        <v>0</v>
      </c>
      <c r="BL455" s="17" t="s">
        <v>285</v>
      </c>
      <c r="BM455" s="227" t="s">
        <v>541</v>
      </c>
    </row>
    <row r="456" s="2" customFormat="1" ht="24.15" customHeight="1">
      <c r="A456" s="38"/>
      <c r="B456" s="39"/>
      <c r="C456" s="215" t="s">
        <v>542</v>
      </c>
      <c r="D456" s="215" t="s">
        <v>131</v>
      </c>
      <c r="E456" s="216" t="s">
        <v>543</v>
      </c>
      <c r="F456" s="217" t="s">
        <v>544</v>
      </c>
      <c r="G456" s="218" t="s">
        <v>336</v>
      </c>
      <c r="H456" s="219">
        <v>4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285</v>
      </c>
      <c r="AT456" s="227" t="s">
        <v>131</v>
      </c>
      <c r="AU456" s="227" t="s">
        <v>136</v>
      </c>
      <c r="AY456" s="17" t="s">
        <v>127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136</v>
      </c>
      <c r="BK456" s="228">
        <f>ROUND(I456*H456,2)</f>
        <v>0</v>
      </c>
      <c r="BL456" s="17" t="s">
        <v>285</v>
      </c>
      <c r="BM456" s="227" t="s">
        <v>545</v>
      </c>
    </row>
    <row r="457" s="14" customFormat="1">
      <c r="A457" s="14"/>
      <c r="B457" s="240"/>
      <c r="C457" s="241"/>
      <c r="D457" s="231" t="s">
        <v>138</v>
      </c>
      <c r="E457" s="242" t="s">
        <v>1</v>
      </c>
      <c r="F457" s="243" t="s">
        <v>546</v>
      </c>
      <c r="G457" s="241"/>
      <c r="H457" s="244">
        <v>4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138</v>
      </c>
      <c r="AU457" s="250" t="s">
        <v>136</v>
      </c>
      <c r="AV457" s="14" t="s">
        <v>136</v>
      </c>
      <c r="AW457" s="14" t="s">
        <v>30</v>
      </c>
      <c r="AX457" s="14" t="s">
        <v>81</v>
      </c>
      <c r="AY457" s="250" t="s">
        <v>127</v>
      </c>
    </row>
    <row r="458" s="2" customFormat="1" ht="24.15" customHeight="1">
      <c r="A458" s="38"/>
      <c r="B458" s="39"/>
      <c r="C458" s="262" t="s">
        <v>547</v>
      </c>
      <c r="D458" s="262" t="s">
        <v>288</v>
      </c>
      <c r="E458" s="263" t="s">
        <v>548</v>
      </c>
      <c r="F458" s="264" t="s">
        <v>549</v>
      </c>
      <c r="G458" s="265" t="s">
        <v>336</v>
      </c>
      <c r="H458" s="266">
        <v>2</v>
      </c>
      <c r="I458" s="267"/>
      <c r="J458" s="268">
        <f>ROUND(I458*H458,2)</f>
        <v>0</v>
      </c>
      <c r="K458" s="269"/>
      <c r="L458" s="270"/>
      <c r="M458" s="271" t="s">
        <v>1</v>
      </c>
      <c r="N458" s="272" t="s">
        <v>39</v>
      </c>
      <c r="O458" s="91"/>
      <c r="P458" s="225">
        <f>O458*H458</f>
        <v>0</v>
      </c>
      <c r="Q458" s="225">
        <v>6.9999999999999994E-05</v>
      </c>
      <c r="R458" s="225">
        <f>Q458*H458</f>
        <v>0.00013999999999999999</v>
      </c>
      <c r="S458" s="225">
        <v>0</v>
      </c>
      <c r="T458" s="22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291</v>
      </c>
      <c r="AT458" s="227" t="s">
        <v>288</v>
      </c>
      <c r="AU458" s="227" t="s">
        <v>136</v>
      </c>
      <c r="AY458" s="17" t="s">
        <v>127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136</v>
      </c>
      <c r="BK458" s="228">
        <f>ROUND(I458*H458,2)</f>
        <v>0</v>
      </c>
      <c r="BL458" s="17" t="s">
        <v>285</v>
      </c>
      <c r="BM458" s="227" t="s">
        <v>550</v>
      </c>
    </row>
    <row r="459" s="13" customFormat="1">
      <c r="A459" s="13"/>
      <c r="B459" s="229"/>
      <c r="C459" s="230"/>
      <c r="D459" s="231" t="s">
        <v>138</v>
      </c>
      <c r="E459" s="232" t="s">
        <v>1</v>
      </c>
      <c r="F459" s="233" t="s">
        <v>421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138</v>
      </c>
      <c r="AU459" s="239" t="s">
        <v>136</v>
      </c>
      <c r="AV459" s="13" t="s">
        <v>81</v>
      </c>
      <c r="AW459" s="13" t="s">
        <v>30</v>
      </c>
      <c r="AX459" s="13" t="s">
        <v>73</v>
      </c>
      <c r="AY459" s="239" t="s">
        <v>127</v>
      </c>
    </row>
    <row r="460" s="14" customFormat="1">
      <c r="A460" s="14"/>
      <c r="B460" s="240"/>
      <c r="C460" s="241"/>
      <c r="D460" s="231" t="s">
        <v>138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138</v>
      </c>
      <c r="AU460" s="250" t="s">
        <v>136</v>
      </c>
      <c r="AV460" s="14" t="s">
        <v>136</v>
      </c>
      <c r="AW460" s="14" t="s">
        <v>30</v>
      </c>
      <c r="AX460" s="14" t="s">
        <v>73</v>
      </c>
      <c r="AY460" s="250" t="s">
        <v>127</v>
      </c>
    </row>
    <row r="461" s="13" customFormat="1">
      <c r="A461" s="13"/>
      <c r="B461" s="229"/>
      <c r="C461" s="230"/>
      <c r="D461" s="231" t="s">
        <v>138</v>
      </c>
      <c r="E461" s="232" t="s">
        <v>1</v>
      </c>
      <c r="F461" s="233" t="s">
        <v>422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138</v>
      </c>
      <c r="AU461" s="239" t="s">
        <v>136</v>
      </c>
      <c r="AV461" s="13" t="s">
        <v>81</v>
      </c>
      <c r="AW461" s="13" t="s">
        <v>30</v>
      </c>
      <c r="AX461" s="13" t="s">
        <v>73</v>
      </c>
      <c r="AY461" s="239" t="s">
        <v>127</v>
      </c>
    </row>
    <row r="462" s="14" customFormat="1">
      <c r="A462" s="14"/>
      <c r="B462" s="240"/>
      <c r="C462" s="241"/>
      <c r="D462" s="231" t="s">
        <v>138</v>
      </c>
      <c r="E462" s="242" t="s">
        <v>1</v>
      </c>
      <c r="F462" s="243" t="s">
        <v>81</v>
      </c>
      <c r="G462" s="241"/>
      <c r="H462" s="244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138</v>
      </c>
      <c r="AU462" s="250" t="s">
        <v>136</v>
      </c>
      <c r="AV462" s="14" t="s">
        <v>136</v>
      </c>
      <c r="AW462" s="14" t="s">
        <v>30</v>
      </c>
      <c r="AX462" s="14" t="s">
        <v>73</v>
      </c>
      <c r="AY462" s="250" t="s">
        <v>127</v>
      </c>
    </row>
    <row r="463" s="15" customFormat="1">
      <c r="A463" s="15"/>
      <c r="B463" s="251"/>
      <c r="C463" s="252"/>
      <c r="D463" s="231" t="s">
        <v>138</v>
      </c>
      <c r="E463" s="253" t="s">
        <v>1</v>
      </c>
      <c r="F463" s="254" t="s">
        <v>140</v>
      </c>
      <c r="G463" s="252"/>
      <c r="H463" s="255">
        <v>2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1" t="s">
        <v>138</v>
      </c>
      <c r="AU463" s="261" t="s">
        <v>136</v>
      </c>
      <c r="AV463" s="15" t="s">
        <v>135</v>
      </c>
      <c r="AW463" s="15" t="s">
        <v>30</v>
      </c>
      <c r="AX463" s="15" t="s">
        <v>81</v>
      </c>
      <c r="AY463" s="261" t="s">
        <v>127</v>
      </c>
    </row>
    <row r="464" s="2" customFormat="1" ht="24.15" customHeight="1">
      <c r="A464" s="38"/>
      <c r="B464" s="39"/>
      <c r="C464" s="262" t="s">
        <v>551</v>
      </c>
      <c r="D464" s="262" t="s">
        <v>288</v>
      </c>
      <c r="E464" s="263" t="s">
        <v>552</v>
      </c>
      <c r="F464" s="264" t="s">
        <v>553</v>
      </c>
      <c r="G464" s="265" t="s">
        <v>336</v>
      </c>
      <c r="H464" s="266">
        <v>2</v>
      </c>
      <c r="I464" s="267"/>
      <c r="J464" s="268">
        <f>ROUND(I464*H464,2)</f>
        <v>0</v>
      </c>
      <c r="K464" s="269"/>
      <c r="L464" s="270"/>
      <c r="M464" s="271" t="s">
        <v>1</v>
      </c>
      <c r="N464" s="272" t="s">
        <v>39</v>
      </c>
      <c r="O464" s="91"/>
      <c r="P464" s="225">
        <f>O464*H464</f>
        <v>0</v>
      </c>
      <c r="Q464" s="225">
        <v>6.0000000000000002E-05</v>
      </c>
      <c r="R464" s="225">
        <f>Q464*H464</f>
        <v>0.00012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291</v>
      </c>
      <c r="AT464" s="227" t="s">
        <v>288</v>
      </c>
      <c r="AU464" s="227" t="s">
        <v>136</v>
      </c>
      <c r="AY464" s="17" t="s">
        <v>127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136</v>
      </c>
      <c r="BK464" s="228">
        <f>ROUND(I464*H464,2)</f>
        <v>0</v>
      </c>
      <c r="BL464" s="17" t="s">
        <v>285</v>
      </c>
      <c r="BM464" s="227" t="s">
        <v>554</v>
      </c>
    </row>
    <row r="465" s="13" customFormat="1">
      <c r="A465" s="13"/>
      <c r="B465" s="229"/>
      <c r="C465" s="230"/>
      <c r="D465" s="231" t="s">
        <v>138</v>
      </c>
      <c r="E465" s="232" t="s">
        <v>1</v>
      </c>
      <c r="F465" s="233" t="s">
        <v>421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138</v>
      </c>
      <c r="AU465" s="239" t="s">
        <v>136</v>
      </c>
      <c r="AV465" s="13" t="s">
        <v>81</v>
      </c>
      <c r="AW465" s="13" t="s">
        <v>30</v>
      </c>
      <c r="AX465" s="13" t="s">
        <v>73</v>
      </c>
      <c r="AY465" s="239" t="s">
        <v>127</v>
      </c>
    </row>
    <row r="466" s="14" customFormat="1">
      <c r="A466" s="14"/>
      <c r="B466" s="240"/>
      <c r="C466" s="241"/>
      <c r="D466" s="231" t="s">
        <v>138</v>
      </c>
      <c r="E466" s="242" t="s">
        <v>1</v>
      </c>
      <c r="F466" s="243" t="s">
        <v>81</v>
      </c>
      <c r="G466" s="241"/>
      <c r="H466" s="244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138</v>
      </c>
      <c r="AU466" s="250" t="s">
        <v>136</v>
      </c>
      <c r="AV466" s="14" t="s">
        <v>136</v>
      </c>
      <c r="AW466" s="14" t="s">
        <v>30</v>
      </c>
      <c r="AX466" s="14" t="s">
        <v>73</v>
      </c>
      <c r="AY466" s="250" t="s">
        <v>127</v>
      </c>
    </row>
    <row r="467" s="13" customFormat="1">
      <c r="A467" s="13"/>
      <c r="B467" s="229"/>
      <c r="C467" s="230"/>
      <c r="D467" s="231" t="s">
        <v>138</v>
      </c>
      <c r="E467" s="232" t="s">
        <v>1</v>
      </c>
      <c r="F467" s="233" t="s">
        <v>422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138</v>
      </c>
      <c r="AU467" s="239" t="s">
        <v>136</v>
      </c>
      <c r="AV467" s="13" t="s">
        <v>81</v>
      </c>
      <c r="AW467" s="13" t="s">
        <v>30</v>
      </c>
      <c r="AX467" s="13" t="s">
        <v>73</v>
      </c>
      <c r="AY467" s="239" t="s">
        <v>127</v>
      </c>
    </row>
    <row r="468" s="14" customFormat="1">
      <c r="A468" s="14"/>
      <c r="B468" s="240"/>
      <c r="C468" s="241"/>
      <c r="D468" s="231" t="s">
        <v>138</v>
      </c>
      <c r="E468" s="242" t="s">
        <v>1</v>
      </c>
      <c r="F468" s="243" t="s">
        <v>81</v>
      </c>
      <c r="G468" s="241"/>
      <c r="H468" s="244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138</v>
      </c>
      <c r="AU468" s="250" t="s">
        <v>136</v>
      </c>
      <c r="AV468" s="14" t="s">
        <v>136</v>
      </c>
      <c r="AW468" s="14" t="s">
        <v>30</v>
      </c>
      <c r="AX468" s="14" t="s">
        <v>73</v>
      </c>
      <c r="AY468" s="250" t="s">
        <v>127</v>
      </c>
    </row>
    <row r="469" s="15" customFormat="1">
      <c r="A469" s="15"/>
      <c r="B469" s="251"/>
      <c r="C469" s="252"/>
      <c r="D469" s="231" t="s">
        <v>138</v>
      </c>
      <c r="E469" s="253" t="s">
        <v>1</v>
      </c>
      <c r="F469" s="254" t="s">
        <v>140</v>
      </c>
      <c r="G469" s="252"/>
      <c r="H469" s="255">
        <v>2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1" t="s">
        <v>138</v>
      </c>
      <c r="AU469" s="261" t="s">
        <v>136</v>
      </c>
      <c r="AV469" s="15" t="s">
        <v>135</v>
      </c>
      <c r="AW469" s="15" t="s">
        <v>30</v>
      </c>
      <c r="AX469" s="15" t="s">
        <v>81</v>
      </c>
      <c r="AY469" s="261" t="s">
        <v>127</v>
      </c>
    </row>
    <row r="470" s="2" customFormat="1" ht="24.15" customHeight="1">
      <c r="A470" s="38"/>
      <c r="B470" s="39"/>
      <c r="C470" s="262" t="s">
        <v>555</v>
      </c>
      <c r="D470" s="262" t="s">
        <v>288</v>
      </c>
      <c r="E470" s="263" t="s">
        <v>556</v>
      </c>
      <c r="F470" s="264" t="s">
        <v>557</v>
      </c>
      <c r="G470" s="265" t="s">
        <v>336</v>
      </c>
      <c r="H470" s="266">
        <v>2</v>
      </c>
      <c r="I470" s="267"/>
      <c r="J470" s="268">
        <f>ROUND(I470*H470,2)</f>
        <v>0</v>
      </c>
      <c r="K470" s="269"/>
      <c r="L470" s="270"/>
      <c r="M470" s="271" t="s">
        <v>1</v>
      </c>
      <c r="N470" s="272" t="s">
        <v>39</v>
      </c>
      <c r="O470" s="91"/>
      <c r="P470" s="225">
        <f>O470*H470</f>
        <v>0</v>
      </c>
      <c r="Q470" s="225">
        <v>0.00010000000000000001</v>
      </c>
      <c r="R470" s="225">
        <f>Q470*H470</f>
        <v>0.00020000000000000001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291</v>
      </c>
      <c r="AT470" s="227" t="s">
        <v>288</v>
      </c>
      <c r="AU470" s="227" t="s">
        <v>136</v>
      </c>
      <c r="AY470" s="17" t="s">
        <v>127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136</v>
      </c>
      <c r="BK470" s="228">
        <f>ROUND(I470*H470,2)</f>
        <v>0</v>
      </c>
      <c r="BL470" s="17" t="s">
        <v>285</v>
      </c>
      <c r="BM470" s="227" t="s">
        <v>558</v>
      </c>
    </row>
    <row r="471" s="13" customFormat="1">
      <c r="A471" s="13"/>
      <c r="B471" s="229"/>
      <c r="C471" s="230"/>
      <c r="D471" s="231" t="s">
        <v>138</v>
      </c>
      <c r="E471" s="232" t="s">
        <v>1</v>
      </c>
      <c r="F471" s="233" t="s">
        <v>559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138</v>
      </c>
      <c r="AU471" s="239" t="s">
        <v>136</v>
      </c>
      <c r="AV471" s="13" t="s">
        <v>81</v>
      </c>
      <c r="AW471" s="13" t="s">
        <v>30</v>
      </c>
      <c r="AX471" s="13" t="s">
        <v>73</v>
      </c>
      <c r="AY471" s="239" t="s">
        <v>127</v>
      </c>
    </row>
    <row r="472" s="14" customFormat="1">
      <c r="A472" s="14"/>
      <c r="B472" s="240"/>
      <c r="C472" s="241"/>
      <c r="D472" s="231" t="s">
        <v>138</v>
      </c>
      <c r="E472" s="242" t="s">
        <v>1</v>
      </c>
      <c r="F472" s="243" t="s">
        <v>136</v>
      </c>
      <c r="G472" s="241"/>
      <c r="H472" s="244">
        <v>2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138</v>
      </c>
      <c r="AU472" s="250" t="s">
        <v>136</v>
      </c>
      <c r="AV472" s="14" t="s">
        <v>136</v>
      </c>
      <c r="AW472" s="14" t="s">
        <v>30</v>
      </c>
      <c r="AX472" s="14" t="s">
        <v>73</v>
      </c>
      <c r="AY472" s="250" t="s">
        <v>127</v>
      </c>
    </row>
    <row r="473" s="15" customFormat="1">
      <c r="A473" s="15"/>
      <c r="B473" s="251"/>
      <c r="C473" s="252"/>
      <c r="D473" s="231" t="s">
        <v>138</v>
      </c>
      <c r="E473" s="253" t="s">
        <v>1</v>
      </c>
      <c r="F473" s="254" t="s">
        <v>140</v>
      </c>
      <c r="G473" s="252"/>
      <c r="H473" s="255">
        <v>2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1" t="s">
        <v>138</v>
      </c>
      <c r="AU473" s="261" t="s">
        <v>136</v>
      </c>
      <c r="AV473" s="15" t="s">
        <v>135</v>
      </c>
      <c r="AW473" s="15" t="s">
        <v>30</v>
      </c>
      <c r="AX473" s="15" t="s">
        <v>81</v>
      </c>
      <c r="AY473" s="261" t="s">
        <v>127</v>
      </c>
    </row>
    <row r="474" s="2" customFormat="1" ht="16.5" customHeight="1">
      <c r="A474" s="38"/>
      <c r="B474" s="39"/>
      <c r="C474" s="215" t="s">
        <v>560</v>
      </c>
      <c r="D474" s="215" t="s">
        <v>131</v>
      </c>
      <c r="E474" s="216" t="s">
        <v>561</v>
      </c>
      <c r="F474" s="217" t="s">
        <v>562</v>
      </c>
      <c r="G474" s="218" t="s">
        <v>336</v>
      </c>
      <c r="H474" s="219">
        <v>2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39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135</v>
      </c>
      <c r="AT474" s="227" t="s">
        <v>131</v>
      </c>
      <c r="AU474" s="227" t="s">
        <v>136</v>
      </c>
      <c r="AY474" s="17" t="s">
        <v>127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136</v>
      </c>
      <c r="BK474" s="228">
        <f>ROUND(I474*H474,2)</f>
        <v>0</v>
      </c>
      <c r="BL474" s="17" t="s">
        <v>135</v>
      </c>
      <c r="BM474" s="227" t="s">
        <v>563</v>
      </c>
    </row>
    <row r="475" s="13" customFormat="1">
      <c r="A475" s="13"/>
      <c r="B475" s="229"/>
      <c r="C475" s="230"/>
      <c r="D475" s="231" t="s">
        <v>138</v>
      </c>
      <c r="E475" s="232" t="s">
        <v>1</v>
      </c>
      <c r="F475" s="233" t="s">
        <v>564</v>
      </c>
      <c r="G475" s="230"/>
      <c r="H475" s="232" t="s">
        <v>1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138</v>
      </c>
      <c r="AU475" s="239" t="s">
        <v>136</v>
      </c>
      <c r="AV475" s="13" t="s">
        <v>81</v>
      </c>
      <c r="AW475" s="13" t="s">
        <v>30</v>
      </c>
      <c r="AX475" s="13" t="s">
        <v>73</v>
      </c>
      <c r="AY475" s="239" t="s">
        <v>127</v>
      </c>
    </row>
    <row r="476" s="14" customFormat="1">
      <c r="A476" s="14"/>
      <c r="B476" s="240"/>
      <c r="C476" s="241"/>
      <c r="D476" s="231" t="s">
        <v>138</v>
      </c>
      <c r="E476" s="242" t="s">
        <v>1</v>
      </c>
      <c r="F476" s="243" t="s">
        <v>136</v>
      </c>
      <c r="G476" s="241"/>
      <c r="H476" s="244">
        <v>2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138</v>
      </c>
      <c r="AU476" s="250" t="s">
        <v>136</v>
      </c>
      <c r="AV476" s="14" t="s">
        <v>136</v>
      </c>
      <c r="AW476" s="14" t="s">
        <v>30</v>
      </c>
      <c r="AX476" s="14" t="s">
        <v>73</v>
      </c>
      <c r="AY476" s="250" t="s">
        <v>127</v>
      </c>
    </row>
    <row r="477" s="15" customFormat="1">
      <c r="A477" s="15"/>
      <c r="B477" s="251"/>
      <c r="C477" s="252"/>
      <c r="D477" s="231" t="s">
        <v>138</v>
      </c>
      <c r="E477" s="253" t="s">
        <v>1</v>
      </c>
      <c r="F477" s="254" t="s">
        <v>140</v>
      </c>
      <c r="G477" s="252"/>
      <c r="H477" s="255">
        <v>2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1" t="s">
        <v>138</v>
      </c>
      <c r="AU477" s="261" t="s">
        <v>136</v>
      </c>
      <c r="AV477" s="15" t="s">
        <v>135</v>
      </c>
      <c r="AW477" s="15" t="s">
        <v>30</v>
      </c>
      <c r="AX477" s="15" t="s">
        <v>81</v>
      </c>
      <c r="AY477" s="261" t="s">
        <v>127</v>
      </c>
    </row>
    <row r="478" s="2" customFormat="1" ht="16.5" customHeight="1">
      <c r="A478" s="38"/>
      <c r="B478" s="39"/>
      <c r="C478" s="262" t="s">
        <v>565</v>
      </c>
      <c r="D478" s="262" t="s">
        <v>288</v>
      </c>
      <c r="E478" s="263" t="s">
        <v>566</v>
      </c>
      <c r="F478" s="264" t="s">
        <v>567</v>
      </c>
      <c r="G478" s="265" t="s">
        <v>336</v>
      </c>
      <c r="H478" s="266">
        <v>2</v>
      </c>
      <c r="I478" s="267"/>
      <c r="J478" s="268">
        <f>ROUND(I478*H478,2)</f>
        <v>0</v>
      </c>
      <c r="K478" s="269"/>
      <c r="L478" s="270"/>
      <c r="M478" s="271" t="s">
        <v>1</v>
      </c>
      <c r="N478" s="272" t="s">
        <v>39</v>
      </c>
      <c r="O478" s="91"/>
      <c r="P478" s="225">
        <f>O478*H478</f>
        <v>0</v>
      </c>
      <c r="Q478" s="225">
        <v>0.00040000000000000002</v>
      </c>
      <c r="R478" s="225">
        <f>Q478*H478</f>
        <v>0.00080000000000000004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217</v>
      </c>
      <c r="AT478" s="227" t="s">
        <v>288</v>
      </c>
      <c r="AU478" s="227" t="s">
        <v>136</v>
      </c>
      <c r="AY478" s="17" t="s">
        <v>127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136</v>
      </c>
      <c r="BK478" s="228">
        <f>ROUND(I478*H478,2)</f>
        <v>0</v>
      </c>
      <c r="BL478" s="17" t="s">
        <v>135</v>
      </c>
      <c r="BM478" s="227" t="s">
        <v>568</v>
      </c>
    </row>
    <row r="479" s="14" customFormat="1">
      <c r="A479" s="14"/>
      <c r="B479" s="240"/>
      <c r="C479" s="241"/>
      <c r="D479" s="231" t="s">
        <v>138</v>
      </c>
      <c r="E479" s="242" t="s">
        <v>1</v>
      </c>
      <c r="F479" s="243" t="s">
        <v>136</v>
      </c>
      <c r="G479" s="241"/>
      <c r="H479" s="244">
        <v>2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138</v>
      </c>
      <c r="AU479" s="250" t="s">
        <v>136</v>
      </c>
      <c r="AV479" s="14" t="s">
        <v>136</v>
      </c>
      <c r="AW479" s="14" t="s">
        <v>30</v>
      </c>
      <c r="AX479" s="14" t="s">
        <v>81</v>
      </c>
      <c r="AY479" s="250" t="s">
        <v>127</v>
      </c>
    </row>
    <row r="480" s="2" customFormat="1" ht="16.5" customHeight="1">
      <c r="A480" s="38"/>
      <c r="B480" s="39"/>
      <c r="C480" s="215" t="s">
        <v>569</v>
      </c>
      <c r="D480" s="215" t="s">
        <v>131</v>
      </c>
      <c r="E480" s="216" t="s">
        <v>570</v>
      </c>
      <c r="F480" s="217" t="s">
        <v>571</v>
      </c>
      <c r="G480" s="218" t="s">
        <v>336</v>
      </c>
      <c r="H480" s="219">
        <v>1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285</v>
      </c>
      <c r="AT480" s="227" t="s">
        <v>131</v>
      </c>
      <c r="AU480" s="227" t="s">
        <v>136</v>
      </c>
      <c r="AY480" s="17" t="s">
        <v>127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136</v>
      </c>
      <c r="BK480" s="228">
        <f>ROUND(I480*H480,2)</f>
        <v>0</v>
      </c>
      <c r="BL480" s="17" t="s">
        <v>285</v>
      </c>
      <c r="BM480" s="227" t="s">
        <v>572</v>
      </c>
    </row>
    <row r="481" s="13" customFormat="1">
      <c r="A481" s="13"/>
      <c r="B481" s="229"/>
      <c r="C481" s="230"/>
      <c r="D481" s="231" t="s">
        <v>138</v>
      </c>
      <c r="E481" s="232" t="s">
        <v>1</v>
      </c>
      <c r="F481" s="233" t="s">
        <v>573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138</v>
      </c>
      <c r="AU481" s="239" t="s">
        <v>136</v>
      </c>
      <c r="AV481" s="13" t="s">
        <v>81</v>
      </c>
      <c r="AW481" s="13" t="s">
        <v>30</v>
      </c>
      <c r="AX481" s="13" t="s">
        <v>73</v>
      </c>
      <c r="AY481" s="239" t="s">
        <v>127</v>
      </c>
    </row>
    <row r="482" s="14" customFormat="1">
      <c r="A482" s="14"/>
      <c r="B482" s="240"/>
      <c r="C482" s="241"/>
      <c r="D482" s="231" t="s">
        <v>138</v>
      </c>
      <c r="E482" s="242" t="s">
        <v>1</v>
      </c>
      <c r="F482" s="243" t="s">
        <v>81</v>
      </c>
      <c r="G482" s="241"/>
      <c r="H482" s="244">
        <v>1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138</v>
      </c>
      <c r="AU482" s="250" t="s">
        <v>136</v>
      </c>
      <c r="AV482" s="14" t="s">
        <v>136</v>
      </c>
      <c r="AW482" s="14" t="s">
        <v>30</v>
      </c>
      <c r="AX482" s="14" t="s">
        <v>81</v>
      </c>
      <c r="AY482" s="250" t="s">
        <v>127</v>
      </c>
    </row>
    <row r="483" s="2" customFormat="1" ht="16.5" customHeight="1">
      <c r="A483" s="38"/>
      <c r="B483" s="39"/>
      <c r="C483" s="262" t="s">
        <v>574</v>
      </c>
      <c r="D483" s="262" t="s">
        <v>288</v>
      </c>
      <c r="E483" s="263" t="s">
        <v>575</v>
      </c>
      <c r="F483" s="264" t="s">
        <v>576</v>
      </c>
      <c r="G483" s="265" t="s">
        <v>336</v>
      </c>
      <c r="H483" s="266">
        <v>1</v>
      </c>
      <c r="I483" s="267"/>
      <c r="J483" s="268">
        <f>ROUND(I483*H483,2)</f>
        <v>0</v>
      </c>
      <c r="K483" s="269"/>
      <c r="L483" s="270"/>
      <c r="M483" s="271" t="s">
        <v>1</v>
      </c>
      <c r="N483" s="272" t="s">
        <v>39</v>
      </c>
      <c r="O483" s="91"/>
      <c r="P483" s="225">
        <f>O483*H483</f>
        <v>0</v>
      </c>
      <c r="Q483" s="225">
        <v>0.00040000000000000002</v>
      </c>
      <c r="R483" s="225">
        <f>Q483*H483</f>
        <v>0.00040000000000000002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217</v>
      </c>
      <c r="AT483" s="227" t="s">
        <v>288</v>
      </c>
      <c r="AU483" s="227" t="s">
        <v>136</v>
      </c>
      <c r="AY483" s="17" t="s">
        <v>127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136</v>
      </c>
      <c r="BK483" s="228">
        <f>ROUND(I483*H483,2)</f>
        <v>0</v>
      </c>
      <c r="BL483" s="17" t="s">
        <v>135</v>
      </c>
      <c r="BM483" s="227" t="s">
        <v>577</v>
      </c>
    </row>
    <row r="484" s="2" customFormat="1" ht="24.15" customHeight="1">
      <c r="A484" s="38"/>
      <c r="B484" s="39"/>
      <c r="C484" s="215" t="s">
        <v>578</v>
      </c>
      <c r="D484" s="215" t="s">
        <v>131</v>
      </c>
      <c r="E484" s="216" t="s">
        <v>579</v>
      </c>
      <c r="F484" s="217" t="s">
        <v>580</v>
      </c>
      <c r="G484" s="218" t="s">
        <v>336</v>
      </c>
      <c r="H484" s="219">
        <v>1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285</v>
      </c>
      <c r="AT484" s="227" t="s">
        <v>131</v>
      </c>
      <c r="AU484" s="227" t="s">
        <v>136</v>
      </c>
      <c r="AY484" s="17" t="s">
        <v>127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136</v>
      </c>
      <c r="BK484" s="228">
        <f>ROUND(I484*H484,2)</f>
        <v>0</v>
      </c>
      <c r="BL484" s="17" t="s">
        <v>285</v>
      </c>
      <c r="BM484" s="227" t="s">
        <v>581</v>
      </c>
    </row>
    <row r="485" s="2" customFormat="1" ht="24.15" customHeight="1">
      <c r="A485" s="38"/>
      <c r="B485" s="39"/>
      <c r="C485" s="215" t="s">
        <v>582</v>
      </c>
      <c r="D485" s="215" t="s">
        <v>131</v>
      </c>
      <c r="E485" s="216" t="s">
        <v>583</v>
      </c>
      <c r="F485" s="217" t="s">
        <v>584</v>
      </c>
      <c r="G485" s="218" t="s">
        <v>247</v>
      </c>
      <c r="H485" s="219">
        <v>0.0050000000000000001</v>
      </c>
      <c r="I485" s="220"/>
      <c r="J485" s="221">
        <f>ROUND(I485*H485,2)</f>
        <v>0</v>
      </c>
      <c r="K485" s="222"/>
      <c r="L485" s="44"/>
      <c r="M485" s="223" t="s">
        <v>1</v>
      </c>
      <c r="N485" s="224" t="s">
        <v>39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285</v>
      </c>
      <c r="AT485" s="227" t="s">
        <v>131</v>
      </c>
      <c r="AU485" s="227" t="s">
        <v>136</v>
      </c>
      <c r="AY485" s="17" t="s">
        <v>127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136</v>
      </c>
      <c r="BK485" s="228">
        <f>ROUND(I485*H485,2)</f>
        <v>0</v>
      </c>
      <c r="BL485" s="17" t="s">
        <v>285</v>
      </c>
      <c r="BM485" s="227" t="s">
        <v>585</v>
      </c>
    </row>
    <row r="486" s="2" customFormat="1" ht="24.15" customHeight="1">
      <c r="A486" s="38"/>
      <c r="B486" s="39"/>
      <c r="C486" s="215" t="s">
        <v>586</v>
      </c>
      <c r="D486" s="215" t="s">
        <v>131</v>
      </c>
      <c r="E486" s="216" t="s">
        <v>587</v>
      </c>
      <c r="F486" s="217" t="s">
        <v>588</v>
      </c>
      <c r="G486" s="218" t="s">
        <v>247</v>
      </c>
      <c r="H486" s="219">
        <v>0.0050000000000000001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0</v>
      </c>
      <c r="R486" s="225">
        <f>Q486*H486</f>
        <v>0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285</v>
      </c>
      <c r="AT486" s="227" t="s">
        <v>131</v>
      </c>
      <c r="AU486" s="227" t="s">
        <v>136</v>
      </c>
      <c r="AY486" s="17" t="s">
        <v>127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136</v>
      </c>
      <c r="BK486" s="228">
        <f>ROUND(I486*H486,2)</f>
        <v>0</v>
      </c>
      <c r="BL486" s="17" t="s">
        <v>285</v>
      </c>
      <c r="BM486" s="227" t="s">
        <v>589</v>
      </c>
    </row>
    <row r="487" s="2" customFormat="1" ht="24.15" customHeight="1">
      <c r="A487" s="38"/>
      <c r="B487" s="39"/>
      <c r="C487" s="215" t="s">
        <v>590</v>
      </c>
      <c r="D487" s="215" t="s">
        <v>131</v>
      </c>
      <c r="E487" s="216" t="s">
        <v>591</v>
      </c>
      <c r="F487" s="217" t="s">
        <v>592</v>
      </c>
      <c r="G487" s="218" t="s">
        <v>247</v>
      </c>
      <c r="H487" s="219">
        <v>0.0050000000000000001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285</v>
      </c>
      <c r="AT487" s="227" t="s">
        <v>131</v>
      </c>
      <c r="AU487" s="227" t="s">
        <v>136</v>
      </c>
      <c r="AY487" s="17" t="s">
        <v>127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136</v>
      </c>
      <c r="BK487" s="228">
        <f>ROUND(I487*H487,2)</f>
        <v>0</v>
      </c>
      <c r="BL487" s="17" t="s">
        <v>285</v>
      </c>
      <c r="BM487" s="227" t="s">
        <v>593</v>
      </c>
    </row>
    <row r="488" s="12" customFormat="1" ht="22.8" customHeight="1">
      <c r="A488" s="12"/>
      <c r="B488" s="199"/>
      <c r="C488" s="200"/>
      <c r="D488" s="201" t="s">
        <v>72</v>
      </c>
      <c r="E488" s="213" t="s">
        <v>594</v>
      </c>
      <c r="F488" s="213" t="s">
        <v>595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SUM(P489:P505)</f>
        <v>0</v>
      </c>
      <c r="Q488" s="207"/>
      <c r="R488" s="208">
        <f>SUM(R489:R505)</f>
        <v>1.7865502200000001</v>
      </c>
      <c r="S488" s="207"/>
      <c r="T488" s="209">
        <f>SUM(T489:T505)</f>
        <v>1.4216579999999999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136</v>
      </c>
      <c r="AT488" s="211" t="s">
        <v>72</v>
      </c>
      <c r="AU488" s="211" t="s">
        <v>81</v>
      </c>
      <c r="AY488" s="210" t="s">
        <v>127</v>
      </c>
      <c r="BK488" s="212">
        <f>SUM(BK489:BK505)</f>
        <v>0</v>
      </c>
    </row>
    <row r="489" s="2" customFormat="1" ht="33" customHeight="1">
      <c r="A489" s="38"/>
      <c r="B489" s="39"/>
      <c r="C489" s="215" t="s">
        <v>596</v>
      </c>
      <c r="D489" s="215" t="s">
        <v>131</v>
      </c>
      <c r="E489" s="216" t="s">
        <v>597</v>
      </c>
      <c r="F489" s="217" t="s">
        <v>598</v>
      </c>
      <c r="G489" s="218" t="s">
        <v>134</v>
      </c>
      <c r="H489" s="219">
        <v>157.96199999999999</v>
      </c>
      <c r="I489" s="220"/>
      <c r="J489" s="221">
        <f>ROUND(I489*H489,2)</f>
        <v>0</v>
      </c>
      <c r="K489" s="222"/>
      <c r="L489" s="44"/>
      <c r="M489" s="223" t="s">
        <v>1</v>
      </c>
      <c r="N489" s="224" t="s">
        <v>39</v>
      </c>
      <c r="O489" s="91"/>
      <c r="P489" s="225">
        <f>O489*H489</f>
        <v>0</v>
      </c>
      <c r="Q489" s="225">
        <v>0.011310000000000001</v>
      </c>
      <c r="R489" s="225">
        <f>Q489*H489</f>
        <v>1.7865502200000001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285</v>
      </c>
      <c r="AT489" s="227" t="s">
        <v>131</v>
      </c>
      <c r="AU489" s="227" t="s">
        <v>136</v>
      </c>
      <c r="AY489" s="17" t="s">
        <v>127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136</v>
      </c>
      <c r="BK489" s="228">
        <f>ROUND(I489*H489,2)</f>
        <v>0</v>
      </c>
      <c r="BL489" s="17" t="s">
        <v>285</v>
      </c>
      <c r="BM489" s="227" t="s">
        <v>599</v>
      </c>
    </row>
    <row r="490" s="13" customFormat="1">
      <c r="A490" s="13"/>
      <c r="B490" s="229"/>
      <c r="C490" s="230"/>
      <c r="D490" s="231" t="s">
        <v>138</v>
      </c>
      <c r="E490" s="232" t="s">
        <v>1</v>
      </c>
      <c r="F490" s="233" t="s">
        <v>600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138</v>
      </c>
      <c r="AU490" s="239" t="s">
        <v>136</v>
      </c>
      <c r="AV490" s="13" t="s">
        <v>81</v>
      </c>
      <c r="AW490" s="13" t="s">
        <v>30</v>
      </c>
      <c r="AX490" s="13" t="s">
        <v>73</v>
      </c>
      <c r="AY490" s="239" t="s">
        <v>127</v>
      </c>
    </row>
    <row r="491" s="14" customFormat="1">
      <c r="A491" s="14"/>
      <c r="B491" s="240"/>
      <c r="C491" s="241"/>
      <c r="D491" s="231" t="s">
        <v>138</v>
      </c>
      <c r="E491" s="242" t="s">
        <v>1</v>
      </c>
      <c r="F491" s="243" t="s">
        <v>293</v>
      </c>
      <c r="G491" s="241"/>
      <c r="H491" s="244">
        <v>157.96199999999999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138</v>
      </c>
      <c r="AU491" s="250" t="s">
        <v>136</v>
      </c>
      <c r="AV491" s="14" t="s">
        <v>136</v>
      </c>
      <c r="AW491" s="14" t="s">
        <v>30</v>
      </c>
      <c r="AX491" s="14" t="s">
        <v>81</v>
      </c>
      <c r="AY491" s="250" t="s">
        <v>127</v>
      </c>
    </row>
    <row r="492" s="2" customFormat="1" ht="21.75" customHeight="1">
      <c r="A492" s="38"/>
      <c r="B492" s="39"/>
      <c r="C492" s="215" t="s">
        <v>601</v>
      </c>
      <c r="D492" s="215" t="s">
        <v>131</v>
      </c>
      <c r="E492" s="216" t="s">
        <v>602</v>
      </c>
      <c r="F492" s="217" t="s">
        <v>603</v>
      </c>
      <c r="G492" s="218" t="s">
        <v>134</v>
      </c>
      <c r="H492" s="219">
        <v>78.980999999999995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</v>
      </c>
      <c r="R492" s="225">
        <f>Q492*H492</f>
        <v>0</v>
      </c>
      <c r="S492" s="225">
        <v>0.017999999999999999</v>
      </c>
      <c r="T492" s="226">
        <f>S492*H492</f>
        <v>1.4216579999999999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285</v>
      </c>
      <c r="AT492" s="227" t="s">
        <v>131</v>
      </c>
      <c r="AU492" s="227" t="s">
        <v>136</v>
      </c>
      <c r="AY492" s="17" t="s">
        <v>127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136</v>
      </c>
      <c r="BK492" s="228">
        <f>ROUND(I492*H492,2)</f>
        <v>0</v>
      </c>
      <c r="BL492" s="17" t="s">
        <v>285</v>
      </c>
      <c r="BM492" s="227" t="s">
        <v>604</v>
      </c>
    </row>
    <row r="493" s="13" customFormat="1">
      <c r="A493" s="13"/>
      <c r="B493" s="229"/>
      <c r="C493" s="230"/>
      <c r="D493" s="231" t="s">
        <v>138</v>
      </c>
      <c r="E493" s="232" t="s">
        <v>1</v>
      </c>
      <c r="F493" s="233" t="s">
        <v>151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138</v>
      </c>
      <c r="AU493" s="239" t="s">
        <v>136</v>
      </c>
      <c r="AV493" s="13" t="s">
        <v>81</v>
      </c>
      <c r="AW493" s="13" t="s">
        <v>30</v>
      </c>
      <c r="AX493" s="13" t="s">
        <v>73</v>
      </c>
      <c r="AY493" s="239" t="s">
        <v>127</v>
      </c>
    </row>
    <row r="494" s="14" customFormat="1">
      <c r="A494" s="14"/>
      <c r="B494" s="240"/>
      <c r="C494" s="241"/>
      <c r="D494" s="231" t="s">
        <v>138</v>
      </c>
      <c r="E494" s="242" t="s">
        <v>1</v>
      </c>
      <c r="F494" s="243" t="s">
        <v>175</v>
      </c>
      <c r="G494" s="241"/>
      <c r="H494" s="244">
        <v>16.632999999999999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138</v>
      </c>
      <c r="AU494" s="250" t="s">
        <v>136</v>
      </c>
      <c r="AV494" s="14" t="s">
        <v>136</v>
      </c>
      <c r="AW494" s="14" t="s">
        <v>30</v>
      </c>
      <c r="AX494" s="14" t="s">
        <v>73</v>
      </c>
      <c r="AY494" s="250" t="s">
        <v>127</v>
      </c>
    </row>
    <row r="495" s="13" customFormat="1">
      <c r="A495" s="13"/>
      <c r="B495" s="229"/>
      <c r="C495" s="230"/>
      <c r="D495" s="231" t="s">
        <v>138</v>
      </c>
      <c r="E495" s="232" t="s">
        <v>1</v>
      </c>
      <c r="F495" s="233" t="s">
        <v>176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138</v>
      </c>
      <c r="AU495" s="239" t="s">
        <v>136</v>
      </c>
      <c r="AV495" s="13" t="s">
        <v>81</v>
      </c>
      <c r="AW495" s="13" t="s">
        <v>30</v>
      </c>
      <c r="AX495" s="13" t="s">
        <v>73</v>
      </c>
      <c r="AY495" s="239" t="s">
        <v>127</v>
      </c>
    </row>
    <row r="496" s="14" customFormat="1">
      <c r="A496" s="14"/>
      <c r="B496" s="240"/>
      <c r="C496" s="241"/>
      <c r="D496" s="231" t="s">
        <v>138</v>
      </c>
      <c r="E496" s="242" t="s">
        <v>1</v>
      </c>
      <c r="F496" s="243" t="s">
        <v>177</v>
      </c>
      <c r="G496" s="241"/>
      <c r="H496" s="244">
        <v>17.706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138</v>
      </c>
      <c r="AU496" s="250" t="s">
        <v>136</v>
      </c>
      <c r="AV496" s="14" t="s">
        <v>136</v>
      </c>
      <c r="AW496" s="14" t="s">
        <v>30</v>
      </c>
      <c r="AX496" s="14" t="s">
        <v>73</v>
      </c>
      <c r="AY496" s="250" t="s">
        <v>127</v>
      </c>
    </row>
    <row r="497" s="13" customFormat="1">
      <c r="A497" s="13"/>
      <c r="B497" s="229"/>
      <c r="C497" s="230"/>
      <c r="D497" s="231" t="s">
        <v>138</v>
      </c>
      <c r="E497" s="232" t="s">
        <v>1</v>
      </c>
      <c r="F497" s="233" t="s">
        <v>178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138</v>
      </c>
      <c r="AU497" s="239" t="s">
        <v>136</v>
      </c>
      <c r="AV497" s="13" t="s">
        <v>81</v>
      </c>
      <c r="AW497" s="13" t="s">
        <v>30</v>
      </c>
      <c r="AX497" s="13" t="s">
        <v>73</v>
      </c>
      <c r="AY497" s="239" t="s">
        <v>127</v>
      </c>
    </row>
    <row r="498" s="14" customFormat="1">
      <c r="A498" s="14"/>
      <c r="B498" s="240"/>
      <c r="C498" s="241"/>
      <c r="D498" s="231" t="s">
        <v>138</v>
      </c>
      <c r="E498" s="242" t="s">
        <v>1</v>
      </c>
      <c r="F498" s="243" t="s">
        <v>179</v>
      </c>
      <c r="G498" s="241"/>
      <c r="H498" s="244">
        <v>23.120999999999999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138</v>
      </c>
      <c r="AU498" s="250" t="s">
        <v>136</v>
      </c>
      <c r="AV498" s="14" t="s">
        <v>136</v>
      </c>
      <c r="AW498" s="14" t="s">
        <v>30</v>
      </c>
      <c r="AX498" s="14" t="s">
        <v>73</v>
      </c>
      <c r="AY498" s="250" t="s">
        <v>127</v>
      </c>
    </row>
    <row r="499" s="13" customFormat="1">
      <c r="A499" s="13"/>
      <c r="B499" s="229"/>
      <c r="C499" s="230"/>
      <c r="D499" s="231" t="s">
        <v>138</v>
      </c>
      <c r="E499" s="232" t="s">
        <v>1</v>
      </c>
      <c r="F499" s="233" t="s">
        <v>180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138</v>
      </c>
      <c r="AU499" s="239" t="s">
        <v>136</v>
      </c>
      <c r="AV499" s="13" t="s">
        <v>81</v>
      </c>
      <c r="AW499" s="13" t="s">
        <v>30</v>
      </c>
      <c r="AX499" s="13" t="s">
        <v>73</v>
      </c>
      <c r="AY499" s="239" t="s">
        <v>127</v>
      </c>
    </row>
    <row r="500" s="14" customFormat="1">
      <c r="A500" s="14"/>
      <c r="B500" s="240"/>
      <c r="C500" s="241"/>
      <c r="D500" s="231" t="s">
        <v>138</v>
      </c>
      <c r="E500" s="242" t="s">
        <v>1</v>
      </c>
      <c r="F500" s="243" t="s">
        <v>181</v>
      </c>
      <c r="G500" s="241"/>
      <c r="H500" s="244">
        <v>20.885000000000002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138</v>
      </c>
      <c r="AU500" s="250" t="s">
        <v>136</v>
      </c>
      <c r="AV500" s="14" t="s">
        <v>136</v>
      </c>
      <c r="AW500" s="14" t="s">
        <v>30</v>
      </c>
      <c r="AX500" s="14" t="s">
        <v>73</v>
      </c>
      <c r="AY500" s="250" t="s">
        <v>127</v>
      </c>
    </row>
    <row r="501" s="14" customFormat="1">
      <c r="A501" s="14"/>
      <c r="B501" s="240"/>
      <c r="C501" s="241"/>
      <c r="D501" s="231" t="s">
        <v>138</v>
      </c>
      <c r="E501" s="242" t="s">
        <v>1</v>
      </c>
      <c r="F501" s="243" t="s">
        <v>182</v>
      </c>
      <c r="G501" s="241"/>
      <c r="H501" s="244">
        <v>0.63600000000000001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138</v>
      </c>
      <c r="AU501" s="250" t="s">
        <v>136</v>
      </c>
      <c r="AV501" s="14" t="s">
        <v>136</v>
      </c>
      <c r="AW501" s="14" t="s">
        <v>30</v>
      </c>
      <c r="AX501" s="14" t="s">
        <v>73</v>
      </c>
      <c r="AY501" s="250" t="s">
        <v>127</v>
      </c>
    </row>
    <row r="502" s="15" customFormat="1">
      <c r="A502" s="15"/>
      <c r="B502" s="251"/>
      <c r="C502" s="252"/>
      <c r="D502" s="231" t="s">
        <v>138</v>
      </c>
      <c r="E502" s="253" t="s">
        <v>1</v>
      </c>
      <c r="F502" s="254" t="s">
        <v>140</v>
      </c>
      <c r="G502" s="252"/>
      <c r="H502" s="255">
        <v>78.980999999999995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1" t="s">
        <v>138</v>
      </c>
      <c r="AU502" s="261" t="s">
        <v>136</v>
      </c>
      <c r="AV502" s="15" t="s">
        <v>135</v>
      </c>
      <c r="AW502" s="15" t="s">
        <v>30</v>
      </c>
      <c r="AX502" s="15" t="s">
        <v>81</v>
      </c>
      <c r="AY502" s="261" t="s">
        <v>127</v>
      </c>
    </row>
    <row r="503" s="2" customFormat="1" ht="24.15" customHeight="1">
      <c r="A503" s="38"/>
      <c r="B503" s="39"/>
      <c r="C503" s="215" t="s">
        <v>605</v>
      </c>
      <c r="D503" s="215" t="s">
        <v>131</v>
      </c>
      <c r="E503" s="216" t="s">
        <v>606</v>
      </c>
      <c r="F503" s="217" t="s">
        <v>607</v>
      </c>
      <c r="G503" s="218" t="s">
        <v>247</v>
      </c>
      <c r="H503" s="219">
        <v>1.7869999999999999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285</v>
      </c>
      <c r="AT503" s="227" t="s">
        <v>131</v>
      </c>
      <c r="AU503" s="227" t="s">
        <v>136</v>
      </c>
      <c r="AY503" s="17" t="s">
        <v>127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136</v>
      </c>
      <c r="BK503" s="228">
        <f>ROUND(I503*H503,2)</f>
        <v>0</v>
      </c>
      <c r="BL503" s="17" t="s">
        <v>285</v>
      </c>
      <c r="BM503" s="227" t="s">
        <v>608</v>
      </c>
    </row>
    <row r="504" s="2" customFormat="1" ht="24.15" customHeight="1">
      <c r="A504" s="38"/>
      <c r="B504" s="39"/>
      <c r="C504" s="215" t="s">
        <v>609</v>
      </c>
      <c r="D504" s="215" t="s">
        <v>131</v>
      </c>
      <c r="E504" s="216" t="s">
        <v>610</v>
      </c>
      <c r="F504" s="217" t="s">
        <v>611</v>
      </c>
      <c r="G504" s="218" t="s">
        <v>247</v>
      </c>
      <c r="H504" s="219">
        <v>1.7869999999999999</v>
      </c>
      <c r="I504" s="220"/>
      <c r="J504" s="221">
        <f>ROUND(I504*H504,2)</f>
        <v>0</v>
      </c>
      <c r="K504" s="222"/>
      <c r="L504" s="44"/>
      <c r="M504" s="223" t="s">
        <v>1</v>
      </c>
      <c r="N504" s="224" t="s">
        <v>39</v>
      </c>
      <c r="O504" s="91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285</v>
      </c>
      <c r="AT504" s="227" t="s">
        <v>131</v>
      </c>
      <c r="AU504" s="227" t="s">
        <v>136</v>
      </c>
      <c r="AY504" s="17" t="s">
        <v>127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136</v>
      </c>
      <c r="BK504" s="228">
        <f>ROUND(I504*H504,2)</f>
        <v>0</v>
      </c>
      <c r="BL504" s="17" t="s">
        <v>285</v>
      </c>
      <c r="BM504" s="227" t="s">
        <v>612</v>
      </c>
    </row>
    <row r="505" s="2" customFormat="1" ht="24.15" customHeight="1">
      <c r="A505" s="38"/>
      <c r="B505" s="39"/>
      <c r="C505" s="215" t="s">
        <v>613</v>
      </c>
      <c r="D505" s="215" t="s">
        <v>131</v>
      </c>
      <c r="E505" s="216" t="s">
        <v>614</v>
      </c>
      <c r="F505" s="217" t="s">
        <v>615</v>
      </c>
      <c r="G505" s="218" t="s">
        <v>247</v>
      </c>
      <c r="H505" s="219">
        <v>1.7869999999999999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285</v>
      </c>
      <c r="AT505" s="227" t="s">
        <v>131</v>
      </c>
      <c r="AU505" s="227" t="s">
        <v>136</v>
      </c>
      <c r="AY505" s="17" t="s">
        <v>127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136</v>
      </c>
      <c r="BK505" s="228">
        <f>ROUND(I505*H505,2)</f>
        <v>0</v>
      </c>
      <c r="BL505" s="17" t="s">
        <v>285</v>
      </c>
      <c r="BM505" s="227" t="s">
        <v>616</v>
      </c>
    </row>
    <row r="506" s="12" customFormat="1" ht="22.8" customHeight="1">
      <c r="A506" s="12"/>
      <c r="B506" s="199"/>
      <c r="C506" s="200"/>
      <c r="D506" s="201" t="s">
        <v>72</v>
      </c>
      <c r="E506" s="213" t="s">
        <v>617</v>
      </c>
      <c r="F506" s="213" t="s">
        <v>618</v>
      </c>
      <c r="G506" s="200"/>
      <c r="H506" s="200"/>
      <c r="I506" s="203"/>
      <c r="J506" s="214">
        <f>BK506</f>
        <v>0</v>
      </c>
      <c r="K506" s="200"/>
      <c r="L506" s="205"/>
      <c r="M506" s="206"/>
      <c r="N506" s="207"/>
      <c r="O506" s="207"/>
      <c r="P506" s="208">
        <f>SUM(P507:P638)</f>
        <v>0</v>
      </c>
      <c r="Q506" s="207"/>
      <c r="R506" s="208">
        <f>SUM(R507:R638)</f>
        <v>0.01687</v>
      </c>
      <c r="S506" s="207"/>
      <c r="T506" s="209">
        <f>SUM(T507:T638)</f>
        <v>1.0009999999999999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0" t="s">
        <v>136</v>
      </c>
      <c r="AT506" s="211" t="s">
        <v>72</v>
      </c>
      <c r="AU506" s="211" t="s">
        <v>81</v>
      </c>
      <c r="AY506" s="210" t="s">
        <v>127</v>
      </c>
      <c r="BK506" s="212">
        <f>SUM(BK507:BK638)</f>
        <v>0</v>
      </c>
    </row>
    <row r="507" s="2" customFormat="1" ht="21.75" customHeight="1">
      <c r="A507" s="38"/>
      <c r="B507" s="39"/>
      <c r="C507" s="215" t="s">
        <v>619</v>
      </c>
      <c r="D507" s="215" t="s">
        <v>131</v>
      </c>
      <c r="E507" s="216" t="s">
        <v>620</v>
      </c>
      <c r="F507" s="217" t="s">
        <v>621</v>
      </c>
      <c r="G507" s="218" t="s">
        <v>336</v>
      </c>
      <c r="H507" s="219">
        <v>8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285</v>
      </c>
      <c r="AT507" s="227" t="s">
        <v>131</v>
      </c>
      <c r="AU507" s="227" t="s">
        <v>136</v>
      </c>
      <c r="AY507" s="17" t="s">
        <v>127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136</v>
      </c>
      <c r="BK507" s="228">
        <f>ROUND(I507*H507,2)</f>
        <v>0</v>
      </c>
      <c r="BL507" s="17" t="s">
        <v>285</v>
      </c>
      <c r="BM507" s="227" t="s">
        <v>622</v>
      </c>
    </row>
    <row r="508" s="13" customFormat="1">
      <c r="A508" s="13"/>
      <c r="B508" s="229"/>
      <c r="C508" s="230"/>
      <c r="D508" s="231" t="s">
        <v>138</v>
      </c>
      <c r="E508" s="232" t="s">
        <v>1</v>
      </c>
      <c r="F508" s="233" t="s">
        <v>178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138</v>
      </c>
      <c r="AU508" s="239" t="s">
        <v>136</v>
      </c>
      <c r="AV508" s="13" t="s">
        <v>81</v>
      </c>
      <c r="AW508" s="13" t="s">
        <v>30</v>
      </c>
      <c r="AX508" s="13" t="s">
        <v>73</v>
      </c>
      <c r="AY508" s="239" t="s">
        <v>127</v>
      </c>
    </row>
    <row r="509" s="14" customFormat="1">
      <c r="A509" s="14"/>
      <c r="B509" s="240"/>
      <c r="C509" s="241"/>
      <c r="D509" s="231" t="s">
        <v>138</v>
      </c>
      <c r="E509" s="242" t="s">
        <v>1</v>
      </c>
      <c r="F509" s="243" t="s">
        <v>81</v>
      </c>
      <c r="G509" s="241"/>
      <c r="H509" s="244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138</v>
      </c>
      <c r="AU509" s="250" t="s">
        <v>136</v>
      </c>
      <c r="AV509" s="14" t="s">
        <v>136</v>
      </c>
      <c r="AW509" s="14" t="s">
        <v>30</v>
      </c>
      <c r="AX509" s="14" t="s">
        <v>73</v>
      </c>
      <c r="AY509" s="250" t="s">
        <v>127</v>
      </c>
    </row>
    <row r="510" s="13" customFormat="1">
      <c r="A510" s="13"/>
      <c r="B510" s="229"/>
      <c r="C510" s="230"/>
      <c r="D510" s="231" t="s">
        <v>138</v>
      </c>
      <c r="E510" s="232" t="s">
        <v>1</v>
      </c>
      <c r="F510" s="233" t="s">
        <v>151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138</v>
      </c>
      <c r="AU510" s="239" t="s">
        <v>136</v>
      </c>
      <c r="AV510" s="13" t="s">
        <v>81</v>
      </c>
      <c r="AW510" s="13" t="s">
        <v>30</v>
      </c>
      <c r="AX510" s="13" t="s">
        <v>73</v>
      </c>
      <c r="AY510" s="239" t="s">
        <v>127</v>
      </c>
    </row>
    <row r="511" s="14" customFormat="1">
      <c r="A511" s="14"/>
      <c r="B511" s="240"/>
      <c r="C511" s="241"/>
      <c r="D511" s="231" t="s">
        <v>138</v>
      </c>
      <c r="E511" s="242" t="s">
        <v>1</v>
      </c>
      <c r="F511" s="243" t="s">
        <v>81</v>
      </c>
      <c r="G511" s="241"/>
      <c r="H511" s="244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138</v>
      </c>
      <c r="AU511" s="250" t="s">
        <v>136</v>
      </c>
      <c r="AV511" s="14" t="s">
        <v>136</v>
      </c>
      <c r="AW511" s="14" t="s">
        <v>30</v>
      </c>
      <c r="AX511" s="14" t="s">
        <v>73</v>
      </c>
      <c r="AY511" s="250" t="s">
        <v>127</v>
      </c>
    </row>
    <row r="512" s="13" customFormat="1">
      <c r="A512" s="13"/>
      <c r="B512" s="229"/>
      <c r="C512" s="230"/>
      <c r="D512" s="231" t="s">
        <v>138</v>
      </c>
      <c r="E512" s="232" t="s">
        <v>1</v>
      </c>
      <c r="F512" s="233" t="s">
        <v>623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138</v>
      </c>
      <c r="AU512" s="239" t="s">
        <v>136</v>
      </c>
      <c r="AV512" s="13" t="s">
        <v>81</v>
      </c>
      <c r="AW512" s="13" t="s">
        <v>30</v>
      </c>
      <c r="AX512" s="13" t="s">
        <v>73</v>
      </c>
      <c r="AY512" s="239" t="s">
        <v>127</v>
      </c>
    </row>
    <row r="513" s="14" customFormat="1">
      <c r="A513" s="14"/>
      <c r="B513" s="240"/>
      <c r="C513" s="241"/>
      <c r="D513" s="231" t="s">
        <v>138</v>
      </c>
      <c r="E513" s="242" t="s">
        <v>1</v>
      </c>
      <c r="F513" s="243" t="s">
        <v>81</v>
      </c>
      <c r="G513" s="241"/>
      <c r="H513" s="244">
        <v>1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138</v>
      </c>
      <c r="AU513" s="250" t="s">
        <v>136</v>
      </c>
      <c r="AV513" s="14" t="s">
        <v>136</v>
      </c>
      <c r="AW513" s="14" t="s">
        <v>30</v>
      </c>
      <c r="AX513" s="14" t="s">
        <v>73</v>
      </c>
      <c r="AY513" s="250" t="s">
        <v>127</v>
      </c>
    </row>
    <row r="514" s="13" customFormat="1">
      <c r="A514" s="13"/>
      <c r="B514" s="229"/>
      <c r="C514" s="230"/>
      <c r="D514" s="231" t="s">
        <v>138</v>
      </c>
      <c r="E514" s="232" t="s">
        <v>1</v>
      </c>
      <c r="F514" s="233" t="s">
        <v>624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138</v>
      </c>
      <c r="AU514" s="239" t="s">
        <v>136</v>
      </c>
      <c r="AV514" s="13" t="s">
        <v>81</v>
      </c>
      <c r="AW514" s="13" t="s">
        <v>30</v>
      </c>
      <c r="AX514" s="13" t="s">
        <v>73</v>
      </c>
      <c r="AY514" s="239" t="s">
        <v>127</v>
      </c>
    </row>
    <row r="515" s="14" customFormat="1">
      <c r="A515" s="14"/>
      <c r="B515" s="240"/>
      <c r="C515" s="241"/>
      <c r="D515" s="231" t="s">
        <v>138</v>
      </c>
      <c r="E515" s="242" t="s">
        <v>1</v>
      </c>
      <c r="F515" s="243" t="s">
        <v>81</v>
      </c>
      <c r="G515" s="241"/>
      <c r="H515" s="244">
        <v>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138</v>
      </c>
      <c r="AU515" s="250" t="s">
        <v>136</v>
      </c>
      <c r="AV515" s="14" t="s">
        <v>136</v>
      </c>
      <c r="AW515" s="14" t="s">
        <v>30</v>
      </c>
      <c r="AX515" s="14" t="s">
        <v>73</v>
      </c>
      <c r="AY515" s="250" t="s">
        <v>127</v>
      </c>
    </row>
    <row r="516" s="13" customFormat="1">
      <c r="A516" s="13"/>
      <c r="B516" s="229"/>
      <c r="C516" s="230"/>
      <c r="D516" s="231" t="s">
        <v>138</v>
      </c>
      <c r="E516" s="232" t="s">
        <v>1</v>
      </c>
      <c r="F516" s="233" t="s">
        <v>625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138</v>
      </c>
      <c r="AU516" s="239" t="s">
        <v>136</v>
      </c>
      <c r="AV516" s="13" t="s">
        <v>81</v>
      </c>
      <c r="AW516" s="13" t="s">
        <v>30</v>
      </c>
      <c r="AX516" s="13" t="s">
        <v>73</v>
      </c>
      <c r="AY516" s="239" t="s">
        <v>127</v>
      </c>
    </row>
    <row r="517" s="14" customFormat="1">
      <c r="A517" s="14"/>
      <c r="B517" s="240"/>
      <c r="C517" s="241"/>
      <c r="D517" s="231" t="s">
        <v>138</v>
      </c>
      <c r="E517" s="242" t="s">
        <v>1</v>
      </c>
      <c r="F517" s="243" t="s">
        <v>81</v>
      </c>
      <c r="G517" s="241"/>
      <c r="H517" s="244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138</v>
      </c>
      <c r="AU517" s="250" t="s">
        <v>136</v>
      </c>
      <c r="AV517" s="14" t="s">
        <v>136</v>
      </c>
      <c r="AW517" s="14" t="s">
        <v>30</v>
      </c>
      <c r="AX517" s="14" t="s">
        <v>73</v>
      </c>
      <c r="AY517" s="250" t="s">
        <v>127</v>
      </c>
    </row>
    <row r="518" s="13" customFormat="1">
      <c r="A518" s="13"/>
      <c r="B518" s="229"/>
      <c r="C518" s="230"/>
      <c r="D518" s="231" t="s">
        <v>138</v>
      </c>
      <c r="E518" s="232" t="s">
        <v>1</v>
      </c>
      <c r="F518" s="233" t="s">
        <v>199</v>
      </c>
      <c r="G518" s="230"/>
      <c r="H518" s="232" t="s">
        <v>1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138</v>
      </c>
      <c r="AU518" s="239" t="s">
        <v>136</v>
      </c>
      <c r="AV518" s="13" t="s">
        <v>81</v>
      </c>
      <c r="AW518" s="13" t="s">
        <v>30</v>
      </c>
      <c r="AX518" s="13" t="s">
        <v>73</v>
      </c>
      <c r="AY518" s="239" t="s">
        <v>127</v>
      </c>
    </row>
    <row r="519" s="14" customFormat="1">
      <c r="A519" s="14"/>
      <c r="B519" s="240"/>
      <c r="C519" s="241"/>
      <c r="D519" s="231" t="s">
        <v>138</v>
      </c>
      <c r="E519" s="242" t="s">
        <v>1</v>
      </c>
      <c r="F519" s="243" t="s">
        <v>81</v>
      </c>
      <c r="G519" s="241"/>
      <c r="H519" s="244">
        <v>1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138</v>
      </c>
      <c r="AU519" s="250" t="s">
        <v>136</v>
      </c>
      <c r="AV519" s="14" t="s">
        <v>136</v>
      </c>
      <c r="AW519" s="14" t="s">
        <v>30</v>
      </c>
      <c r="AX519" s="14" t="s">
        <v>73</v>
      </c>
      <c r="AY519" s="250" t="s">
        <v>127</v>
      </c>
    </row>
    <row r="520" s="13" customFormat="1">
      <c r="A520" s="13"/>
      <c r="B520" s="229"/>
      <c r="C520" s="230"/>
      <c r="D520" s="231" t="s">
        <v>138</v>
      </c>
      <c r="E520" s="232" t="s">
        <v>1</v>
      </c>
      <c r="F520" s="233" t="s">
        <v>626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138</v>
      </c>
      <c r="AU520" s="239" t="s">
        <v>136</v>
      </c>
      <c r="AV520" s="13" t="s">
        <v>81</v>
      </c>
      <c r="AW520" s="13" t="s">
        <v>30</v>
      </c>
      <c r="AX520" s="13" t="s">
        <v>73</v>
      </c>
      <c r="AY520" s="239" t="s">
        <v>127</v>
      </c>
    </row>
    <row r="521" s="14" customFormat="1">
      <c r="A521" s="14"/>
      <c r="B521" s="240"/>
      <c r="C521" s="241"/>
      <c r="D521" s="231" t="s">
        <v>138</v>
      </c>
      <c r="E521" s="242" t="s">
        <v>1</v>
      </c>
      <c r="F521" s="243" t="s">
        <v>360</v>
      </c>
      <c r="G521" s="241"/>
      <c r="H521" s="244">
        <v>2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138</v>
      </c>
      <c r="AU521" s="250" t="s">
        <v>136</v>
      </c>
      <c r="AV521" s="14" t="s">
        <v>136</v>
      </c>
      <c r="AW521" s="14" t="s">
        <v>30</v>
      </c>
      <c r="AX521" s="14" t="s">
        <v>73</v>
      </c>
      <c r="AY521" s="250" t="s">
        <v>127</v>
      </c>
    </row>
    <row r="522" s="15" customFormat="1">
      <c r="A522" s="15"/>
      <c r="B522" s="251"/>
      <c r="C522" s="252"/>
      <c r="D522" s="231" t="s">
        <v>138</v>
      </c>
      <c r="E522" s="253" t="s">
        <v>1</v>
      </c>
      <c r="F522" s="254" t="s">
        <v>140</v>
      </c>
      <c r="G522" s="252"/>
      <c r="H522" s="255">
        <v>8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1" t="s">
        <v>138</v>
      </c>
      <c r="AU522" s="261" t="s">
        <v>136</v>
      </c>
      <c r="AV522" s="15" t="s">
        <v>135</v>
      </c>
      <c r="AW522" s="15" t="s">
        <v>30</v>
      </c>
      <c r="AX522" s="15" t="s">
        <v>81</v>
      </c>
      <c r="AY522" s="261" t="s">
        <v>127</v>
      </c>
    </row>
    <row r="523" s="2" customFormat="1" ht="16.5" customHeight="1">
      <c r="A523" s="38"/>
      <c r="B523" s="39"/>
      <c r="C523" s="262" t="s">
        <v>627</v>
      </c>
      <c r="D523" s="262" t="s">
        <v>288</v>
      </c>
      <c r="E523" s="263" t="s">
        <v>628</v>
      </c>
      <c r="F523" s="264" t="s">
        <v>629</v>
      </c>
      <c r="G523" s="265" t="s">
        <v>336</v>
      </c>
      <c r="H523" s="266">
        <v>6</v>
      </c>
      <c r="I523" s="267"/>
      <c r="J523" s="268">
        <f>ROUND(I523*H523,2)</f>
        <v>0</v>
      </c>
      <c r="K523" s="269"/>
      <c r="L523" s="270"/>
      <c r="M523" s="271" t="s">
        <v>1</v>
      </c>
      <c r="N523" s="272" t="s">
        <v>39</v>
      </c>
      <c r="O523" s="91"/>
      <c r="P523" s="225">
        <f>O523*H523</f>
        <v>0</v>
      </c>
      <c r="Q523" s="225">
        <v>0.00080000000000000004</v>
      </c>
      <c r="R523" s="225">
        <f>Q523*H523</f>
        <v>0.0048000000000000004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291</v>
      </c>
      <c r="AT523" s="227" t="s">
        <v>288</v>
      </c>
      <c r="AU523" s="227" t="s">
        <v>136</v>
      </c>
      <c r="AY523" s="17" t="s">
        <v>127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136</v>
      </c>
      <c r="BK523" s="228">
        <f>ROUND(I523*H523,2)</f>
        <v>0</v>
      </c>
      <c r="BL523" s="17" t="s">
        <v>285</v>
      </c>
      <c r="BM523" s="227" t="s">
        <v>630</v>
      </c>
    </row>
    <row r="524" s="13" customFormat="1">
      <c r="A524" s="13"/>
      <c r="B524" s="229"/>
      <c r="C524" s="230"/>
      <c r="D524" s="231" t="s">
        <v>138</v>
      </c>
      <c r="E524" s="232" t="s">
        <v>1</v>
      </c>
      <c r="F524" s="233" t="s">
        <v>178</v>
      </c>
      <c r="G524" s="230"/>
      <c r="H524" s="232" t="s">
        <v>1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138</v>
      </c>
      <c r="AU524" s="239" t="s">
        <v>136</v>
      </c>
      <c r="AV524" s="13" t="s">
        <v>81</v>
      </c>
      <c r="AW524" s="13" t="s">
        <v>30</v>
      </c>
      <c r="AX524" s="13" t="s">
        <v>73</v>
      </c>
      <c r="AY524" s="239" t="s">
        <v>127</v>
      </c>
    </row>
    <row r="525" s="14" customFormat="1">
      <c r="A525" s="14"/>
      <c r="B525" s="240"/>
      <c r="C525" s="241"/>
      <c r="D525" s="231" t="s">
        <v>138</v>
      </c>
      <c r="E525" s="242" t="s">
        <v>1</v>
      </c>
      <c r="F525" s="243" t="s">
        <v>81</v>
      </c>
      <c r="G525" s="241"/>
      <c r="H525" s="244">
        <v>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138</v>
      </c>
      <c r="AU525" s="250" t="s">
        <v>136</v>
      </c>
      <c r="AV525" s="14" t="s">
        <v>136</v>
      </c>
      <c r="AW525" s="14" t="s">
        <v>30</v>
      </c>
      <c r="AX525" s="14" t="s">
        <v>73</v>
      </c>
      <c r="AY525" s="250" t="s">
        <v>127</v>
      </c>
    </row>
    <row r="526" s="13" customFormat="1">
      <c r="A526" s="13"/>
      <c r="B526" s="229"/>
      <c r="C526" s="230"/>
      <c r="D526" s="231" t="s">
        <v>138</v>
      </c>
      <c r="E526" s="232" t="s">
        <v>1</v>
      </c>
      <c r="F526" s="233" t="s">
        <v>151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138</v>
      </c>
      <c r="AU526" s="239" t="s">
        <v>136</v>
      </c>
      <c r="AV526" s="13" t="s">
        <v>81</v>
      </c>
      <c r="AW526" s="13" t="s">
        <v>30</v>
      </c>
      <c r="AX526" s="13" t="s">
        <v>73</v>
      </c>
      <c r="AY526" s="239" t="s">
        <v>127</v>
      </c>
    </row>
    <row r="527" s="14" customFormat="1">
      <c r="A527" s="14"/>
      <c r="B527" s="240"/>
      <c r="C527" s="241"/>
      <c r="D527" s="231" t="s">
        <v>138</v>
      </c>
      <c r="E527" s="242" t="s">
        <v>1</v>
      </c>
      <c r="F527" s="243" t="s">
        <v>81</v>
      </c>
      <c r="G527" s="241"/>
      <c r="H527" s="244">
        <v>1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138</v>
      </c>
      <c r="AU527" s="250" t="s">
        <v>136</v>
      </c>
      <c r="AV527" s="14" t="s">
        <v>136</v>
      </c>
      <c r="AW527" s="14" t="s">
        <v>30</v>
      </c>
      <c r="AX527" s="14" t="s">
        <v>73</v>
      </c>
      <c r="AY527" s="250" t="s">
        <v>127</v>
      </c>
    </row>
    <row r="528" s="13" customFormat="1">
      <c r="A528" s="13"/>
      <c r="B528" s="229"/>
      <c r="C528" s="230"/>
      <c r="D528" s="231" t="s">
        <v>138</v>
      </c>
      <c r="E528" s="232" t="s">
        <v>1</v>
      </c>
      <c r="F528" s="233" t="s">
        <v>623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138</v>
      </c>
      <c r="AU528" s="239" t="s">
        <v>136</v>
      </c>
      <c r="AV528" s="13" t="s">
        <v>81</v>
      </c>
      <c r="AW528" s="13" t="s">
        <v>30</v>
      </c>
      <c r="AX528" s="13" t="s">
        <v>73</v>
      </c>
      <c r="AY528" s="239" t="s">
        <v>127</v>
      </c>
    </row>
    <row r="529" s="14" customFormat="1">
      <c r="A529" s="14"/>
      <c r="B529" s="240"/>
      <c r="C529" s="241"/>
      <c r="D529" s="231" t="s">
        <v>138</v>
      </c>
      <c r="E529" s="242" t="s">
        <v>1</v>
      </c>
      <c r="F529" s="243" t="s">
        <v>81</v>
      </c>
      <c r="G529" s="241"/>
      <c r="H529" s="244">
        <v>1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138</v>
      </c>
      <c r="AU529" s="250" t="s">
        <v>136</v>
      </c>
      <c r="AV529" s="14" t="s">
        <v>136</v>
      </c>
      <c r="AW529" s="14" t="s">
        <v>30</v>
      </c>
      <c r="AX529" s="14" t="s">
        <v>73</v>
      </c>
      <c r="AY529" s="250" t="s">
        <v>127</v>
      </c>
    </row>
    <row r="530" s="13" customFormat="1">
      <c r="A530" s="13"/>
      <c r="B530" s="229"/>
      <c r="C530" s="230"/>
      <c r="D530" s="231" t="s">
        <v>138</v>
      </c>
      <c r="E530" s="232" t="s">
        <v>1</v>
      </c>
      <c r="F530" s="233" t="s">
        <v>624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138</v>
      </c>
      <c r="AU530" s="239" t="s">
        <v>136</v>
      </c>
      <c r="AV530" s="13" t="s">
        <v>81</v>
      </c>
      <c r="AW530" s="13" t="s">
        <v>30</v>
      </c>
      <c r="AX530" s="13" t="s">
        <v>73</v>
      </c>
      <c r="AY530" s="239" t="s">
        <v>127</v>
      </c>
    </row>
    <row r="531" s="14" customFormat="1">
      <c r="A531" s="14"/>
      <c r="B531" s="240"/>
      <c r="C531" s="241"/>
      <c r="D531" s="231" t="s">
        <v>138</v>
      </c>
      <c r="E531" s="242" t="s">
        <v>1</v>
      </c>
      <c r="F531" s="243" t="s">
        <v>81</v>
      </c>
      <c r="G531" s="241"/>
      <c r="H531" s="244">
        <v>1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138</v>
      </c>
      <c r="AU531" s="250" t="s">
        <v>136</v>
      </c>
      <c r="AV531" s="14" t="s">
        <v>136</v>
      </c>
      <c r="AW531" s="14" t="s">
        <v>30</v>
      </c>
      <c r="AX531" s="14" t="s">
        <v>73</v>
      </c>
      <c r="AY531" s="250" t="s">
        <v>127</v>
      </c>
    </row>
    <row r="532" s="13" customFormat="1">
      <c r="A532" s="13"/>
      <c r="B532" s="229"/>
      <c r="C532" s="230"/>
      <c r="D532" s="231" t="s">
        <v>138</v>
      </c>
      <c r="E532" s="232" t="s">
        <v>1</v>
      </c>
      <c r="F532" s="233" t="s">
        <v>625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138</v>
      </c>
      <c r="AU532" s="239" t="s">
        <v>136</v>
      </c>
      <c r="AV532" s="13" t="s">
        <v>81</v>
      </c>
      <c r="AW532" s="13" t="s">
        <v>30</v>
      </c>
      <c r="AX532" s="13" t="s">
        <v>73</v>
      </c>
      <c r="AY532" s="239" t="s">
        <v>127</v>
      </c>
    </row>
    <row r="533" s="14" customFormat="1">
      <c r="A533" s="14"/>
      <c r="B533" s="240"/>
      <c r="C533" s="241"/>
      <c r="D533" s="231" t="s">
        <v>138</v>
      </c>
      <c r="E533" s="242" t="s">
        <v>1</v>
      </c>
      <c r="F533" s="243" t="s">
        <v>81</v>
      </c>
      <c r="G533" s="241"/>
      <c r="H533" s="244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138</v>
      </c>
      <c r="AU533" s="250" t="s">
        <v>136</v>
      </c>
      <c r="AV533" s="14" t="s">
        <v>136</v>
      </c>
      <c r="AW533" s="14" t="s">
        <v>30</v>
      </c>
      <c r="AX533" s="14" t="s">
        <v>73</v>
      </c>
      <c r="AY533" s="250" t="s">
        <v>127</v>
      </c>
    </row>
    <row r="534" s="13" customFormat="1">
      <c r="A534" s="13"/>
      <c r="B534" s="229"/>
      <c r="C534" s="230"/>
      <c r="D534" s="231" t="s">
        <v>138</v>
      </c>
      <c r="E534" s="232" t="s">
        <v>1</v>
      </c>
      <c r="F534" s="233" t="s">
        <v>199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138</v>
      </c>
      <c r="AU534" s="239" t="s">
        <v>136</v>
      </c>
      <c r="AV534" s="13" t="s">
        <v>81</v>
      </c>
      <c r="AW534" s="13" t="s">
        <v>30</v>
      </c>
      <c r="AX534" s="13" t="s">
        <v>73</v>
      </c>
      <c r="AY534" s="239" t="s">
        <v>127</v>
      </c>
    </row>
    <row r="535" s="14" customFormat="1">
      <c r="A535" s="14"/>
      <c r="B535" s="240"/>
      <c r="C535" s="241"/>
      <c r="D535" s="231" t="s">
        <v>138</v>
      </c>
      <c r="E535" s="242" t="s">
        <v>1</v>
      </c>
      <c r="F535" s="243" t="s">
        <v>81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138</v>
      </c>
      <c r="AU535" s="250" t="s">
        <v>136</v>
      </c>
      <c r="AV535" s="14" t="s">
        <v>136</v>
      </c>
      <c r="AW535" s="14" t="s">
        <v>30</v>
      </c>
      <c r="AX535" s="14" t="s">
        <v>73</v>
      </c>
      <c r="AY535" s="250" t="s">
        <v>127</v>
      </c>
    </row>
    <row r="536" s="15" customFormat="1">
      <c r="A536" s="15"/>
      <c r="B536" s="251"/>
      <c r="C536" s="252"/>
      <c r="D536" s="231" t="s">
        <v>138</v>
      </c>
      <c r="E536" s="253" t="s">
        <v>1</v>
      </c>
      <c r="F536" s="254" t="s">
        <v>140</v>
      </c>
      <c r="G536" s="252"/>
      <c r="H536" s="255">
        <v>6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1" t="s">
        <v>138</v>
      </c>
      <c r="AU536" s="261" t="s">
        <v>136</v>
      </c>
      <c r="AV536" s="15" t="s">
        <v>135</v>
      </c>
      <c r="AW536" s="15" t="s">
        <v>30</v>
      </c>
      <c r="AX536" s="15" t="s">
        <v>81</v>
      </c>
      <c r="AY536" s="261" t="s">
        <v>127</v>
      </c>
    </row>
    <row r="537" s="2" customFormat="1" ht="16.5" customHeight="1">
      <c r="A537" s="38"/>
      <c r="B537" s="39"/>
      <c r="C537" s="262" t="s">
        <v>631</v>
      </c>
      <c r="D537" s="262" t="s">
        <v>288</v>
      </c>
      <c r="E537" s="263" t="s">
        <v>632</v>
      </c>
      <c r="F537" s="264" t="s">
        <v>633</v>
      </c>
      <c r="G537" s="265" t="s">
        <v>336</v>
      </c>
      <c r="H537" s="266">
        <v>2</v>
      </c>
      <c r="I537" s="267"/>
      <c r="J537" s="268">
        <f>ROUND(I537*H537,2)</f>
        <v>0</v>
      </c>
      <c r="K537" s="269"/>
      <c r="L537" s="270"/>
      <c r="M537" s="271" t="s">
        <v>1</v>
      </c>
      <c r="N537" s="272" t="s">
        <v>39</v>
      </c>
      <c r="O537" s="91"/>
      <c r="P537" s="225">
        <f>O537*H537</f>
        <v>0</v>
      </c>
      <c r="Q537" s="225">
        <v>0.00080000000000000004</v>
      </c>
      <c r="R537" s="225">
        <f>Q537*H537</f>
        <v>0.0016000000000000001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291</v>
      </c>
      <c r="AT537" s="227" t="s">
        <v>288</v>
      </c>
      <c r="AU537" s="227" t="s">
        <v>136</v>
      </c>
      <c r="AY537" s="17" t="s">
        <v>127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136</v>
      </c>
      <c r="BK537" s="228">
        <f>ROUND(I537*H537,2)</f>
        <v>0</v>
      </c>
      <c r="BL537" s="17" t="s">
        <v>285</v>
      </c>
      <c r="BM537" s="227" t="s">
        <v>634</v>
      </c>
    </row>
    <row r="538" s="13" customFormat="1">
      <c r="A538" s="13"/>
      <c r="B538" s="229"/>
      <c r="C538" s="230"/>
      <c r="D538" s="231" t="s">
        <v>138</v>
      </c>
      <c r="E538" s="232" t="s">
        <v>1</v>
      </c>
      <c r="F538" s="233" t="s">
        <v>626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138</v>
      </c>
      <c r="AU538" s="239" t="s">
        <v>136</v>
      </c>
      <c r="AV538" s="13" t="s">
        <v>81</v>
      </c>
      <c r="AW538" s="13" t="s">
        <v>30</v>
      </c>
      <c r="AX538" s="13" t="s">
        <v>73</v>
      </c>
      <c r="AY538" s="239" t="s">
        <v>127</v>
      </c>
    </row>
    <row r="539" s="14" customFormat="1">
      <c r="A539" s="14"/>
      <c r="B539" s="240"/>
      <c r="C539" s="241"/>
      <c r="D539" s="231" t="s">
        <v>138</v>
      </c>
      <c r="E539" s="242" t="s">
        <v>1</v>
      </c>
      <c r="F539" s="243" t="s">
        <v>360</v>
      </c>
      <c r="G539" s="241"/>
      <c r="H539" s="244">
        <v>2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138</v>
      </c>
      <c r="AU539" s="250" t="s">
        <v>136</v>
      </c>
      <c r="AV539" s="14" t="s">
        <v>136</v>
      </c>
      <c r="AW539" s="14" t="s">
        <v>30</v>
      </c>
      <c r="AX539" s="14" t="s">
        <v>73</v>
      </c>
      <c r="AY539" s="250" t="s">
        <v>127</v>
      </c>
    </row>
    <row r="540" s="15" customFormat="1">
      <c r="A540" s="15"/>
      <c r="B540" s="251"/>
      <c r="C540" s="252"/>
      <c r="D540" s="231" t="s">
        <v>138</v>
      </c>
      <c r="E540" s="253" t="s">
        <v>1</v>
      </c>
      <c r="F540" s="254" t="s">
        <v>140</v>
      </c>
      <c r="G540" s="252"/>
      <c r="H540" s="255">
        <v>2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1" t="s">
        <v>138</v>
      </c>
      <c r="AU540" s="261" t="s">
        <v>136</v>
      </c>
      <c r="AV540" s="15" t="s">
        <v>135</v>
      </c>
      <c r="AW540" s="15" t="s">
        <v>30</v>
      </c>
      <c r="AX540" s="15" t="s">
        <v>81</v>
      </c>
      <c r="AY540" s="261" t="s">
        <v>127</v>
      </c>
    </row>
    <row r="541" s="2" customFormat="1" ht="24.15" customHeight="1">
      <c r="A541" s="38"/>
      <c r="B541" s="39"/>
      <c r="C541" s="215" t="s">
        <v>635</v>
      </c>
      <c r="D541" s="215" t="s">
        <v>131</v>
      </c>
      <c r="E541" s="216" t="s">
        <v>636</v>
      </c>
      <c r="F541" s="217" t="s">
        <v>637</v>
      </c>
      <c r="G541" s="218" t="s">
        <v>336</v>
      </c>
      <c r="H541" s="219">
        <v>8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39</v>
      </c>
      <c r="O541" s="91"/>
      <c r="P541" s="225">
        <f>O541*H541</f>
        <v>0</v>
      </c>
      <c r="Q541" s="225">
        <v>0</v>
      </c>
      <c r="R541" s="225">
        <f>Q541*H541</f>
        <v>0</v>
      </c>
      <c r="S541" s="225">
        <v>0.001</v>
      </c>
      <c r="T541" s="226">
        <f>S541*H541</f>
        <v>0.0080000000000000002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285</v>
      </c>
      <c r="AT541" s="227" t="s">
        <v>131</v>
      </c>
      <c r="AU541" s="227" t="s">
        <v>136</v>
      </c>
      <c r="AY541" s="17" t="s">
        <v>127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136</v>
      </c>
      <c r="BK541" s="228">
        <f>ROUND(I541*H541,2)</f>
        <v>0</v>
      </c>
      <c r="BL541" s="17" t="s">
        <v>285</v>
      </c>
      <c r="BM541" s="227" t="s">
        <v>638</v>
      </c>
    </row>
    <row r="542" s="13" customFormat="1">
      <c r="A542" s="13"/>
      <c r="B542" s="229"/>
      <c r="C542" s="230"/>
      <c r="D542" s="231" t="s">
        <v>138</v>
      </c>
      <c r="E542" s="232" t="s">
        <v>1</v>
      </c>
      <c r="F542" s="233" t="s">
        <v>178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138</v>
      </c>
      <c r="AU542" s="239" t="s">
        <v>136</v>
      </c>
      <c r="AV542" s="13" t="s">
        <v>81</v>
      </c>
      <c r="AW542" s="13" t="s">
        <v>30</v>
      </c>
      <c r="AX542" s="13" t="s">
        <v>73</v>
      </c>
      <c r="AY542" s="239" t="s">
        <v>127</v>
      </c>
    </row>
    <row r="543" s="14" customFormat="1">
      <c r="A543" s="14"/>
      <c r="B543" s="240"/>
      <c r="C543" s="241"/>
      <c r="D543" s="231" t="s">
        <v>138</v>
      </c>
      <c r="E543" s="242" t="s">
        <v>1</v>
      </c>
      <c r="F543" s="243" t="s">
        <v>81</v>
      </c>
      <c r="G543" s="241"/>
      <c r="H543" s="244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138</v>
      </c>
      <c r="AU543" s="250" t="s">
        <v>136</v>
      </c>
      <c r="AV543" s="14" t="s">
        <v>136</v>
      </c>
      <c r="AW543" s="14" t="s">
        <v>30</v>
      </c>
      <c r="AX543" s="14" t="s">
        <v>73</v>
      </c>
      <c r="AY543" s="250" t="s">
        <v>127</v>
      </c>
    </row>
    <row r="544" s="13" customFormat="1">
      <c r="A544" s="13"/>
      <c r="B544" s="229"/>
      <c r="C544" s="230"/>
      <c r="D544" s="231" t="s">
        <v>138</v>
      </c>
      <c r="E544" s="232" t="s">
        <v>1</v>
      </c>
      <c r="F544" s="233" t="s">
        <v>151</v>
      </c>
      <c r="G544" s="230"/>
      <c r="H544" s="232" t="s">
        <v>1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138</v>
      </c>
      <c r="AU544" s="239" t="s">
        <v>136</v>
      </c>
      <c r="AV544" s="13" t="s">
        <v>81</v>
      </c>
      <c r="AW544" s="13" t="s">
        <v>30</v>
      </c>
      <c r="AX544" s="13" t="s">
        <v>73</v>
      </c>
      <c r="AY544" s="239" t="s">
        <v>127</v>
      </c>
    </row>
    <row r="545" s="14" customFormat="1">
      <c r="A545" s="14"/>
      <c r="B545" s="240"/>
      <c r="C545" s="241"/>
      <c r="D545" s="231" t="s">
        <v>138</v>
      </c>
      <c r="E545" s="242" t="s">
        <v>1</v>
      </c>
      <c r="F545" s="243" t="s">
        <v>81</v>
      </c>
      <c r="G545" s="241"/>
      <c r="H545" s="244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138</v>
      </c>
      <c r="AU545" s="250" t="s">
        <v>136</v>
      </c>
      <c r="AV545" s="14" t="s">
        <v>136</v>
      </c>
      <c r="AW545" s="14" t="s">
        <v>30</v>
      </c>
      <c r="AX545" s="14" t="s">
        <v>73</v>
      </c>
      <c r="AY545" s="250" t="s">
        <v>127</v>
      </c>
    </row>
    <row r="546" s="13" customFormat="1">
      <c r="A546" s="13"/>
      <c r="B546" s="229"/>
      <c r="C546" s="230"/>
      <c r="D546" s="231" t="s">
        <v>138</v>
      </c>
      <c r="E546" s="232" t="s">
        <v>1</v>
      </c>
      <c r="F546" s="233" t="s">
        <v>623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138</v>
      </c>
      <c r="AU546" s="239" t="s">
        <v>136</v>
      </c>
      <c r="AV546" s="13" t="s">
        <v>81</v>
      </c>
      <c r="AW546" s="13" t="s">
        <v>30</v>
      </c>
      <c r="AX546" s="13" t="s">
        <v>73</v>
      </c>
      <c r="AY546" s="239" t="s">
        <v>127</v>
      </c>
    </row>
    <row r="547" s="14" customFormat="1">
      <c r="A547" s="14"/>
      <c r="B547" s="240"/>
      <c r="C547" s="241"/>
      <c r="D547" s="231" t="s">
        <v>138</v>
      </c>
      <c r="E547" s="242" t="s">
        <v>1</v>
      </c>
      <c r="F547" s="243" t="s">
        <v>81</v>
      </c>
      <c r="G547" s="241"/>
      <c r="H547" s="244">
        <v>1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138</v>
      </c>
      <c r="AU547" s="250" t="s">
        <v>136</v>
      </c>
      <c r="AV547" s="14" t="s">
        <v>136</v>
      </c>
      <c r="AW547" s="14" t="s">
        <v>30</v>
      </c>
      <c r="AX547" s="14" t="s">
        <v>73</v>
      </c>
      <c r="AY547" s="250" t="s">
        <v>127</v>
      </c>
    </row>
    <row r="548" s="13" customFormat="1">
      <c r="A548" s="13"/>
      <c r="B548" s="229"/>
      <c r="C548" s="230"/>
      <c r="D548" s="231" t="s">
        <v>138</v>
      </c>
      <c r="E548" s="232" t="s">
        <v>1</v>
      </c>
      <c r="F548" s="233" t="s">
        <v>624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138</v>
      </c>
      <c r="AU548" s="239" t="s">
        <v>136</v>
      </c>
      <c r="AV548" s="13" t="s">
        <v>81</v>
      </c>
      <c r="AW548" s="13" t="s">
        <v>30</v>
      </c>
      <c r="AX548" s="13" t="s">
        <v>73</v>
      </c>
      <c r="AY548" s="239" t="s">
        <v>127</v>
      </c>
    </row>
    <row r="549" s="14" customFormat="1">
      <c r="A549" s="14"/>
      <c r="B549" s="240"/>
      <c r="C549" s="241"/>
      <c r="D549" s="231" t="s">
        <v>138</v>
      </c>
      <c r="E549" s="242" t="s">
        <v>1</v>
      </c>
      <c r="F549" s="243" t="s">
        <v>81</v>
      </c>
      <c r="G549" s="241"/>
      <c r="H549" s="244">
        <v>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138</v>
      </c>
      <c r="AU549" s="250" t="s">
        <v>136</v>
      </c>
      <c r="AV549" s="14" t="s">
        <v>136</v>
      </c>
      <c r="AW549" s="14" t="s">
        <v>30</v>
      </c>
      <c r="AX549" s="14" t="s">
        <v>73</v>
      </c>
      <c r="AY549" s="250" t="s">
        <v>127</v>
      </c>
    </row>
    <row r="550" s="13" customFormat="1">
      <c r="A550" s="13"/>
      <c r="B550" s="229"/>
      <c r="C550" s="230"/>
      <c r="D550" s="231" t="s">
        <v>138</v>
      </c>
      <c r="E550" s="232" t="s">
        <v>1</v>
      </c>
      <c r="F550" s="233" t="s">
        <v>625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138</v>
      </c>
      <c r="AU550" s="239" t="s">
        <v>136</v>
      </c>
      <c r="AV550" s="13" t="s">
        <v>81</v>
      </c>
      <c r="AW550" s="13" t="s">
        <v>30</v>
      </c>
      <c r="AX550" s="13" t="s">
        <v>73</v>
      </c>
      <c r="AY550" s="239" t="s">
        <v>127</v>
      </c>
    </row>
    <row r="551" s="14" customFormat="1">
      <c r="A551" s="14"/>
      <c r="B551" s="240"/>
      <c r="C551" s="241"/>
      <c r="D551" s="231" t="s">
        <v>138</v>
      </c>
      <c r="E551" s="242" t="s">
        <v>1</v>
      </c>
      <c r="F551" s="243" t="s">
        <v>81</v>
      </c>
      <c r="G551" s="241"/>
      <c r="H551" s="244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138</v>
      </c>
      <c r="AU551" s="250" t="s">
        <v>136</v>
      </c>
      <c r="AV551" s="14" t="s">
        <v>136</v>
      </c>
      <c r="AW551" s="14" t="s">
        <v>30</v>
      </c>
      <c r="AX551" s="14" t="s">
        <v>73</v>
      </c>
      <c r="AY551" s="250" t="s">
        <v>127</v>
      </c>
    </row>
    <row r="552" s="13" customFormat="1">
      <c r="A552" s="13"/>
      <c r="B552" s="229"/>
      <c r="C552" s="230"/>
      <c r="D552" s="231" t="s">
        <v>138</v>
      </c>
      <c r="E552" s="232" t="s">
        <v>1</v>
      </c>
      <c r="F552" s="233" t="s">
        <v>199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138</v>
      </c>
      <c r="AU552" s="239" t="s">
        <v>136</v>
      </c>
      <c r="AV552" s="13" t="s">
        <v>81</v>
      </c>
      <c r="AW552" s="13" t="s">
        <v>30</v>
      </c>
      <c r="AX552" s="13" t="s">
        <v>73</v>
      </c>
      <c r="AY552" s="239" t="s">
        <v>127</v>
      </c>
    </row>
    <row r="553" s="14" customFormat="1">
      <c r="A553" s="14"/>
      <c r="B553" s="240"/>
      <c r="C553" s="241"/>
      <c r="D553" s="231" t="s">
        <v>138</v>
      </c>
      <c r="E553" s="242" t="s">
        <v>1</v>
      </c>
      <c r="F553" s="243" t="s">
        <v>81</v>
      </c>
      <c r="G553" s="241"/>
      <c r="H553" s="244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138</v>
      </c>
      <c r="AU553" s="250" t="s">
        <v>136</v>
      </c>
      <c r="AV553" s="14" t="s">
        <v>136</v>
      </c>
      <c r="AW553" s="14" t="s">
        <v>30</v>
      </c>
      <c r="AX553" s="14" t="s">
        <v>73</v>
      </c>
      <c r="AY553" s="250" t="s">
        <v>127</v>
      </c>
    </row>
    <row r="554" s="13" customFormat="1">
      <c r="A554" s="13"/>
      <c r="B554" s="229"/>
      <c r="C554" s="230"/>
      <c r="D554" s="231" t="s">
        <v>138</v>
      </c>
      <c r="E554" s="232" t="s">
        <v>1</v>
      </c>
      <c r="F554" s="233" t="s">
        <v>626</v>
      </c>
      <c r="G554" s="230"/>
      <c r="H554" s="232" t="s">
        <v>1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138</v>
      </c>
      <c r="AU554" s="239" t="s">
        <v>136</v>
      </c>
      <c r="AV554" s="13" t="s">
        <v>81</v>
      </c>
      <c r="AW554" s="13" t="s">
        <v>30</v>
      </c>
      <c r="AX554" s="13" t="s">
        <v>73</v>
      </c>
      <c r="AY554" s="239" t="s">
        <v>127</v>
      </c>
    </row>
    <row r="555" s="14" customFormat="1">
      <c r="A555" s="14"/>
      <c r="B555" s="240"/>
      <c r="C555" s="241"/>
      <c r="D555" s="231" t="s">
        <v>138</v>
      </c>
      <c r="E555" s="242" t="s">
        <v>1</v>
      </c>
      <c r="F555" s="243" t="s">
        <v>360</v>
      </c>
      <c r="G555" s="241"/>
      <c r="H555" s="244">
        <v>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138</v>
      </c>
      <c r="AU555" s="250" t="s">
        <v>136</v>
      </c>
      <c r="AV555" s="14" t="s">
        <v>136</v>
      </c>
      <c r="AW555" s="14" t="s">
        <v>30</v>
      </c>
      <c r="AX555" s="14" t="s">
        <v>73</v>
      </c>
      <c r="AY555" s="250" t="s">
        <v>127</v>
      </c>
    </row>
    <row r="556" s="15" customFormat="1">
      <c r="A556" s="15"/>
      <c r="B556" s="251"/>
      <c r="C556" s="252"/>
      <c r="D556" s="231" t="s">
        <v>138</v>
      </c>
      <c r="E556" s="253" t="s">
        <v>1</v>
      </c>
      <c r="F556" s="254" t="s">
        <v>140</v>
      </c>
      <c r="G556" s="252"/>
      <c r="H556" s="255">
        <v>8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1" t="s">
        <v>138</v>
      </c>
      <c r="AU556" s="261" t="s">
        <v>136</v>
      </c>
      <c r="AV556" s="15" t="s">
        <v>135</v>
      </c>
      <c r="AW556" s="15" t="s">
        <v>30</v>
      </c>
      <c r="AX556" s="15" t="s">
        <v>81</v>
      </c>
      <c r="AY556" s="261" t="s">
        <v>127</v>
      </c>
    </row>
    <row r="557" s="2" customFormat="1" ht="24.15" customHeight="1">
      <c r="A557" s="38"/>
      <c r="B557" s="39"/>
      <c r="C557" s="215" t="s">
        <v>639</v>
      </c>
      <c r="D557" s="215" t="s">
        <v>131</v>
      </c>
      <c r="E557" s="216" t="s">
        <v>640</v>
      </c>
      <c r="F557" s="217" t="s">
        <v>641</v>
      </c>
      <c r="G557" s="218" t="s">
        <v>336</v>
      </c>
      <c r="H557" s="219">
        <v>9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0.0018</v>
      </c>
      <c r="T557" s="226">
        <f>S557*H557</f>
        <v>0.016199999999999999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285</v>
      </c>
      <c r="AT557" s="227" t="s">
        <v>131</v>
      </c>
      <c r="AU557" s="227" t="s">
        <v>136</v>
      </c>
      <c r="AY557" s="17" t="s">
        <v>127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136</v>
      </c>
      <c r="BK557" s="228">
        <f>ROUND(I557*H557,2)</f>
        <v>0</v>
      </c>
      <c r="BL557" s="17" t="s">
        <v>285</v>
      </c>
      <c r="BM557" s="227" t="s">
        <v>642</v>
      </c>
    </row>
    <row r="558" s="13" customFormat="1">
      <c r="A558" s="13"/>
      <c r="B558" s="229"/>
      <c r="C558" s="230"/>
      <c r="D558" s="231" t="s">
        <v>138</v>
      </c>
      <c r="E558" s="232" t="s">
        <v>1</v>
      </c>
      <c r="F558" s="233" t="s">
        <v>643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138</v>
      </c>
      <c r="AU558" s="239" t="s">
        <v>136</v>
      </c>
      <c r="AV558" s="13" t="s">
        <v>81</v>
      </c>
      <c r="AW558" s="13" t="s">
        <v>30</v>
      </c>
      <c r="AX558" s="13" t="s">
        <v>73</v>
      </c>
      <c r="AY558" s="239" t="s">
        <v>127</v>
      </c>
    </row>
    <row r="559" s="14" customFormat="1">
      <c r="A559" s="14"/>
      <c r="B559" s="240"/>
      <c r="C559" s="241"/>
      <c r="D559" s="231" t="s">
        <v>138</v>
      </c>
      <c r="E559" s="242" t="s">
        <v>1</v>
      </c>
      <c r="F559" s="243" t="s">
        <v>644</v>
      </c>
      <c r="G559" s="241"/>
      <c r="H559" s="244">
        <v>4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138</v>
      </c>
      <c r="AU559" s="250" t="s">
        <v>136</v>
      </c>
      <c r="AV559" s="14" t="s">
        <v>136</v>
      </c>
      <c r="AW559" s="14" t="s">
        <v>30</v>
      </c>
      <c r="AX559" s="14" t="s">
        <v>73</v>
      </c>
      <c r="AY559" s="250" t="s">
        <v>127</v>
      </c>
    </row>
    <row r="560" s="13" customFormat="1">
      <c r="A560" s="13"/>
      <c r="B560" s="229"/>
      <c r="C560" s="230"/>
      <c r="D560" s="231" t="s">
        <v>138</v>
      </c>
      <c r="E560" s="232" t="s">
        <v>1</v>
      </c>
      <c r="F560" s="233" t="s">
        <v>645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138</v>
      </c>
      <c r="AU560" s="239" t="s">
        <v>136</v>
      </c>
      <c r="AV560" s="13" t="s">
        <v>81</v>
      </c>
      <c r="AW560" s="13" t="s">
        <v>30</v>
      </c>
      <c r="AX560" s="13" t="s">
        <v>73</v>
      </c>
      <c r="AY560" s="239" t="s">
        <v>127</v>
      </c>
    </row>
    <row r="561" s="14" customFormat="1">
      <c r="A561" s="14"/>
      <c r="B561" s="240"/>
      <c r="C561" s="241"/>
      <c r="D561" s="231" t="s">
        <v>138</v>
      </c>
      <c r="E561" s="242" t="s">
        <v>1</v>
      </c>
      <c r="F561" s="243" t="s">
        <v>81</v>
      </c>
      <c r="G561" s="241"/>
      <c r="H561" s="244">
        <v>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138</v>
      </c>
      <c r="AU561" s="250" t="s">
        <v>136</v>
      </c>
      <c r="AV561" s="14" t="s">
        <v>136</v>
      </c>
      <c r="AW561" s="14" t="s">
        <v>30</v>
      </c>
      <c r="AX561" s="14" t="s">
        <v>73</v>
      </c>
      <c r="AY561" s="250" t="s">
        <v>127</v>
      </c>
    </row>
    <row r="562" s="13" customFormat="1">
      <c r="A562" s="13"/>
      <c r="B562" s="229"/>
      <c r="C562" s="230"/>
      <c r="D562" s="231" t="s">
        <v>138</v>
      </c>
      <c r="E562" s="232" t="s">
        <v>1</v>
      </c>
      <c r="F562" s="233" t="s">
        <v>646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138</v>
      </c>
      <c r="AU562" s="239" t="s">
        <v>136</v>
      </c>
      <c r="AV562" s="13" t="s">
        <v>81</v>
      </c>
      <c r="AW562" s="13" t="s">
        <v>30</v>
      </c>
      <c r="AX562" s="13" t="s">
        <v>73</v>
      </c>
      <c r="AY562" s="239" t="s">
        <v>127</v>
      </c>
    </row>
    <row r="563" s="14" customFormat="1">
      <c r="A563" s="14"/>
      <c r="B563" s="240"/>
      <c r="C563" s="241"/>
      <c r="D563" s="231" t="s">
        <v>138</v>
      </c>
      <c r="E563" s="242" t="s">
        <v>1</v>
      </c>
      <c r="F563" s="243" t="s">
        <v>81</v>
      </c>
      <c r="G563" s="241"/>
      <c r="H563" s="244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138</v>
      </c>
      <c r="AU563" s="250" t="s">
        <v>136</v>
      </c>
      <c r="AV563" s="14" t="s">
        <v>136</v>
      </c>
      <c r="AW563" s="14" t="s">
        <v>30</v>
      </c>
      <c r="AX563" s="14" t="s">
        <v>73</v>
      </c>
      <c r="AY563" s="250" t="s">
        <v>127</v>
      </c>
    </row>
    <row r="564" s="13" customFormat="1">
      <c r="A564" s="13"/>
      <c r="B564" s="229"/>
      <c r="C564" s="230"/>
      <c r="D564" s="231" t="s">
        <v>138</v>
      </c>
      <c r="E564" s="232" t="s">
        <v>1</v>
      </c>
      <c r="F564" s="233" t="s">
        <v>647</v>
      </c>
      <c r="G564" s="230"/>
      <c r="H564" s="232" t="s">
        <v>1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138</v>
      </c>
      <c r="AU564" s="239" t="s">
        <v>136</v>
      </c>
      <c r="AV564" s="13" t="s">
        <v>81</v>
      </c>
      <c r="AW564" s="13" t="s">
        <v>30</v>
      </c>
      <c r="AX564" s="13" t="s">
        <v>73</v>
      </c>
      <c r="AY564" s="239" t="s">
        <v>127</v>
      </c>
    </row>
    <row r="565" s="14" customFormat="1">
      <c r="A565" s="14"/>
      <c r="B565" s="240"/>
      <c r="C565" s="241"/>
      <c r="D565" s="231" t="s">
        <v>138</v>
      </c>
      <c r="E565" s="242" t="s">
        <v>1</v>
      </c>
      <c r="F565" s="243" t="s">
        <v>81</v>
      </c>
      <c r="G565" s="241"/>
      <c r="H565" s="244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138</v>
      </c>
      <c r="AU565" s="250" t="s">
        <v>136</v>
      </c>
      <c r="AV565" s="14" t="s">
        <v>136</v>
      </c>
      <c r="AW565" s="14" t="s">
        <v>30</v>
      </c>
      <c r="AX565" s="14" t="s">
        <v>73</v>
      </c>
      <c r="AY565" s="250" t="s">
        <v>127</v>
      </c>
    </row>
    <row r="566" s="13" customFormat="1">
      <c r="A566" s="13"/>
      <c r="B566" s="229"/>
      <c r="C566" s="230"/>
      <c r="D566" s="231" t="s">
        <v>138</v>
      </c>
      <c r="E566" s="232" t="s">
        <v>1</v>
      </c>
      <c r="F566" s="233" t="s">
        <v>623</v>
      </c>
      <c r="G566" s="230"/>
      <c r="H566" s="232" t="s">
        <v>1</v>
      </c>
      <c r="I566" s="234"/>
      <c r="J566" s="230"/>
      <c r="K566" s="230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138</v>
      </c>
      <c r="AU566" s="239" t="s">
        <v>136</v>
      </c>
      <c r="AV566" s="13" t="s">
        <v>81</v>
      </c>
      <c r="AW566" s="13" t="s">
        <v>30</v>
      </c>
      <c r="AX566" s="13" t="s">
        <v>73</v>
      </c>
      <c r="AY566" s="239" t="s">
        <v>127</v>
      </c>
    </row>
    <row r="567" s="14" customFormat="1">
      <c r="A567" s="14"/>
      <c r="B567" s="240"/>
      <c r="C567" s="241"/>
      <c r="D567" s="231" t="s">
        <v>138</v>
      </c>
      <c r="E567" s="242" t="s">
        <v>1</v>
      </c>
      <c r="F567" s="243" t="s">
        <v>81</v>
      </c>
      <c r="G567" s="241"/>
      <c r="H567" s="244">
        <v>1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138</v>
      </c>
      <c r="AU567" s="250" t="s">
        <v>136</v>
      </c>
      <c r="AV567" s="14" t="s">
        <v>136</v>
      </c>
      <c r="AW567" s="14" t="s">
        <v>30</v>
      </c>
      <c r="AX567" s="14" t="s">
        <v>73</v>
      </c>
      <c r="AY567" s="250" t="s">
        <v>127</v>
      </c>
    </row>
    <row r="568" s="13" customFormat="1">
      <c r="A568" s="13"/>
      <c r="B568" s="229"/>
      <c r="C568" s="230"/>
      <c r="D568" s="231" t="s">
        <v>138</v>
      </c>
      <c r="E568" s="232" t="s">
        <v>1</v>
      </c>
      <c r="F568" s="233" t="s">
        <v>151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138</v>
      </c>
      <c r="AU568" s="239" t="s">
        <v>136</v>
      </c>
      <c r="AV568" s="13" t="s">
        <v>81</v>
      </c>
      <c r="AW568" s="13" t="s">
        <v>30</v>
      </c>
      <c r="AX568" s="13" t="s">
        <v>73</v>
      </c>
      <c r="AY568" s="239" t="s">
        <v>127</v>
      </c>
    </row>
    <row r="569" s="14" customFormat="1">
      <c r="A569" s="14"/>
      <c r="B569" s="240"/>
      <c r="C569" s="241"/>
      <c r="D569" s="231" t="s">
        <v>138</v>
      </c>
      <c r="E569" s="242" t="s">
        <v>1</v>
      </c>
      <c r="F569" s="243" t="s">
        <v>81</v>
      </c>
      <c r="G569" s="241"/>
      <c r="H569" s="244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138</v>
      </c>
      <c r="AU569" s="250" t="s">
        <v>136</v>
      </c>
      <c r="AV569" s="14" t="s">
        <v>136</v>
      </c>
      <c r="AW569" s="14" t="s">
        <v>30</v>
      </c>
      <c r="AX569" s="14" t="s">
        <v>73</v>
      </c>
      <c r="AY569" s="250" t="s">
        <v>127</v>
      </c>
    </row>
    <row r="570" s="15" customFormat="1">
      <c r="A570" s="15"/>
      <c r="B570" s="251"/>
      <c r="C570" s="252"/>
      <c r="D570" s="231" t="s">
        <v>138</v>
      </c>
      <c r="E570" s="253" t="s">
        <v>1</v>
      </c>
      <c r="F570" s="254" t="s">
        <v>140</v>
      </c>
      <c r="G570" s="252"/>
      <c r="H570" s="255">
        <v>9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1" t="s">
        <v>138</v>
      </c>
      <c r="AU570" s="261" t="s">
        <v>136</v>
      </c>
      <c r="AV570" s="15" t="s">
        <v>135</v>
      </c>
      <c r="AW570" s="15" t="s">
        <v>30</v>
      </c>
      <c r="AX570" s="15" t="s">
        <v>81</v>
      </c>
      <c r="AY570" s="261" t="s">
        <v>127</v>
      </c>
    </row>
    <row r="571" s="2" customFormat="1" ht="24.15" customHeight="1">
      <c r="A571" s="38"/>
      <c r="B571" s="39"/>
      <c r="C571" s="215" t="s">
        <v>187</v>
      </c>
      <c r="D571" s="215" t="s">
        <v>131</v>
      </c>
      <c r="E571" s="216" t="s">
        <v>648</v>
      </c>
      <c r="F571" s="217" t="s">
        <v>649</v>
      </c>
      <c r="G571" s="218" t="s">
        <v>336</v>
      </c>
      <c r="H571" s="219">
        <v>17</v>
      </c>
      <c r="I571" s="220"/>
      <c r="J571" s="221">
        <f>ROUND(I571*H571,2)</f>
        <v>0</v>
      </c>
      <c r="K571" s="222"/>
      <c r="L571" s="44"/>
      <c r="M571" s="223" t="s">
        <v>1</v>
      </c>
      <c r="N571" s="224" t="s">
        <v>39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0.024</v>
      </c>
      <c r="T571" s="226">
        <f>S571*H571</f>
        <v>0.40800000000000003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285</v>
      </c>
      <c r="AT571" s="227" t="s">
        <v>131</v>
      </c>
      <c r="AU571" s="227" t="s">
        <v>136</v>
      </c>
      <c r="AY571" s="17" t="s">
        <v>127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136</v>
      </c>
      <c r="BK571" s="228">
        <f>ROUND(I571*H571,2)</f>
        <v>0</v>
      </c>
      <c r="BL571" s="17" t="s">
        <v>285</v>
      </c>
      <c r="BM571" s="227" t="s">
        <v>650</v>
      </c>
    </row>
    <row r="572" s="13" customFormat="1">
      <c r="A572" s="13"/>
      <c r="B572" s="229"/>
      <c r="C572" s="230"/>
      <c r="D572" s="231" t="s">
        <v>138</v>
      </c>
      <c r="E572" s="232" t="s">
        <v>1</v>
      </c>
      <c r="F572" s="233" t="s">
        <v>237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138</v>
      </c>
      <c r="AU572" s="239" t="s">
        <v>136</v>
      </c>
      <c r="AV572" s="13" t="s">
        <v>81</v>
      </c>
      <c r="AW572" s="13" t="s">
        <v>30</v>
      </c>
      <c r="AX572" s="13" t="s">
        <v>73</v>
      </c>
      <c r="AY572" s="239" t="s">
        <v>127</v>
      </c>
    </row>
    <row r="573" s="14" customFormat="1">
      <c r="A573" s="14"/>
      <c r="B573" s="240"/>
      <c r="C573" s="241"/>
      <c r="D573" s="231" t="s">
        <v>138</v>
      </c>
      <c r="E573" s="242" t="s">
        <v>1</v>
      </c>
      <c r="F573" s="243" t="s">
        <v>81</v>
      </c>
      <c r="G573" s="241"/>
      <c r="H573" s="244">
        <v>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138</v>
      </c>
      <c r="AU573" s="250" t="s">
        <v>136</v>
      </c>
      <c r="AV573" s="14" t="s">
        <v>136</v>
      </c>
      <c r="AW573" s="14" t="s">
        <v>30</v>
      </c>
      <c r="AX573" s="14" t="s">
        <v>73</v>
      </c>
      <c r="AY573" s="250" t="s">
        <v>127</v>
      </c>
    </row>
    <row r="574" s="13" customFormat="1">
      <c r="A574" s="13"/>
      <c r="B574" s="229"/>
      <c r="C574" s="230"/>
      <c r="D574" s="231" t="s">
        <v>138</v>
      </c>
      <c r="E574" s="232" t="s">
        <v>1</v>
      </c>
      <c r="F574" s="233" t="s">
        <v>651</v>
      </c>
      <c r="G574" s="230"/>
      <c r="H574" s="232" t="s">
        <v>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138</v>
      </c>
      <c r="AU574" s="239" t="s">
        <v>136</v>
      </c>
      <c r="AV574" s="13" t="s">
        <v>81</v>
      </c>
      <c r="AW574" s="13" t="s">
        <v>30</v>
      </c>
      <c r="AX574" s="13" t="s">
        <v>73</v>
      </c>
      <c r="AY574" s="239" t="s">
        <v>127</v>
      </c>
    </row>
    <row r="575" s="14" customFormat="1">
      <c r="A575" s="14"/>
      <c r="B575" s="240"/>
      <c r="C575" s="241"/>
      <c r="D575" s="231" t="s">
        <v>138</v>
      </c>
      <c r="E575" s="242" t="s">
        <v>1</v>
      </c>
      <c r="F575" s="243" t="s">
        <v>652</v>
      </c>
      <c r="G575" s="241"/>
      <c r="H575" s="244">
        <v>16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138</v>
      </c>
      <c r="AU575" s="250" t="s">
        <v>136</v>
      </c>
      <c r="AV575" s="14" t="s">
        <v>136</v>
      </c>
      <c r="AW575" s="14" t="s">
        <v>30</v>
      </c>
      <c r="AX575" s="14" t="s">
        <v>73</v>
      </c>
      <c r="AY575" s="250" t="s">
        <v>127</v>
      </c>
    </row>
    <row r="576" s="15" customFormat="1">
      <c r="A576" s="15"/>
      <c r="B576" s="251"/>
      <c r="C576" s="252"/>
      <c r="D576" s="231" t="s">
        <v>138</v>
      </c>
      <c r="E576" s="253" t="s">
        <v>1</v>
      </c>
      <c r="F576" s="254" t="s">
        <v>140</v>
      </c>
      <c r="G576" s="252"/>
      <c r="H576" s="255">
        <v>17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1" t="s">
        <v>138</v>
      </c>
      <c r="AU576" s="261" t="s">
        <v>136</v>
      </c>
      <c r="AV576" s="15" t="s">
        <v>135</v>
      </c>
      <c r="AW576" s="15" t="s">
        <v>30</v>
      </c>
      <c r="AX576" s="15" t="s">
        <v>81</v>
      </c>
      <c r="AY576" s="261" t="s">
        <v>127</v>
      </c>
    </row>
    <row r="577" s="2" customFormat="1" ht="24.15" customHeight="1">
      <c r="A577" s="38"/>
      <c r="B577" s="39"/>
      <c r="C577" s="215" t="s">
        <v>653</v>
      </c>
      <c r="D577" s="215" t="s">
        <v>131</v>
      </c>
      <c r="E577" s="216" t="s">
        <v>654</v>
      </c>
      <c r="F577" s="217" t="s">
        <v>655</v>
      </c>
      <c r="G577" s="218" t="s">
        <v>336</v>
      </c>
      <c r="H577" s="219">
        <v>15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39</v>
      </c>
      <c r="O577" s="91"/>
      <c r="P577" s="225">
        <f>O577*H577</f>
        <v>0</v>
      </c>
      <c r="Q577" s="225">
        <v>0</v>
      </c>
      <c r="R577" s="225">
        <f>Q577*H577</f>
        <v>0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285</v>
      </c>
      <c r="AT577" s="227" t="s">
        <v>131</v>
      </c>
      <c r="AU577" s="227" t="s">
        <v>136</v>
      </c>
      <c r="AY577" s="17" t="s">
        <v>127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136</v>
      </c>
      <c r="BK577" s="228">
        <f>ROUND(I577*H577,2)</f>
        <v>0</v>
      </c>
      <c r="BL577" s="17" t="s">
        <v>285</v>
      </c>
      <c r="BM577" s="227" t="s">
        <v>656</v>
      </c>
    </row>
    <row r="578" s="13" customFormat="1">
      <c r="A578" s="13"/>
      <c r="B578" s="229"/>
      <c r="C578" s="230"/>
      <c r="D578" s="231" t="s">
        <v>138</v>
      </c>
      <c r="E578" s="232" t="s">
        <v>1</v>
      </c>
      <c r="F578" s="233" t="s">
        <v>151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138</v>
      </c>
      <c r="AU578" s="239" t="s">
        <v>136</v>
      </c>
      <c r="AV578" s="13" t="s">
        <v>81</v>
      </c>
      <c r="AW578" s="13" t="s">
        <v>30</v>
      </c>
      <c r="AX578" s="13" t="s">
        <v>73</v>
      </c>
      <c r="AY578" s="239" t="s">
        <v>127</v>
      </c>
    </row>
    <row r="579" s="14" customFormat="1">
      <c r="A579" s="14"/>
      <c r="B579" s="240"/>
      <c r="C579" s="241"/>
      <c r="D579" s="231" t="s">
        <v>138</v>
      </c>
      <c r="E579" s="242" t="s">
        <v>1</v>
      </c>
      <c r="F579" s="243" t="s">
        <v>657</v>
      </c>
      <c r="G579" s="241"/>
      <c r="H579" s="244">
        <v>3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138</v>
      </c>
      <c r="AU579" s="250" t="s">
        <v>136</v>
      </c>
      <c r="AV579" s="14" t="s">
        <v>136</v>
      </c>
      <c r="AW579" s="14" t="s">
        <v>30</v>
      </c>
      <c r="AX579" s="14" t="s">
        <v>73</v>
      </c>
      <c r="AY579" s="250" t="s">
        <v>127</v>
      </c>
    </row>
    <row r="580" s="13" customFormat="1">
      <c r="A580" s="13"/>
      <c r="B580" s="229"/>
      <c r="C580" s="230"/>
      <c r="D580" s="231" t="s">
        <v>138</v>
      </c>
      <c r="E580" s="232" t="s">
        <v>1</v>
      </c>
      <c r="F580" s="233" t="s">
        <v>658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138</v>
      </c>
      <c r="AU580" s="239" t="s">
        <v>136</v>
      </c>
      <c r="AV580" s="13" t="s">
        <v>81</v>
      </c>
      <c r="AW580" s="13" t="s">
        <v>30</v>
      </c>
      <c r="AX580" s="13" t="s">
        <v>73</v>
      </c>
      <c r="AY580" s="239" t="s">
        <v>127</v>
      </c>
    </row>
    <row r="581" s="14" customFormat="1">
      <c r="A581" s="14"/>
      <c r="B581" s="240"/>
      <c r="C581" s="241"/>
      <c r="D581" s="231" t="s">
        <v>138</v>
      </c>
      <c r="E581" s="242" t="s">
        <v>1</v>
      </c>
      <c r="F581" s="243" t="s">
        <v>657</v>
      </c>
      <c r="G581" s="241"/>
      <c r="H581" s="244">
        <v>3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138</v>
      </c>
      <c r="AU581" s="250" t="s">
        <v>136</v>
      </c>
      <c r="AV581" s="14" t="s">
        <v>136</v>
      </c>
      <c r="AW581" s="14" t="s">
        <v>30</v>
      </c>
      <c r="AX581" s="14" t="s">
        <v>73</v>
      </c>
      <c r="AY581" s="250" t="s">
        <v>127</v>
      </c>
    </row>
    <row r="582" s="13" customFormat="1">
      <c r="A582" s="13"/>
      <c r="B582" s="229"/>
      <c r="C582" s="230"/>
      <c r="D582" s="231" t="s">
        <v>138</v>
      </c>
      <c r="E582" s="232" t="s">
        <v>1</v>
      </c>
      <c r="F582" s="233" t="s">
        <v>176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138</v>
      </c>
      <c r="AU582" s="239" t="s">
        <v>136</v>
      </c>
      <c r="AV582" s="13" t="s">
        <v>81</v>
      </c>
      <c r="AW582" s="13" t="s">
        <v>30</v>
      </c>
      <c r="AX582" s="13" t="s">
        <v>73</v>
      </c>
      <c r="AY582" s="239" t="s">
        <v>127</v>
      </c>
    </row>
    <row r="583" s="14" customFormat="1">
      <c r="A583" s="14"/>
      <c r="B583" s="240"/>
      <c r="C583" s="241"/>
      <c r="D583" s="231" t="s">
        <v>138</v>
      </c>
      <c r="E583" s="242" t="s">
        <v>1</v>
      </c>
      <c r="F583" s="243" t="s">
        <v>657</v>
      </c>
      <c r="G583" s="241"/>
      <c r="H583" s="244">
        <v>3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138</v>
      </c>
      <c r="AU583" s="250" t="s">
        <v>136</v>
      </c>
      <c r="AV583" s="14" t="s">
        <v>136</v>
      </c>
      <c r="AW583" s="14" t="s">
        <v>30</v>
      </c>
      <c r="AX583" s="14" t="s">
        <v>73</v>
      </c>
      <c r="AY583" s="250" t="s">
        <v>127</v>
      </c>
    </row>
    <row r="584" s="13" customFormat="1">
      <c r="A584" s="13"/>
      <c r="B584" s="229"/>
      <c r="C584" s="230"/>
      <c r="D584" s="231" t="s">
        <v>138</v>
      </c>
      <c r="E584" s="232" t="s">
        <v>1</v>
      </c>
      <c r="F584" s="233" t="s">
        <v>180</v>
      </c>
      <c r="G584" s="230"/>
      <c r="H584" s="232" t="s">
        <v>1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138</v>
      </c>
      <c r="AU584" s="239" t="s">
        <v>136</v>
      </c>
      <c r="AV584" s="13" t="s">
        <v>81</v>
      </c>
      <c r="AW584" s="13" t="s">
        <v>30</v>
      </c>
      <c r="AX584" s="13" t="s">
        <v>73</v>
      </c>
      <c r="AY584" s="239" t="s">
        <v>127</v>
      </c>
    </row>
    <row r="585" s="14" customFormat="1">
      <c r="A585" s="14"/>
      <c r="B585" s="240"/>
      <c r="C585" s="241"/>
      <c r="D585" s="231" t="s">
        <v>138</v>
      </c>
      <c r="E585" s="242" t="s">
        <v>1</v>
      </c>
      <c r="F585" s="243" t="s">
        <v>657</v>
      </c>
      <c r="G585" s="241"/>
      <c r="H585" s="244">
        <v>3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138</v>
      </c>
      <c r="AU585" s="250" t="s">
        <v>136</v>
      </c>
      <c r="AV585" s="14" t="s">
        <v>136</v>
      </c>
      <c r="AW585" s="14" t="s">
        <v>30</v>
      </c>
      <c r="AX585" s="14" t="s">
        <v>73</v>
      </c>
      <c r="AY585" s="250" t="s">
        <v>127</v>
      </c>
    </row>
    <row r="586" s="13" customFormat="1">
      <c r="A586" s="13"/>
      <c r="B586" s="229"/>
      <c r="C586" s="230"/>
      <c r="D586" s="231" t="s">
        <v>138</v>
      </c>
      <c r="E586" s="232" t="s">
        <v>1</v>
      </c>
      <c r="F586" s="233" t="s">
        <v>149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138</v>
      </c>
      <c r="AU586" s="239" t="s">
        <v>136</v>
      </c>
      <c r="AV586" s="13" t="s">
        <v>81</v>
      </c>
      <c r="AW586" s="13" t="s">
        <v>30</v>
      </c>
      <c r="AX586" s="13" t="s">
        <v>73</v>
      </c>
      <c r="AY586" s="239" t="s">
        <v>127</v>
      </c>
    </row>
    <row r="587" s="14" customFormat="1">
      <c r="A587" s="14"/>
      <c r="B587" s="240"/>
      <c r="C587" s="241"/>
      <c r="D587" s="231" t="s">
        <v>138</v>
      </c>
      <c r="E587" s="242" t="s">
        <v>1</v>
      </c>
      <c r="F587" s="243" t="s">
        <v>657</v>
      </c>
      <c r="G587" s="241"/>
      <c r="H587" s="244">
        <v>3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138</v>
      </c>
      <c r="AU587" s="250" t="s">
        <v>136</v>
      </c>
      <c r="AV587" s="14" t="s">
        <v>136</v>
      </c>
      <c r="AW587" s="14" t="s">
        <v>30</v>
      </c>
      <c r="AX587" s="14" t="s">
        <v>73</v>
      </c>
      <c r="AY587" s="250" t="s">
        <v>127</v>
      </c>
    </row>
    <row r="588" s="15" customFormat="1">
      <c r="A588" s="15"/>
      <c r="B588" s="251"/>
      <c r="C588" s="252"/>
      <c r="D588" s="231" t="s">
        <v>138</v>
      </c>
      <c r="E588" s="253" t="s">
        <v>1</v>
      </c>
      <c r="F588" s="254" t="s">
        <v>140</v>
      </c>
      <c r="G588" s="252"/>
      <c r="H588" s="255">
        <v>15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1" t="s">
        <v>138</v>
      </c>
      <c r="AU588" s="261" t="s">
        <v>136</v>
      </c>
      <c r="AV588" s="15" t="s">
        <v>135</v>
      </c>
      <c r="AW588" s="15" t="s">
        <v>30</v>
      </c>
      <c r="AX588" s="15" t="s">
        <v>81</v>
      </c>
      <c r="AY588" s="261" t="s">
        <v>127</v>
      </c>
    </row>
    <row r="589" s="2" customFormat="1" ht="24.15" customHeight="1">
      <c r="A589" s="38"/>
      <c r="B589" s="39"/>
      <c r="C589" s="215" t="s">
        <v>659</v>
      </c>
      <c r="D589" s="215" t="s">
        <v>131</v>
      </c>
      <c r="E589" s="216" t="s">
        <v>660</v>
      </c>
      <c r="F589" s="217" t="s">
        <v>661</v>
      </c>
      <c r="G589" s="218" t="s">
        <v>336</v>
      </c>
      <c r="H589" s="219">
        <v>9</v>
      </c>
      <c r="I589" s="220"/>
      <c r="J589" s="221">
        <f>ROUND(I589*H589,2)</f>
        <v>0</v>
      </c>
      <c r="K589" s="222"/>
      <c r="L589" s="44"/>
      <c r="M589" s="223" t="s">
        <v>1</v>
      </c>
      <c r="N589" s="224" t="s">
        <v>39</v>
      </c>
      <c r="O589" s="91"/>
      <c r="P589" s="225">
        <f>O589*H589</f>
        <v>0</v>
      </c>
      <c r="Q589" s="225">
        <v>0</v>
      </c>
      <c r="R589" s="225">
        <f>Q589*H589</f>
        <v>0</v>
      </c>
      <c r="S589" s="225">
        <v>0</v>
      </c>
      <c r="T589" s="22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7" t="s">
        <v>285</v>
      </c>
      <c r="AT589" s="227" t="s">
        <v>131</v>
      </c>
      <c r="AU589" s="227" t="s">
        <v>136</v>
      </c>
      <c r="AY589" s="17" t="s">
        <v>127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7" t="s">
        <v>136</v>
      </c>
      <c r="BK589" s="228">
        <f>ROUND(I589*H589,2)</f>
        <v>0</v>
      </c>
      <c r="BL589" s="17" t="s">
        <v>285</v>
      </c>
      <c r="BM589" s="227" t="s">
        <v>662</v>
      </c>
    </row>
    <row r="590" s="13" customFormat="1">
      <c r="A590" s="13"/>
      <c r="B590" s="229"/>
      <c r="C590" s="230"/>
      <c r="D590" s="231" t="s">
        <v>138</v>
      </c>
      <c r="E590" s="232" t="s">
        <v>1</v>
      </c>
      <c r="F590" s="233" t="s">
        <v>643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138</v>
      </c>
      <c r="AU590" s="239" t="s">
        <v>136</v>
      </c>
      <c r="AV590" s="13" t="s">
        <v>81</v>
      </c>
      <c r="AW590" s="13" t="s">
        <v>30</v>
      </c>
      <c r="AX590" s="13" t="s">
        <v>73</v>
      </c>
      <c r="AY590" s="239" t="s">
        <v>127</v>
      </c>
    </row>
    <row r="591" s="14" customFormat="1">
      <c r="A591" s="14"/>
      <c r="B591" s="240"/>
      <c r="C591" s="241"/>
      <c r="D591" s="231" t="s">
        <v>138</v>
      </c>
      <c r="E591" s="242" t="s">
        <v>1</v>
      </c>
      <c r="F591" s="243" t="s">
        <v>644</v>
      </c>
      <c r="G591" s="241"/>
      <c r="H591" s="244">
        <v>4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138</v>
      </c>
      <c r="AU591" s="250" t="s">
        <v>136</v>
      </c>
      <c r="AV591" s="14" t="s">
        <v>136</v>
      </c>
      <c r="AW591" s="14" t="s">
        <v>30</v>
      </c>
      <c r="AX591" s="14" t="s">
        <v>73</v>
      </c>
      <c r="AY591" s="250" t="s">
        <v>127</v>
      </c>
    </row>
    <row r="592" s="13" customFormat="1">
      <c r="A592" s="13"/>
      <c r="B592" s="229"/>
      <c r="C592" s="230"/>
      <c r="D592" s="231" t="s">
        <v>138</v>
      </c>
      <c r="E592" s="232" t="s">
        <v>1</v>
      </c>
      <c r="F592" s="233" t="s">
        <v>645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138</v>
      </c>
      <c r="AU592" s="239" t="s">
        <v>136</v>
      </c>
      <c r="AV592" s="13" t="s">
        <v>81</v>
      </c>
      <c r="AW592" s="13" t="s">
        <v>30</v>
      </c>
      <c r="AX592" s="13" t="s">
        <v>73</v>
      </c>
      <c r="AY592" s="239" t="s">
        <v>127</v>
      </c>
    </row>
    <row r="593" s="14" customFormat="1">
      <c r="A593" s="14"/>
      <c r="B593" s="240"/>
      <c r="C593" s="241"/>
      <c r="D593" s="231" t="s">
        <v>138</v>
      </c>
      <c r="E593" s="242" t="s">
        <v>1</v>
      </c>
      <c r="F593" s="243" t="s">
        <v>81</v>
      </c>
      <c r="G593" s="241"/>
      <c r="H593" s="244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138</v>
      </c>
      <c r="AU593" s="250" t="s">
        <v>136</v>
      </c>
      <c r="AV593" s="14" t="s">
        <v>136</v>
      </c>
      <c r="AW593" s="14" t="s">
        <v>30</v>
      </c>
      <c r="AX593" s="14" t="s">
        <v>73</v>
      </c>
      <c r="AY593" s="250" t="s">
        <v>127</v>
      </c>
    </row>
    <row r="594" s="13" customFormat="1">
      <c r="A594" s="13"/>
      <c r="B594" s="229"/>
      <c r="C594" s="230"/>
      <c r="D594" s="231" t="s">
        <v>138</v>
      </c>
      <c r="E594" s="232" t="s">
        <v>1</v>
      </c>
      <c r="F594" s="233" t="s">
        <v>646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138</v>
      </c>
      <c r="AU594" s="239" t="s">
        <v>136</v>
      </c>
      <c r="AV594" s="13" t="s">
        <v>81</v>
      </c>
      <c r="AW594" s="13" t="s">
        <v>30</v>
      </c>
      <c r="AX594" s="13" t="s">
        <v>73</v>
      </c>
      <c r="AY594" s="239" t="s">
        <v>127</v>
      </c>
    </row>
    <row r="595" s="14" customFormat="1">
      <c r="A595" s="14"/>
      <c r="B595" s="240"/>
      <c r="C595" s="241"/>
      <c r="D595" s="231" t="s">
        <v>138</v>
      </c>
      <c r="E595" s="242" t="s">
        <v>1</v>
      </c>
      <c r="F595" s="243" t="s">
        <v>81</v>
      </c>
      <c r="G595" s="241"/>
      <c r="H595" s="244">
        <v>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138</v>
      </c>
      <c r="AU595" s="250" t="s">
        <v>136</v>
      </c>
      <c r="AV595" s="14" t="s">
        <v>136</v>
      </c>
      <c r="AW595" s="14" t="s">
        <v>30</v>
      </c>
      <c r="AX595" s="14" t="s">
        <v>73</v>
      </c>
      <c r="AY595" s="250" t="s">
        <v>127</v>
      </c>
    </row>
    <row r="596" s="13" customFormat="1">
      <c r="A596" s="13"/>
      <c r="B596" s="229"/>
      <c r="C596" s="230"/>
      <c r="D596" s="231" t="s">
        <v>138</v>
      </c>
      <c r="E596" s="232" t="s">
        <v>1</v>
      </c>
      <c r="F596" s="233" t="s">
        <v>647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138</v>
      </c>
      <c r="AU596" s="239" t="s">
        <v>136</v>
      </c>
      <c r="AV596" s="13" t="s">
        <v>81</v>
      </c>
      <c r="AW596" s="13" t="s">
        <v>30</v>
      </c>
      <c r="AX596" s="13" t="s">
        <v>73</v>
      </c>
      <c r="AY596" s="239" t="s">
        <v>127</v>
      </c>
    </row>
    <row r="597" s="14" customFormat="1">
      <c r="A597" s="14"/>
      <c r="B597" s="240"/>
      <c r="C597" s="241"/>
      <c r="D597" s="231" t="s">
        <v>138</v>
      </c>
      <c r="E597" s="242" t="s">
        <v>1</v>
      </c>
      <c r="F597" s="243" t="s">
        <v>81</v>
      </c>
      <c r="G597" s="241"/>
      <c r="H597" s="244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138</v>
      </c>
      <c r="AU597" s="250" t="s">
        <v>136</v>
      </c>
      <c r="AV597" s="14" t="s">
        <v>136</v>
      </c>
      <c r="AW597" s="14" t="s">
        <v>30</v>
      </c>
      <c r="AX597" s="14" t="s">
        <v>73</v>
      </c>
      <c r="AY597" s="250" t="s">
        <v>127</v>
      </c>
    </row>
    <row r="598" s="13" customFormat="1">
      <c r="A598" s="13"/>
      <c r="B598" s="229"/>
      <c r="C598" s="230"/>
      <c r="D598" s="231" t="s">
        <v>138</v>
      </c>
      <c r="E598" s="232" t="s">
        <v>1</v>
      </c>
      <c r="F598" s="233" t="s">
        <v>623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138</v>
      </c>
      <c r="AU598" s="239" t="s">
        <v>136</v>
      </c>
      <c r="AV598" s="13" t="s">
        <v>81</v>
      </c>
      <c r="AW598" s="13" t="s">
        <v>30</v>
      </c>
      <c r="AX598" s="13" t="s">
        <v>73</v>
      </c>
      <c r="AY598" s="239" t="s">
        <v>127</v>
      </c>
    </row>
    <row r="599" s="14" customFormat="1">
      <c r="A599" s="14"/>
      <c r="B599" s="240"/>
      <c r="C599" s="241"/>
      <c r="D599" s="231" t="s">
        <v>138</v>
      </c>
      <c r="E599" s="242" t="s">
        <v>1</v>
      </c>
      <c r="F599" s="243" t="s">
        <v>81</v>
      </c>
      <c r="G599" s="241"/>
      <c r="H599" s="244">
        <v>1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138</v>
      </c>
      <c r="AU599" s="250" t="s">
        <v>136</v>
      </c>
      <c r="AV599" s="14" t="s">
        <v>136</v>
      </c>
      <c r="AW599" s="14" t="s">
        <v>30</v>
      </c>
      <c r="AX599" s="14" t="s">
        <v>73</v>
      </c>
      <c r="AY599" s="250" t="s">
        <v>127</v>
      </c>
    </row>
    <row r="600" s="13" customFormat="1">
      <c r="A600" s="13"/>
      <c r="B600" s="229"/>
      <c r="C600" s="230"/>
      <c r="D600" s="231" t="s">
        <v>138</v>
      </c>
      <c r="E600" s="232" t="s">
        <v>1</v>
      </c>
      <c r="F600" s="233" t="s">
        <v>151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138</v>
      </c>
      <c r="AU600" s="239" t="s">
        <v>136</v>
      </c>
      <c r="AV600" s="13" t="s">
        <v>81</v>
      </c>
      <c r="AW600" s="13" t="s">
        <v>30</v>
      </c>
      <c r="AX600" s="13" t="s">
        <v>73</v>
      </c>
      <c r="AY600" s="239" t="s">
        <v>127</v>
      </c>
    </row>
    <row r="601" s="14" customFormat="1">
      <c r="A601" s="14"/>
      <c r="B601" s="240"/>
      <c r="C601" s="241"/>
      <c r="D601" s="231" t="s">
        <v>138</v>
      </c>
      <c r="E601" s="242" t="s">
        <v>1</v>
      </c>
      <c r="F601" s="243" t="s">
        <v>81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138</v>
      </c>
      <c r="AU601" s="250" t="s">
        <v>136</v>
      </c>
      <c r="AV601" s="14" t="s">
        <v>136</v>
      </c>
      <c r="AW601" s="14" t="s">
        <v>30</v>
      </c>
      <c r="AX601" s="14" t="s">
        <v>73</v>
      </c>
      <c r="AY601" s="250" t="s">
        <v>127</v>
      </c>
    </row>
    <row r="602" s="15" customFormat="1">
      <c r="A602" s="15"/>
      <c r="B602" s="251"/>
      <c r="C602" s="252"/>
      <c r="D602" s="231" t="s">
        <v>138</v>
      </c>
      <c r="E602" s="253" t="s">
        <v>1</v>
      </c>
      <c r="F602" s="254" t="s">
        <v>140</v>
      </c>
      <c r="G602" s="252"/>
      <c r="H602" s="255">
        <v>9</v>
      </c>
      <c r="I602" s="256"/>
      <c r="J602" s="252"/>
      <c r="K602" s="252"/>
      <c r="L602" s="257"/>
      <c r="M602" s="258"/>
      <c r="N602" s="259"/>
      <c r="O602" s="259"/>
      <c r="P602" s="259"/>
      <c r="Q602" s="259"/>
      <c r="R602" s="259"/>
      <c r="S602" s="259"/>
      <c r="T602" s="26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1" t="s">
        <v>138</v>
      </c>
      <c r="AU602" s="261" t="s">
        <v>136</v>
      </c>
      <c r="AV602" s="15" t="s">
        <v>135</v>
      </c>
      <c r="AW602" s="15" t="s">
        <v>30</v>
      </c>
      <c r="AX602" s="15" t="s">
        <v>81</v>
      </c>
      <c r="AY602" s="261" t="s">
        <v>127</v>
      </c>
    </row>
    <row r="603" s="2" customFormat="1" ht="24.15" customHeight="1">
      <c r="A603" s="38"/>
      <c r="B603" s="39"/>
      <c r="C603" s="262" t="s">
        <v>663</v>
      </c>
      <c r="D603" s="262" t="s">
        <v>288</v>
      </c>
      <c r="E603" s="263" t="s">
        <v>664</v>
      </c>
      <c r="F603" s="264" t="s">
        <v>665</v>
      </c>
      <c r="G603" s="265" t="s">
        <v>336</v>
      </c>
      <c r="H603" s="266">
        <v>4</v>
      </c>
      <c r="I603" s="267"/>
      <c r="J603" s="268">
        <f>ROUND(I603*H603,2)</f>
        <v>0</v>
      </c>
      <c r="K603" s="269"/>
      <c r="L603" s="270"/>
      <c r="M603" s="271" t="s">
        <v>1</v>
      </c>
      <c r="N603" s="272" t="s">
        <v>39</v>
      </c>
      <c r="O603" s="91"/>
      <c r="P603" s="225">
        <f>O603*H603</f>
        <v>0</v>
      </c>
      <c r="Q603" s="225">
        <v>0.00108</v>
      </c>
      <c r="R603" s="225">
        <f>Q603*H603</f>
        <v>0.0043200000000000001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291</v>
      </c>
      <c r="AT603" s="227" t="s">
        <v>288</v>
      </c>
      <c r="AU603" s="227" t="s">
        <v>136</v>
      </c>
      <c r="AY603" s="17" t="s">
        <v>127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136</v>
      </c>
      <c r="BK603" s="228">
        <f>ROUND(I603*H603,2)</f>
        <v>0</v>
      </c>
      <c r="BL603" s="17" t="s">
        <v>285</v>
      </c>
      <c r="BM603" s="227" t="s">
        <v>666</v>
      </c>
    </row>
    <row r="604" s="13" customFormat="1">
      <c r="A604" s="13"/>
      <c r="B604" s="229"/>
      <c r="C604" s="230"/>
      <c r="D604" s="231" t="s">
        <v>138</v>
      </c>
      <c r="E604" s="232" t="s">
        <v>1</v>
      </c>
      <c r="F604" s="233" t="s">
        <v>643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138</v>
      </c>
      <c r="AU604" s="239" t="s">
        <v>136</v>
      </c>
      <c r="AV604" s="13" t="s">
        <v>81</v>
      </c>
      <c r="AW604" s="13" t="s">
        <v>30</v>
      </c>
      <c r="AX604" s="13" t="s">
        <v>73</v>
      </c>
      <c r="AY604" s="239" t="s">
        <v>127</v>
      </c>
    </row>
    <row r="605" s="14" customFormat="1">
      <c r="A605" s="14"/>
      <c r="B605" s="240"/>
      <c r="C605" s="241"/>
      <c r="D605" s="231" t="s">
        <v>138</v>
      </c>
      <c r="E605" s="242" t="s">
        <v>1</v>
      </c>
      <c r="F605" s="243" t="s">
        <v>644</v>
      </c>
      <c r="G605" s="241"/>
      <c r="H605" s="244">
        <v>4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138</v>
      </c>
      <c r="AU605" s="250" t="s">
        <v>136</v>
      </c>
      <c r="AV605" s="14" t="s">
        <v>136</v>
      </c>
      <c r="AW605" s="14" t="s">
        <v>30</v>
      </c>
      <c r="AX605" s="14" t="s">
        <v>81</v>
      </c>
      <c r="AY605" s="250" t="s">
        <v>127</v>
      </c>
    </row>
    <row r="606" s="2" customFormat="1" ht="24.15" customHeight="1">
      <c r="A606" s="38"/>
      <c r="B606" s="39"/>
      <c r="C606" s="262" t="s">
        <v>667</v>
      </c>
      <c r="D606" s="262" t="s">
        <v>288</v>
      </c>
      <c r="E606" s="263" t="s">
        <v>668</v>
      </c>
      <c r="F606" s="264" t="s">
        <v>669</v>
      </c>
      <c r="G606" s="265" t="s">
        <v>336</v>
      </c>
      <c r="H606" s="266">
        <v>5</v>
      </c>
      <c r="I606" s="267"/>
      <c r="J606" s="268">
        <f>ROUND(I606*H606,2)</f>
        <v>0</v>
      </c>
      <c r="K606" s="269"/>
      <c r="L606" s="270"/>
      <c r="M606" s="271" t="s">
        <v>1</v>
      </c>
      <c r="N606" s="272" t="s">
        <v>39</v>
      </c>
      <c r="O606" s="91"/>
      <c r="P606" s="225">
        <f>O606*H606</f>
        <v>0</v>
      </c>
      <c r="Q606" s="225">
        <v>0.00123</v>
      </c>
      <c r="R606" s="225">
        <f>Q606*H606</f>
        <v>0.0061500000000000001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291</v>
      </c>
      <c r="AT606" s="227" t="s">
        <v>288</v>
      </c>
      <c r="AU606" s="227" t="s">
        <v>136</v>
      </c>
      <c r="AY606" s="17" t="s">
        <v>127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136</v>
      </c>
      <c r="BK606" s="228">
        <f>ROUND(I606*H606,2)</f>
        <v>0</v>
      </c>
      <c r="BL606" s="17" t="s">
        <v>285</v>
      </c>
      <c r="BM606" s="227" t="s">
        <v>670</v>
      </c>
    </row>
    <row r="607" s="13" customFormat="1">
      <c r="A607" s="13"/>
      <c r="B607" s="229"/>
      <c r="C607" s="230"/>
      <c r="D607" s="231" t="s">
        <v>138</v>
      </c>
      <c r="E607" s="232" t="s">
        <v>1</v>
      </c>
      <c r="F607" s="233" t="s">
        <v>645</v>
      </c>
      <c r="G607" s="230"/>
      <c r="H607" s="232" t="s">
        <v>1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138</v>
      </c>
      <c r="AU607" s="239" t="s">
        <v>136</v>
      </c>
      <c r="AV607" s="13" t="s">
        <v>81</v>
      </c>
      <c r="AW607" s="13" t="s">
        <v>30</v>
      </c>
      <c r="AX607" s="13" t="s">
        <v>73</v>
      </c>
      <c r="AY607" s="239" t="s">
        <v>127</v>
      </c>
    </row>
    <row r="608" s="14" customFormat="1">
      <c r="A608" s="14"/>
      <c r="B608" s="240"/>
      <c r="C608" s="241"/>
      <c r="D608" s="231" t="s">
        <v>138</v>
      </c>
      <c r="E608" s="242" t="s">
        <v>1</v>
      </c>
      <c r="F608" s="243" t="s">
        <v>81</v>
      </c>
      <c r="G608" s="241"/>
      <c r="H608" s="244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138</v>
      </c>
      <c r="AU608" s="250" t="s">
        <v>136</v>
      </c>
      <c r="AV608" s="14" t="s">
        <v>136</v>
      </c>
      <c r="AW608" s="14" t="s">
        <v>30</v>
      </c>
      <c r="AX608" s="14" t="s">
        <v>73</v>
      </c>
      <c r="AY608" s="250" t="s">
        <v>127</v>
      </c>
    </row>
    <row r="609" s="13" customFormat="1">
      <c r="A609" s="13"/>
      <c r="B609" s="229"/>
      <c r="C609" s="230"/>
      <c r="D609" s="231" t="s">
        <v>138</v>
      </c>
      <c r="E609" s="232" t="s">
        <v>1</v>
      </c>
      <c r="F609" s="233" t="s">
        <v>624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138</v>
      </c>
      <c r="AU609" s="239" t="s">
        <v>136</v>
      </c>
      <c r="AV609" s="13" t="s">
        <v>81</v>
      </c>
      <c r="AW609" s="13" t="s">
        <v>30</v>
      </c>
      <c r="AX609" s="13" t="s">
        <v>73</v>
      </c>
      <c r="AY609" s="239" t="s">
        <v>127</v>
      </c>
    </row>
    <row r="610" s="14" customFormat="1">
      <c r="A610" s="14"/>
      <c r="B610" s="240"/>
      <c r="C610" s="241"/>
      <c r="D610" s="231" t="s">
        <v>138</v>
      </c>
      <c r="E610" s="242" t="s">
        <v>1</v>
      </c>
      <c r="F610" s="243" t="s">
        <v>81</v>
      </c>
      <c r="G610" s="241"/>
      <c r="H610" s="244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138</v>
      </c>
      <c r="AU610" s="250" t="s">
        <v>136</v>
      </c>
      <c r="AV610" s="14" t="s">
        <v>136</v>
      </c>
      <c r="AW610" s="14" t="s">
        <v>30</v>
      </c>
      <c r="AX610" s="14" t="s">
        <v>73</v>
      </c>
      <c r="AY610" s="250" t="s">
        <v>127</v>
      </c>
    </row>
    <row r="611" s="13" customFormat="1">
      <c r="A611" s="13"/>
      <c r="B611" s="229"/>
      <c r="C611" s="230"/>
      <c r="D611" s="231" t="s">
        <v>138</v>
      </c>
      <c r="E611" s="232" t="s">
        <v>1</v>
      </c>
      <c r="F611" s="233" t="s">
        <v>176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138</v>
      </c>
      <c r="AU611" s="239" t="s">
        <v>136</v>
      </c>
      <c r="AV611" s="13" t="s">
        <v>81</v>
      </c>
      <c r="AW611" s="13" t="s">
        <v>30</v>
      </c>
      <c r="AX611" s="13" t="s">
        <v>73</v>
      </c>
      <c r="AY611" s="239" t="s">
        <v>127</v>
      </c>
    </row>
    <row r="612" s="14" customFormat="1">
      <c r="A612" s="14"/>
      <c r="B612" s="240"/>
      <c r="C612" s="241"/>
      <c r="D612" s="231" t="s">
        <v>138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138</v>
      </c>
      <c r="AU612" s="250" t="s">
        <v>136</v>
      </c>
      <c r="AV612" s="14" t="s">
        <v>136</v>
      </c>
      <c r="AW612" s="14" t="s">
        <v>30</v>
      </c>
      <c r="AX612" s="14" t="s">
        <v>73</v>
      </c>
      <c r="AY612" s="250" t="s">
        <v>127</v>
      </c>
    </row>
    <row r="613" s="13" customFormat="1">
      <c r="A613" s="13"/>
      <c r="B613" s="229"/>
      <c r="C613" s="230"/>
      <c r="D613" s="231" t="s">
        <v>138</v>
      </c>
      <c r="E613" s="232" t="s">
        <v>1</v>
      </c>
      <c r="F613" s="233" t="s">
        <v>178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138</v>
      </c>
      <c r="AU613" s="239" t="s">
        <v>136</v>
      </c>
      <c r="AV613" s="13" t="s">
        <v>81</v>
      </c>
      <c r="AW613" s="13" t="s">
        <v>30</v>
      </c>
      <c r="AX613" s="13" t="s">
        <v>73</v>
      </c>
      <c r="AY613" s="239" t="s">
        <v>127</v>
      </c>
    </row>
    <row r="614" s="14" customFormat="1">
      <c r="A614" s="14"/>
      <c r="B614" s="240"/>
      <c r="C614" s="241"/>
      <c r="D614" s="231" t="s">
        <v>138</v>
      </c>
      <c r="E614" s="242" t="s">
        <v>1</v>
      </c>
      <c r="F614" s="243" t="s">
        <v>81</v>
      </c>
      <c r="G614" s="241"/>
      <c r="H614" s="244">
        <v>1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138</v>
      </c>
      <c r="AU614" s="250" t="s">
        <v>136</v>
      </c>
      <c r="AV614" s="14" t="s">
        <v>136</v>
      </c>
      <c r="AW614" s="14" t="s">
        <v>30</v>
      </c>
      <c r="AX614" s="14" t="s">
        <v>73</v>
      </c>
      <c r="AY614" s="250" t="s">
        <v>127</v>
      </c>
    </row>
    <row r="615" s="13" customFormat="1">
      <c r="A615" s="13"/>
      <c r="B615" s="229"/>
      <c r="C615" s="230"/>
      <c r="D615" s="231" t="s">
        <v>138</v>
      </c>
      <c r="E615" s="232" t="s">
        <v>1</v>
      </c>
      <c r="F615" s="233" t="s">
        <v>151</v>
      </c>
      <c r="G615" s="230"/>
      <c r="H615" s="232" t="s">
        <v>1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138</v>
      </c>
      <c r="AU615" s="239" t="s">
        <v>136</v>
      </c>
      <c r="AV615" s="13" t="s">
        <v>81</v>
      </c>
      <c r="AW615" s="13" t="s">
        <v>30</v>
      </c>
      <c r="AX615" s="13" t="s">
        <v>73</v>
      </c>
      <c r="AY615" s="239" t="s">
        <v>127</v>
      </c>
    </row>
    <row r="616" s="14" customFormat="1">
      <c r="A616" s="14"/>
      <c r="B616" s="240"/>
      <c r="C616" s="241"/>
      <c r="D616" s="231" t="s">
        <v>138</v>
      </c>
      <c r="E616" s="242" t="s">
        <v>1</v>
      </c>
      <c r="F616" s="243" t="s">
        <v>81</v>
      </c>
      <c r="G616" s="241"/>
      <c r="H616" s="244">
        <v>1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0" t="s">
        <v>138</v>
      </c>
      <c r="AU616" s="250" t="s">
        <v>136</v>
      </c>
      <c r="AV616" s="14" t="s">
        <v>136</v>
      </c>
      <c r="AW616" s="14" t="s">
        <v>30</v>
      </c>
      <c r="AX616" s="14" t="s">
        <v>73</v>
      </c>
      <c r="AY616" s="250" t="s">
        <v>127</v>
      </c>
    </row>
    <row r="617" s="15" customFormat="1">
      <c r="A617" s="15"/>
      <c r="B617" s="251"/>
      <c r="C617" s="252"/>
      <c r="D617" s="231" t="s">
        <v>138</v>
      </c>
      <c r="E617" s="253" t="s">
        <v>1</v>
      </c>
      <c r="F617" s="254" t="s">
        <v>140</v>
      </c>
      <c r="G617" s="252"/>
      <c r="H617" s="255">
        <v>5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1" t="s">
        <v>138</v>
      </c>
      <c r="AU617" s="261" t="s">
        <v>136</v>
      </c>
      <c r="AV617" s="15" t="s">
        <v>135</v>
      </c>
      <c r="AW617" s="15" t="s">
        <v>30</v>
      </c>
      <c r="AX617" s="15" t="s">
        <v>81</v>
      </c>
      <c r="AY617" s="261" t="s">
        <v>127</v>
      </c>
    </row>
    <row r="618" s="2" customFormat="1" ht="24.15" customHeight="1">
      <c r="A618" s="38"/>
      <c r="B618" s="39"/>
      <c r="C618" s="215" t="s">
        <v>524</v>
      </c>
      <c r="D618" s="215" t="s">
        <v>131</v>
      </c>
      <c r="E618" s="216" t="s">
        <v>671</v>
      </c>
      <c r="F618" s="217" t="s">
        <v>672</v>
      </c>
      <c r="G618" s="218" t="s">
        <v>336</v>
      </c>
      <c r="H618" s="219">
        <v>1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285</v>
      </c>
      <c r="AT618" s="227" t="s">
        <v>131</v>
      </c>
      <c r="AU618" s="227" t="s">
        <v>136</v>
      </c>
      <c r="AY618" s="17" t="s">
        <v>127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136</v>
      </c>
      <c r="BK618" s="228">
        <f>ROUND(I618*H618,2)</f>
        <v>0</v>
      </c>
      <c r="BL618" s="17" t="s">
        <v>285</v>
      </c>
      <c r="BM618" s="227" t="s">
        <v>673</v>
      </c>
    </row>
    <row r="619" s="2" customFormat="1" ht="24.15" customHeight="1">
      <c r="A619" s="38"/>
      <c r="B619" s="39"/>
      <c r="C619" s="215" t="s">
        <v>674</v>
      </c>
      <c r="D619" s="215" t="s">
        <v>131</v>
      </c>
      <c r="E619" s="216" t="s">
        <v>675</v>
      </c>
      <c r="F619" s="217" t="s">
        <v>676</v>
      </c>
      <c r="G619" s="218" t="s">
        <v>336</v>
      </c>
      <c r="H619" s="219">
        <v>2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285</v>
      </c>
      <c r="AT619" s="227" t="s">
        <v>131</v>
      </c>
      <c r="AU619" s="227" t="s">
        <v>136</v>
      </c>
      <c r="AY619" s="17" t="s">
        <v>127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136</v>
      </c>
      <c r="BK619" s="228">
        <f>ROUND(I619*H619,2)</f>
        <v>0</v>
      </c>
      <c r="BL619" s="17" t="s">
        <v>285</v>
      </c>
      <c r="BM619" s="227" t="s">
        <v>677</v>
      </c>
    </row>
    <row r="620" s="2" customFormat="1" ht="24.15" customHeight="1">
      <c r="A620" s="38"/>
      <c r="B620" s="39"/>
      <c r="C620" s="215" t="s">
        <v>526</v>
      </c>
      <c r="D620" s="215" t="s">
        <v>131</v>
      </c>
      <c r="E620" s="216" t="s">
        <v>678</v>
      </c>
      <c r="F620" s="217" t="s">
        <v>679</v>
      </c>
      <c r="G620" s="218" t="s">
        <v>336</v>
      </c>
      <c r="H620" s="219">
        <v>1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285</v>
      </c>
      <c r="AT620" s="227" t="s">
        <v>131</v>
      </c>
      <c r="AU620" s="227" t="s">
        <v>136</v>
      </c>
      <c r="AY620" s="17" t="s">
        <v>127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136</v>
      </c>
      <c r="BK620" s="228">
        <f>ROUND(I620*H620,2)</f>
        <v>0</v>
      </c>
      <c r="BL620" s="17" t="s">
        <v>285</v>
      </c>
      <c r="BM620" s="227" t="s">
        <v>680</v>
      </c>
    </row>
    <row r="621" s="2" customFormat="1" ht="24.15" customHeight="1">
      <c r="A621" s="38"/>
      <c r="B621" s="39"/>
      <c r="C621" s="215" t="s">
        <v>8</v>
      </c>
      <c r="D621" s="215" t="s">
        <v>131</v>
      </c>
      <c r="E621" s="216" t="s">
        <v>681</v>
      </c>
      <c r="F621" s="217" t="s">
        <v>682</v>
      </c>
      <c r="G621" s="218" t="s">
        <v>336</v>
      </c>
      <c r="H621" s="219">
        <v>2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285</v>
      </c>
      <c r="AT621" s="227" t="s">
        <v>131</v>
      </c>
      <c r="AU621" s="227" t="s">
        <v>136</v>
      </c>
      <c r="AY621" s="17" t="s">
        <v>127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136</v>
      </c>
      <c r="BK621" s="228">
        <f>ROUND(I621*H621,2)</f>
        <v>0</v>
      </c>
      <c r="BL621" s="17" t="s">
        <v>285</v>
      </c>
      <c r="BM621" s="227" t="s">
        <v>683</v>
      </c>
    </row>
    <row r="622" s="2" customFormat="1" ht="24.15" customHeight="1">
      <c r="A622" s="38"/>
      <c r="B622" s="39"/>
      <c r="C622" s="215" t="s">
        <v>684</v>
      </c>
      <c r="D622" s="215" t="s">
        <v>131</v>
      </c>
      <c r="E622" s="216" t="s">
        <v>685</v>
      </c>
      <c r="F622" s="217" t="s">
        <v>686</v>
      </c>
      <c r="G622" s="218" t="s">
        <v>336</v>
      </c>
      <c r="H622" s="219">
        <v>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285</v>
      </c>
      <c r="AT622" s="227" t="s">
        <v>131</v>
      </c>
      <c r="AU622" s="227" t="s">
        <v>136</v>
      </c>
      <c r="AY622" s="17" t="s">
        <v>127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136</v>
      </c>
      <c r="BK622" s="228">
        <f>ROUND(I622*H622,2)</f>
        <v>0</v>
      </c>
      <c r="BL622" s="17" t="s">
        <v>285</v>
      </c>
      <c r="BM622" s="227" t="s">
        <v>687</v>
      </c>
    </row>
    <row r="623" s="2" customFormat="1" ht="24.15" customHeight="1">
      <c r="A623" s="38"/>
      <c r="B623" s="39"/>
      <c r="C623" s="215" t="s">
        <v>688</v>
      </c>
      <c r="D623" s="215" t="s">
        <v>131</v>
      </c>
      <c r="E623" s="216" t="s">
        <v>689</v>
      </c>
      <c r="F623" s="217" t="s">
        <v>690</v>
      </c>
      <c r="G623" s="218" t="s">
        <v>336</v>
      </c>
      <c r="H623" s="219">
        <v>1</v>
      </c>
      <c r="I623" s="220"/>
      <c r="J623" s="221">
        <f>ROUND(I623*H623,2)</f>
        <v>0</v>
      </c>
      <c r="K623" s="222"/>
      <c r="L623" s="44"/>
      <c r="M623" s="223" t="s">
        <v>1</v>
      </c>
      <c r="N623" s="224" t="s">
        <v>39</v>
      </c>
      <c r="O623" s="91"/>
      <c r="P623" s="225">
        <f>O623*H623</f>
        <v>0</v>
      </c>
      <c r="Q623" s="225">
        <v>0</v>
      </c>
      <c r="R623" s="225">
        <f>Q623*H623</f>
        <v>0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285</v>
      </c>
      <c r="AT623" s="227" t="s">
        <v>131</v>
      </c>
      <c r="AU623" s="227" t="s">
        <v>136</v>
      </c>
      <c r="AY623" s="17" t="s">
        <v>127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136</v>
      </c>
      <c r="BK623" s="228">
        <f>ROUND(I623*H623,2)</f>
        <v>0</v>
      </c>
      <c r="BL623" s="17" t="s">
        <v>285</v>
      </c>
      <c r="BM623" s="227" t="s">
        <v>691</v>
      </c>
    </row>
    <row r="624" s="13" customFormat="1">
      <c r="A624" s="13"/>
      <c r="B624" s="229"/>
      <c r="C624" s="230"/>
      <c r="D624" s="231" t="s">
        <v>138</v>
      </c>
      <c r="E624" s="232" t="s">
        <v>1</v>
      </c>
      <c r="F624" s="233" t="s">
        <v>692</v>
      </c>
      <c r="G624" s="230"/>
      <c r="H624" s="232" t="s">
        <v>1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138</v>
      </c>
      <c r="AU624" s="239" t="s">
        <v>136</v>
      </c>
      <c r="AV624" s="13" t="s">
        <v>81</v>
      </c>
      <c r="AW624" s="13" t="s">
        <v>30</v>
      </c>
      <c r="AX624" s="13" t="s">
        <v>73</v>
      </c>
      <c r="AY624" s="239" t="s">
        <v>127</v>
      </c>
    </row>
    <row r="625" s="14" customFormat="1">
      <c r="A625" s="14"/>
      <c r="B625" s="240"/>
      <c r="C625" s="241"/>
      <c r="D625" s="231" t="s">
        <v>138</v>
      </c>
      <c r="E625" s="242" t="s">
        <v>1</v>
      </c>
      <c r="F625" s="243" t="s">
        <v>81</v>
      </c>
      <c r="G625" s="241"/>
      <c r="H625" s="244">
        <v>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138</v>
      </c>
      <c r="AU625" s="250" t="s">
        <v>136</v>
      </c>
      <c r="AV625" s="14" t="s">
        <v>136</v>
      </c>
      <c r="AW625" s="14" t="s">
        <v>30</v>
      </c>
      <c r="AX625" s="14" t="s">
        <v>81</v>
      </c>
      <c r="AY625" s="250" t="s">
        <v>127</v>
      </c>
    </row>
    <row r="626" s="2" customFormat="1" ht="24.15" customHeight="1">
      <c r="A626" s="38"/>
      <c r="B626" s="39"/>
      <c r="C626" s="215" t="s">
        <v>285</v>
      </c>
      <c r="D626" s="215" t="s">
        <v>131</v>
      </c>
      <c r="E626" s="216" t="s">
        <v>693</v>
      </c>
      <c r="F626" s="217" t="s">
        <v>694</v>
      </c>
      <c r="G626" s="218" t="s">
        <v>336</v>
      </c>
      <c r="H626" s="219">
        <v>3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</v>
      </c>
      <c r="R626" s="225">
        <f>Q626*H626</f>
        <v>0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285</v>
      </c>
      <c r="AT626" s="227" t="s">
        <v>131</v>
      </c>
      <c r="AU626" s="227" t="s">
        <v>136</v>
      </c>
      <c r="AY626" s="17" t="s">
        <v>127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136</v>
      </c>
      <c r="BK626" s="228">
        <f>ROUND(I626*H626,2)</f>
        <v>0</v>
      </c>
      <c r="BL626" s="17" t="s">
        <v>285</v>
      </c>
      <c r="BM626" s="227" t="s">
        <v>695</v>
      </c>
    </row>
    <row r="627" s="2" customFormat="1" ht="21.75" customHeight="1">
      <c r="A627" s="38"/>
      <c r="B627" s="39"/>
      <c r="C627" s="215" t="s">
        <v>696</v>
      </c>
      <c r="D627" s="215" t="s">
        <v>131</v>
      </c>
      <c r="E627" s="216" t="s">
        <v>697</v>
      </c>
      <c r="F627" s="217" t="s">
        <v>698</v>
      </c>
      <c r="G627" s="218" t="s">
        <v>336</v>
      </c>
      <c r="H627" s="219">
        <v>5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285</v>
      </c>
      <c r="AT627" s="227" t="s">
        <v>131</v>
      </c>
      <c r="AU627" s="227" t="s">
        <v>136</v>
      </c>
      <c r="AY627" s="17" t="s">
        <v>127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136</v>
      </c>
      <c r="BK627" s="228">
        <f>ROUND(I627*H627,2)</f>
        <v>0</v>
      </c>
      <c r="BL627" s="17" t="s">
        <v>285</v>
      </c>
      <c r="BM627" s="227" t="s">
        <v>699</v>
      </c>
    </row>
    <row r="628" s="2" customFormat="1" ht="21.75" customHeight="1">
      <c r="A628" s="38"/>
      <c r="B628" s="39"/>
      <c r="C628" s="215" t="s">
        <v>700</v>
      </c>
      <c r="D628" s="215" t="s">
        <v>131</v>
      </c>
      <c r="E628" s="216" t="s">
        <v>701</v>
      </c>
      <c r="F628" s="217" t="s">
        <v>702</v>
      </c>
      <c r="G628" s="218" t="s">
        <v>336</v>
      </c>
      <c r="H628" s="219">
        <v>7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285</v>
      </c>
      <c r="AT628" s="227" t="s">
        <v>131</v>
      </c>
      <c r="AU628" s="227" t="s">
        <v>136</v>
      </c>
      <c r="AY628" s="17" t="s">
        <v>127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136</v>
      </c>
      <c r="BK628" s="228">
        <f>ROUND(I628*H628,2)</f>
        <v>0</v>
      </c>
      <c r="BL628" s="17" t="s">
        <v>285</v>
      </c>
      <c r="BM628" s="227" t="s">
        <v>703</v>
      </c>
    </row>
    <row r="629" s="2" customFormat="1" ht="16.5" customHeight="1">
      <c r="A629" s="38"/>
      <c r="B629" s="39"/>
      <c r="C629" s="215" t="s">
        <v>704</v>
      </c>
      <c r="D629" s="215" t="s">
        <v>131</v>
      </c>
      <c r="E629" s="216" t="s">
        <v>705</v>
      </c>
      <c r="F629" s="217" t="s">
        <v>706</v>
      </c>
      <c r="G629" s="218" t="s">
        <v>336</v>
      </c>
      <c r="H629" s="219">
        <v>5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285</v>
      </c>
      <c r="AT629" s="227" t="s">
        <v>131</v>
      </c>
      <c r="AU629" s="227" t="s">
        <v>136</v>
      </c>
      <c r="AY629" s="17" t="s">
        <v>127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136</v>
      </c>
      <c r="BK629" s="228">
        <f>ROUND(I629*H629,2)</f>
        <v>0</v>
      </c>
      <c r="BL629" s="17" t="s">
        <v>285</v>
      </c>
      <c r="BM629" s="227" t="s">
        <v>707</v>
      </c>
    </row>
    <row r="630" s="2" customFormat="1" ht="16.5" customHeight="1">
      <c r="A630" s="38"/>
      <c r="B630" s="39"/>
      <c r="C630" s="215" t="s">
        <v>708</v>
      </c>
      <c r="D630" s="215" t="s">
        <v>131</v>
      </c>
      <c r="E630" s="216" t="s">
        <v>709</v>
      </c>
      <c r="F630" s="217" t="s">
        <v>710</v>
      </c>
      <c r="G630" s="218" t="s">
        <v>336</v>
      </c>
      <c r="H630" s="219">
        <v>4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285</v>
      </c>
      <c r="AT630" s="227" t="s">
        <v>131</v>
      </c>
      <c r="AU630" s="227" t="s">
        <v>136</v>
      </c>
      <c r="AY630" s="17" t="s">
        <v>127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136</v>
      </c>
      <c r="BK630" s="228">
        <f>ROUND(I630*H630,2)</f>
        <v>0</v>
      </c>
      <c r="BL630" s="17" t="s">
        <v>285</v>
      </c>
      <c r="BM630" s="227" t="s">
        <v>711</v>
      </c>
    </row>
    <row r="631" s="2" customFormat="1" ht="16.5" customHeight="1">
      <c r="A631" s="38"/>
      <c r="B631" s="39"/>
      <c r="C631" s="215" t="s">
        <v>7</v>
      </c>
      <c r="D631" s="215" t="s">
        <v>131</v>
      </c>
      <c r="E631" s="216" t="s">
        <v>712</v>
      </c>
      <c r="F631" s="217" t="s">
        <v>713</v>
      </c>
      <c r="G631" s="218" t="s">
        <v>336</v>
      </c>
      <c r="H631" s="219">
        <v>4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</v>
      </c>
      <c r="R631" s="225">
        <f>Q631*H631</f>
        <v>0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285</v>
      </c>
      <c r="AT631" s="227" t="s">
        <v>131</v>
      </c>
      <c r="AU631" s="227" t="s">
        <v>136</v>
      </c>
      <c r="AY631" s="17" t="s">
        <v>127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136</v>
      </c>
      <c r="BK631" s="228">
        <f>ROUND(I631*H631,2)</f>
        <v>0</v>
      </c>
      <c r="BL631" s="17" t="s">
        <v>285</v>
      </c>
      <c r="BM631" s="227" t="s">
        <v>714</v>
      </c>
    </row>
    <row r="632" s="2" customFormat="1" ht="24.15" customHeight="1">
      <c r="A632" s="38"/>
      <c r="B632" s="39"/>
      <c r="C632" s="215" t="s">
        <v>715</v>
      </c>
      <c r="D632" s="215" t="s">
        <v>131</v>
      </c>
      <c r="E632" s="216" t="s">
        <v>716</v>
      </c>
      <c r="F632" s="217" t="s">
        <v>717</v>
      </c>
      <c r="G632" s="218" t="s">
        <v>336</v>
      </c>
      <c r="H632" s="219">
        <v>2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0.17399999999999999</v>
      </c>
      <c r="T632" s="226">
        <f>S632*H632</f>
        <v>0.34799999999999998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285</v>
      </c>
      <c r="AT632" s="227" t="s">
        <v>131</v>
      </c>
      <c r="AU632" s="227" t="s">
        <v>136</v>
      </c>
      <c r="AY632" s="17" t="s">
        <v>127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136</v>
      </c>
      <c r="BK632" s="228">
        <f>ROUND(I632*H632,2)</f>
        <v>0</v>
      </c>
      <c r="BL632" s="17" t="s">
        <v>285</v>
      </c>
      <c r="BM632" s="227" t="s">
        <v>718</v>
      </c>
    </row>
    <row r="633" s="2" customFormat="1" ht="24.15" customHeight="1">
      <c r="A633" s="38"/>
      <c r="B633" s="39"/>
      <c r="C633" s="215" t="s">
        <v>719</v>
      </c>
      <c r="D633" s="215" t="s">
        <v>131</v>
      </c>
      <c r="E633" s="216" t="s">
        <v>720</v>
      </c>
      <c r="F633" s="217" t="s">
        <v>721</v>
      </c>
      <c r="G633" s="218" t="s">
        <v>336</v>
      </c>
      <c r="H633" s="219">
        <v>2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0.1104</v>
      </c>
      <c r="T633" s="226">
        <f>S633*H633</f>
        <v>0.2208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135</v>
      </c>
      <c r="AT633" s="227" t="s">
        <v>131</v>
      </c>
      <c r="AU633" s="227" t="s">
        <v>136</v>
      </c>
      <c r="AY633" s="17" t="s">
        <v>127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136</v>
      </c>
      <c r="BK633" s="228">
        <f>ROUND(I633*H633,2)</f>
        <v>0</v>
      </c>
      <c r="BL633" s="17" t="s">
        <v>135</v>
      </c>
      <c r="BM633" s="227" t="s">
        <v>722</v>
      </c>
    </row>
    <row r="634" s="13" customFormat="1">
      <c r="A634" s="13"/>
      <c r="B634" s="229"/>
      <c r="C634" s="230"/>
      <c r="D634" s="231" t="s">
        <v>138</v>
      </c>
      <c r="E634" s="232" t="s">
        <v>1</v>
      </c>
      <c r="F634" s="233" t="s">
        <v>723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138</v>
      </c>
      <c r="AU634" s="239" t="s">
        <v>136</v>
      </c>
      <c r="AV634" s="13" t="s">
        <v>81</v>
      </c>
      <c r="AW634" s="13" t="s">
        <v>30</v>
      </c>
      <c r="AX634" s="13" t="s">
        <v>73</v>
      </c>
      <c r="AY634" s="239" t="s">
        <v>127</v>
      </c>
    </row>
    <row r="635" s="14" customFormat="1">
      <c r="A635" s="14"/>
      <c r="B635" s="240"/>
      <c r="C635" s="241"/>
      <c r="D635" s="231" t="s">
        <v>138</v>
      </c>
      <c r="E635" s="242" t="s">
        <v>1</v>
      </c>
      <c r="F635" s="243" t="s">
        <v>136</v>
      </c>
      <c r="G635" s="241"/>
      <c r="H635" s="244">
        <v>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138</v>
      </c>
      <c r="AU635" s="250" t="s">
        <v>136</v>
      </c>
      <c r="AV635" s="14" t="s">
        <v>136</v>
      </c>
      <c r="AW635" s="14" t="s">
        <v>30</v>
      </c>
      <c r="AX635" s="14" t="s">
        <v>81</v>
      </c>
      <c r="AY635" s="250" t="s">
        <v>127</v>
      </c>
    </row>
    <row r="636" s="2" customFormat="1" ht="24.15" customHeight="1">
      <c r="A636" s="38"/>
      <c r="B636" s="39"/>
      <c r="C636" s="215" t="s">
        <v>724</v>
      </c>
      <c r="D636" s="215" t="s">
        <v>131</v>
      </c>
      <c r="E636" s="216" t="s">
        <v>725</v>
      </c>
      <c r="F636" s="217" t="s">
        <v>726</v>
      </c>
      <c r="G636" s="218" t="s">
        <v>247</v>
      </c>
      <c r="H636" s="219">
        <v>0.017000000000000001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285</v>
      </c>
      <c r="AT636" s="227" t="s">
        <v>131</v>
      </c>
      <c r="AU636" s="227" t="s">
        <v>136</v>
      </c>
      <c r="AY636" s="17" t="s">
        <v>127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136</v>
      </c>
      <c r="BK636" s="228">
        <f>ROUND(I636*H636,2)</f>
        <v>0</v>
      </c>
      <c r="BL636" s="17" t="s">
        <v>285</v>
      </c>
      <c r="BM636" s="227" t="s">
        <v>727</v>
      </c>
    </row>
    <row r="637" s="2" customFormat="1" ht="24.15" customHeight="1">
      <c r="A637" s="38"/>
      <c r="B637" s="39"/>
      <c r="C637" s="215" t="s">
        <v>728</v>
      </c>
      <c r="D637" s="215" t="s">
        <v>131</v>
      </c>
      <c r="E637" s="216" t="s">
        <v>729</v>
      </c>
      <c r="F637" s="217" t="s">
        <v>730</v>
      </c>
      <c r="G637" s="218" t="s">
        <v>247</v>
      </c>
      <c r="H637" s="219">
        <v>0.017000000000000001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285</v>
      </c>
      <c r="AT637" s="227" t="s">
        <v>131</v>
      </c>
      <c r="AU637" s="227" t="s">
        <v>136</v>
      </c>
      <c r="AY637" s="17" t="s">
        <v>127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136</v>
      </c>
      <c r="BK637" s="228">
        <f>ROUND(I637*H637,2)</f>
        <v>0</v>
      </c>
      <c r="BL637" s="17" t="s">
        <v>285</v>
      </c>
      <c r="BM637" s="227" t="s">
        <v>731</v>
      </c>
    </row>
    <row r="638" s="2" customFormat="1" ht="24.15" customHeight="1">
      <c r="A638" s="38"/>
      <c r="B638" s="39"/>
      <c r="C638" s="215" t="s">
        <v>732</v>
      </c>
      <c r="D638" s="215" t="s">
        <v>131</v>
      </c>
      <c r="E638" s="216" t="s">
        <v>733</v>
      </c>
      <c r="F638" s="217" t="s">
        <v>734</v>
      </c>
      <c r="G638" s="218" t="s">
        <v>247</v>
      </c>
      <c r="H638" s="219">
        <v>0.017000000000000001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285</v>
      </c>
      <c r="AT638" s="227" t="s">
        <v>131</v>
      </c>
      <c r="AU638" s="227" t="s">
        <v>136</v>
      </c>
      <c r="AY638" s="17" t="s">
        <v>127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136</v>
      </c>
      <c r="BK638" s="228">
        <f>ROUND(I638*H638,2)</f>
        <v>0</v>
      </c>
      <c r="BL638" s="17" t="s">
        <v>285</v>
      </c>
      <c r="BM638" s="227" t="s">
        <v>735</v>
      </c>
    </row>
    <row r="639" s="12" customFormat="1" ht="22.8" customHeight="1">
      <c r="A639" s="12"/>
      <c r="B639" s="199"/>
      <c r="C639" s="200"/>
      <c r="D639" s="201" t="s">
        <v>72</v>
      </c>
      <c r="E639" s="213" t="s">
        <v>736</v>
      </c>
      <c r="F639" s="213" t="s">
        <v>737</v>
      </c>
      <c r="G639" s="200"/>
      <c r="H639" s="200"/>
      <c r="I639" s="203"/>
      <c r="J639" s="214">
        <f>BK639</f>
        <v>0</v>
      </c>
      <c r="K639" s="200"/>
      <c r="L639" s="205"/>
      <c r="M639" s="206"/>
      <c r="N639" s="207"/>
      <c r="O639" s="207"/>
      <c r="P639" s="208">
        <f>SUM(P640:P708)</f>
        <v>0</v>
      </c>
      <c r="Q639" s="207"/>
      <c r="R639" s="208">
        <f>SUM(R640:R708)</f>
        <v>0.91422480000000017</v>
      </c>
      <c r="S639" s="207"/>
      <c r="T639" s="209">
        <f>SUM(T640:T708)</f>
        <v>1.507036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0" t="s">
        <v>136</v>
      </c>
      <c r="AT639" s="211" t="s">
        <v>72</v>
      </c>
      <c r="AU639" s="211" t="s">
        <v>81</v>
      </c>
      <c r="AY639" s="210" t="s">
        <v>127</v>
      </c>
      <c r="BK639" s="212">
        <f>SUM(BK640:BK708)</f>
        <v>0</v>
      </c>
    </row>
    <row r="640" s="2" customFormat="1" ht="24.15" customHeight="1">
      <c r="A640" s="38"/>
      <c r="B640" s="39"/>
      <c r="C640" s="215" t="s">
        <v>738</v>
      </c>
      <c r="D640" s="215" t="s">
        <v>131</v>
      </c>
      <c r="E640" s="216" t="s">
        <v>739</v>
      </c>
      <c r="F640" s="217" t="s">
        <v>740</v>
      </c>
      <c r="G640" s="218" t="s">
        <v>298</v>
      </c>
      <c r="H640" s="219">
        <v>75.549999999999997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</v>
      </c>
      <c r="R640" s="225">
        <f>Q640*H640</f>
        <v>0</v>
      </c>
      <c r="S640" s="225">
        <v>0.001</v>
      </c>
      <c r="T640" s="226">
        <f>S640*H640</f>
        <v>0.075549999999999992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285</v>
      </c>
      <c r="AT640" s="227" t="s">
        <v>131</v>
      </c>
      <c r="AU640" s="227" t="s">
        <v>136</v>
      </c>
      <c r="AY640" s="17" t="s">
        <v>127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136</v>
      </c>
      <c r="BK640" s="228">
        <f>ROUND(I640*H640,2)</f>
        <v>0</v>
      </c>
      <c r="BL640" s="17" t="s">
        <v>285</v>
      </c>
      <c r="BM640" s="227" t="s">
        <v>741</v>
      </c>
    </row>
    <row r="641" s="13" customFormat="1">
      <c r="A641" s="13"/>
      <c r="B641" s="229"/>
      <c r="C641" s="230"/>
      <c r="D641" s="231" t="s">
        <v>138</v>
      </c>
      <c r="E641" s="232" t="s">
        <v>1</v>
      </c>
      <c r="F641" s="233" t="s">
        <v>151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138</v>
      </c>
      <c r="AU641" s="239" t="s">
        <v>136</v>
      </c>
      <c r="AV641" s="13" t="s">
        <v>81</v>
      </c>
      <c r="AW641" s="13" t="s">
        <v>30</v>
      </c>
      <c r="AX641" s="13" t="s">
        <v>73</v>
      </c>
      <c r="AY641" s="239" t="s">
        <v>127</v>
      </c>
    </row>
    <row r="642" s="14" customFormat="1">
      <c r="A642" s="14"/>
      <c r="B642" s="240"/>
      <c r="C642" s="241"/>
      <c r="D642" s="231" t="s">
        <v>138</v>
      </c>
      <c r="E642" s="242" t="s">
        <v>1</v>
      </c>
      <c r="F642" s="243" t="s">
        <v>742</v>
      </c>
      <c r="G642" s="241"/>
      <c r="H642" s="244">
        <v>16.646000000000001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138</v>
      </c>
      <c r="AU642" s="250" t="s">
        <v>136</v>
      </c>
      <c r="AV642" s="14" t="s">
        <v>136</v>
      </c>
      <c r="AW642" s="14" t="s">
        <v>30</v>
      </c>
      <c r="AX642" s="14" t="s">
        <v>73</v>
      </c>
      <c r="AY642" s="250" t="s">
        <v>127</v>
      </c>
    </row>
    <row r="643" s="13" customFormat="1">
      <c r="A643" s="13"/>
      <c r="B643" s="229"/>
      <c r="C643" s="230"/>
      <c r="D643" s="231" t="s">
        <v>138</v>
      </c>
      <c r="E643" s="232" t="s">
        <v>1</v>
      </c>
      <c r="F643" s="233" t="s">
        <v>176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138</v>
      </c>
      <c r="AU643" s="239" t="s">
        <v>136</v>
      </c>
      <c r="AV643" s="13" t="s">
        <v>81</v>
      </c>
      <c r="AW643" s="13" t="s">
        <v>30</v>
      </c>
      <c r="AX643" s="13" t="s">
        <v>73</v>
      </c>
      <c r="AY643" s="239" t="s">
        <v>127</v>
      </c>
    </row>
    <row r="644" s="14" customFormat="1">
      <c r="A644" s="14"/>
      <c r="B644" s="240"/>
      <c r="C644" s="241"/>
      <c r="D644" s="231" t="s">
        <v>138</v>
      </c>
      <c r="E644" s="242" t="s">
        <v>1</v>
      </c>
      <c r="F644" s="243" t="s">
        <v>743</v>
      </c>
      <c r="G644" s="241"/>
      <c r="H644" s="244">
        <v>17.166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138</v>
      </c>
      <c r="AU644" s="250" t="s">
        <v>136</v>
      </c>
      <c r="AV644" s="14" t="s">
        <v>136</v>
      </c>
      <c r="AW644" s="14" t="s">
        <v>30</v>
      </c>
      <c r="AX644" s="14" t="s">
        <v>73</v>
      </c>
      <c r="AY644" s="250" t="s">
        <v>127</v>
      </c>
    </row>
    <row r="645" s="13" customFormat="1">
      <c r="A645" s="13"/>
      <c r="B645" s="229"/>
      <c r="C645" s="230"/>
      <c r="D645" s="231" t="s">
        <v>138</v>
      </c>
      <c r="E645" s="232" t="s">
        <v>1</v>
      </c>
      <c r="F645" s="233" t="s">
        <v>178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138</v>
      </c>
      <c r="AU645" s="239" t="s">
        <v>136</v>
      </c>
      <c r="AV645" s="13" t="s">
        <v>81</v>
      </c>
      <c r="AW645" s="13" t="s">
        <v>30</v>
      </c>
      <c r="AX645" s="13" t="s">
        <v>73</v>
      </c>
      <c r="AY645" s="239" t="s">
        <v>127</v>
      </c>
    </row>
    <row r="646" s="14" customFormat="1">
      <c r="A646" s="14"/>
      <c r="B646" s="240"/>
      <c r="C646" s="241"/>
      <c r="D646" s="231" t="s">
        <v>138</v>
      </c>
      <c r="E646" s="242" t="s">
        <v>1</v>
      </c>
      <c r="F646" s="243" t="s">
        <v>744</v>
      </c>
      <c r="G646" s="241"/>
      <c r="H646" s="244">
        <v>19.59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138</v>
      </c>
      <c r="AU646" s="250" t="s">
        <v>136</v>
      </c>
      <c r="AV646" s="14" t="s">
        <v>136</v>
      </c>
      <c r="AW646" s="14" t="s">
        <v>30</v>
      </c>
      <c r="AX646" s="14" t="s">
        <v>73</v>
      </c>
      <c r="AY646" s="250" t="s">
        <v>127</v>
      </c>
    </row>
    <row r="647" s="13" customFormat="1">
      <c r="A647" s="13"/>
      <c r="B647" s="229"/>
      <c r="C647" s="230"/>
      <c r="D647" s="231" t="s">
        <v>138</v>
      </c>
      <c r="E647" s="232" t="s">
        <v>1</v>
      </c>
      <c r="F647" s="233" t="s">
        <v>180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138</v>
      </c>
      <c r="AU647" s="239" t="s">
        <v>136</v>
      </c>
      <c r="AV647" s="13" t="s">
        <v>81</v>
      </c>
      <c r="AW647" s="13" t="s">
        <v>30</v>
      </c>
      <c r="AX647" s="13" t="s">
        <v>73</v>
      </c>
      <c r="AY647" s="239" t="s">
        <v>127</v>
      </c>
    </row>
    <row r="648" s="14" customFormat="1">
      <c r="A648" s="14"/>
      <c r="B648" s="240"/>
      <c r="C648" s="241"/>
      <c r="D648" s="231" t="s">
        <v>138</v>
      </c>
      <c r="E648" s="242" t="s">
        <v>1</v>
      </c>
      <c r="F648" s="243" t="s">
        <v>745</v>
      </c>
      <c r="G648" s="241"/>
      <c r="H648" s="244">
        <v>22.148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138</v>
      </c>
      <c r="AU648" s="250" t="s">
        <v>136</v>
      </c>
      <c r="AV648" s="14" t="s">
        <v>136</v>
      </c>
      <c r="AW648" s="14" t="s">
        <v>30</v>
      </c>
      <c r="AX648" s="14" t="s">
        <v>73</v>
      </c>
      <c r="AY648" s="250" t="s">
        <v>127</v>
      </c>
    </row>
    <row r="649" s="15" customFormat="1">
      <c r="A649" s="15"/>
      <c r="B649" s="251"/>
      <c r="C649" s="252"/>
      <c r="D649" s="231" t="s">
        <v>138</v>
      </c>
      <c r="E649" s="253" t="s">
        <v>1</v>
      </c>
      <c r="F649" s="254" t="s">
        <v>140</v>
      </c>
      <c r="G649" s="252"/>
      <c r="H649" s="255">
        <v>75.549999999999997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1" t="s">
        <v>138</v>
      </c>
      <c r="AU649" s="261" t="s">
        <v>136</v>
      </c>
      <c r="AV649" s="15" t="s">
        <v>135</v>
      </c>
      <c r="AW649" s="15" t="s">
        <v>30</v>
      </c>
      <c r="AX649" s="15" t="s">
        <v>81</v>
      </c>
      <c r="AY649" s="261" t="s">
        <v>127</v>
      </c>
    </row>
    <row r="650" s="2" customFormat="1" ht="24.15" customHeight="1">
      <c r="A650" s="38"/>
      <c r="B650" s="39"/>
      <c r="C650" s="215" t="s">
        <v>746</v>
      </c>
      <c r="D650" s="215" t="s">
        <v>131</v>
      </c>
      <c r="E650" s="216" t="s">
        <v>747</v>
      </c>
      <c r="F650" s="217" t="s">
        <v>748</v>
      </c>
      <c r="G650" s="218" t="s">
        <v>298</v>
      </c>
      <c r="H650" s="219">
        <v>75.549999999999997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3.0000000000000001E-05</v>
      </c>
      <c r="R650" s="225">
        <f>Q650*H650</f>
        <v>0.0022664999999999999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285</v>
      </c>
      <c r="AT650" s="227" t="s">
        <v>131</v>
      </c>
      <c r="AU650" s="227" t="s">
        <v>136</v>
      </c>
      <c r="AY650" s="17" t="s">
        <v>127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136</v>
      </c>
      <c r="BK650" s="228">
        <f>ROUND(I650*H650,2)</f>
        <v>0</v>
      </c>
      <c r="BL650" s="17" t="s">
        <v>285</v>
      </c>
      <c r="BM650" s="227" t="s">
        <v>749</v>
      </c>
    </row>
    <row r="651" s="13" customFormat="1">
      <c r="A651" s="13"/>
      <c r="B651" s="229"/>
      <c r="C651" s="230"/>
      <c r="D651" s="231" t="s">
        <v>138</v>
      </c>
      <c r="E651" s="232" t="s">
        <v>1</v>
      </c>
      <c r="F651" s="233" t="s">
        <v>151</v>
      </c>
      <c r="G651" s="230"/>
      <c r="H651" s="232" t="s">
        <v>1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9" t="s">
        <v>138</v>
      </c>
      <c r="AU651" s="239" t="s">
        <v>136</v>
      </c>
      <c r="AV651" s="13" t="s">
        <v>81</v>
      </c>
      <c r="AW651" s="13" t="s">
        <v>30</v>
      </c>
      <c r="AX651" s="13" t="s">
        <v>73</v>
      </c>
      <c r="AY651" s="239" t="s">
        <v>127</v>
      </c>
    </row>
    <row r="652" s="14" customFormat="1">
      <c r="A652" s="14"/>
      <c r="B652" s="240"/>
      <c r="C652" s="241"/>
      <c r="D652" s="231" t="s">
        <v>138</v>
      </c>
      <c r="E652" s="242" t="s">
        <v>1</v>
      </c>
      <c r="F652" s="243" t="s">
        <v>742</v>
      </c>
      <c r="G652" s="241"/>
      <c r="H652" s="244">
        <v>16.646000000000001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138</v>
      </c>
      <c r="AU652" s="250" t="s">
        <v>136</v>
      </c>
      <c r="AV652" s="14" t="s">
        <v>136</v>
      </c>
      <c r="AW652" s="14" t="s">
        <v>30</v>
      </c>
      <c r="AX652" s="14" t="s">
        <v>73</v>
      </c>
      <c r="AY652" s="250" t="s">
        <v>127</v>
      </c>
    </row>
    <row r="653" s="13" customFormat="1">
      <c r="A653" s="13"/>
      <c r="B653" s="229"/>
      <c r="C653" s="230"/>
      <c r="D653" s="231" t="s">
        <v>138</v>
      </c>
      <c r="E653" s="232" t="s">
        <v>1</v>
      </c>
      <c r="F653" s="233" t="s">
        <v>176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138</v>
      </c>
      <c r="AU653" s="239" t="s">
        <v>136</v>
      </c>
      <c r="AV653" s="13" t="s">
        <v>81</v>
      </c>
      <c r="AW653" s="13" t="s">
        <v>30</v>
      </c>
      <c r="AX653" s="13" t="s">
        <v>73</v>
      </c>
      <c r="AY653" s="239" t="s">
        <v>127</v>
      </c>
    </row>
    <row r="654" s="14" customFormat="1">
      <c r="A654" s="14"/>
      <c r="B654" s="240"/>
      <c r="C654" s="241"/>
      <c r="D654" s="231" t="s">
        <v>138</v>
      </c>
      <c r="E654" s="242" t="s">
        <v>1</v>
      </c>
      <c r="F654" s="243" t="s">
        <v>743</v>
      </c>
      <c r="G654" s="241"/>
      <c r="H654" s="244">
        <v>17.166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138</v>
      </c>
      <c r="AU654" s="250" t="s">
        <v>136</v>
      </c>
      <c r="AV654" s="14" t="s">
        <v>136</v>
      </c>
      <c r="AW654" s="14" t="s">
        <v>30</v>
      </c>
      <c r="AX654" s="14" t="s">
        <v>73</v>
      </c>
      <c r="AY654" s="250" t="s">
        <v>127</v>
      </c>
    </row>
    <row r="655" s="13" customFormat="1">
      <c r="A655" s="13"/>
      <c r="B655" s="229"/>
      <c r="C655" s="230"/>
      <c r="D655" s="231" t="s">
        <v>138</v>
      </c>
      <c r="E655" s="232" t="s">
        <v>1</v>
      </c>
      <c r="F655" s="233" t="s">
        <v>178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138</v>
      </c>
      <c r="AU655" s="239" t="s">
        <v>136</v>
      </c>
      <c r="AV655" s="13" t="s">
        <v>81</v>
      </c>
      <c r="AW655" s="13" t="s">
        <v>30</v>
      </c>
      <c r="AX655" s="13" t="s">
        <v>73</v>
      </c>
      <c r="AY655" s="239" t="s">
        <v>127</v>
      </c>
    </row>
    <row r="656" s="14" customFormat="1">
      <c r="A656" s="14"/>
      <c r="B656" s="240"/>
      <c r="C656" s="241"/>
      <c r="D656" s="231" t="s">
        <v>138</v>
      </c>
      <c r="E656" s="242" t="s">
        <v>1</v>
      </c>
      <c r="F656" s="243" t="s">
        <v>744</v>
      </c>
      <c r="G656" s="241"/>
      <c r="H656" s="244">
        <v>19.59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138</v>
      </c>
      <c r="AU656" s="250" t="s">
        <v>136</v>
      </c>
      <c r="AV656" s="14" t="s">
        <v>136</v>
      </c>
      <c r="AW656" s="14" t="s">
        <v>30</v>
      </c>
      <c r="AX656" s="14" t="s">
        <v>73</v>
      </c>
      <c r="AY656" s="250" t="s">
        <v>127</v>
      </c>
    </row>
    <row r="657" s="13" customFormat="1">
      <c r="A657" s="13"/>
      <c r="B657" s="229"/>
      <c r="C657" s="230"/>
      <c r="D657" s="231" t="s">
        <v>138</v>
      </c>
      <c r="E657" s="232" t="s">
        <v>1</v>
      </c>
      <c r="F657" s="233" t="s">
        <v>180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138</v>
      </c>
      <c r="AU657" s="239" t="s">
        <v>136</v>
      </c>
      <c r="AV657" s="13" t="s">
        <v>81</v>
      </c>
      <c r="AW657" s="13" t="s">
        <v>30</v>
      </c>
      <c r="AX657" s="13" t="s">
        <v>73</v>
      </c>
      <c r="AY657" s="239" t="s">
        <v>127</v>
      </c>
    </row>
    <row r="658" s="14" customFormat="1">
      <c r="A658" s="14"/>
      <c r="B658" s="240"/>
      <c r="C658" s="241"/>
      <c r="D658" s="231" t="s">
        <v>138</v>
      </c>
      <c r="E658" s="242" t="s">
        <v>1</v>
      </c>
      <c r="F658" s="243" t="s">
        <v>745</v>
      </c>
      <c r="G658" s="241"/>
      <c r="H658" s="244">
        <v>22.148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138</v>
      </c>
      <c r="AU658" s="250" t="s">
        <v>136</v>
      </c>
      <c r="AV658" s="14" t="s">
        <v>136</v>
      </c>
      <c r="AW658" s="14" t="s">
        <v>30</v>
      </c>
      <c r="AX658" s="14" t="s">
        <v>73</v>
      </c>
      <c r="AY658" s="250" t="s">
        <v>127</v>
      </c>
    </row>
    <row r="659" s="15" customFormat="1">
      <c r="A659" s="15"/>
      <c r="B659" s="251"/>
      <c r="C659" s="252"/>
      <c r="D659" s="231" t="s">
        <v>138</v>
      </c>
      <c r="E659" s="253" t="s">
        <v>1</v>
      </c>
      <c r="F659" s="254" t="s">
        <v>140</v>
      </c>
      <c r="G659" s="252"/>
      <c r="H659" s="255">
        <v>75.549999999999997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1" t="s">
        <v>138</v>
      </c>
      <c r="AU659" s="261" t="s">
        <v>136</v>
      </c>
      <c r="AV659" s="15" t="s">
        <v>135</v>
      </c>
      <c r="AW659" s="15" t="s">
        <v>30</v>
      </c>
      <c r="AX659" s="15" t="s">
        <v>81</v>
      </c>
      <c r="AY659" s="261" t="s">
        <v>127</v>
      </c>
    </row>
    <row r="660" s="2" customFormat="1" ht="16.5" customHeight="1">
      <c r="A660" s="38"/>
      <c r="B660" s="39"/>
      <c r="C660" s="262" t="s">
        <v>750</v>
      </c>
      <c r="D660" s="262" t="s">
        <v>288</v>
      </c>
      <c r="E660" s="263" t="s">
        <v>751</v>
      </c>
      <c r="F660" s="264" t="s">
        <v>752</v>
      </c>
      <c r="G660" s="265" t="s">
        <v>298</v>
      </c>
      <c r="H660" s="266">
        <v>81.593999999999994</v>
      </c>
      <c r="I660" s="267"/>
      <c r="J660" s="268">
        <f>ROUND(I660*H660,2)</f>
        <v>0</v>
      </c>
      <c r="K660" s="269"/>
      <c r="L660" s="270"/>
      <c r="M660" s="271" t="s">
        <v>1</v>
      </c>
      <c r="N660" s="272" t="s">
        <v>39</v>
      </c>
      <c r="O660" s="91"/>
      <c r="P660" s="225">
        <f>O660*H660</f>
        <v>0</v>
      </c>
      <c r="Q660" s="225">
        <v>0.00020000000000000001</v>
      </c>
      <c r="R660" s="225">
        <f>Q660*H660</f>
        <v>0.016318799999999998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291</v>
      </c>
      <c r="AT660" s="227" t="s">
        <v>288</v>
      </c>
      <c r="AU660" s="227" t="s">
        <v>136</v>
      </c>
      <c r="AY660" s="17" t="s">
        <v>127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136</v>
      </c>
      <c r="BK660" s="228">
        <f>ROUND(I660*H660,2)</f>
        <v>0</v>
      </c>
      <c r="BL660" s="17" t="s">
        <v>285</v>
      </c>
      <c r="BM660" s="227" t="s">
        <v>753</v>
      </c>
    </row>
    <row r="661" s="14" customFormat="1">
      <c r="A661" s="14"/>
      <c r="B661" s="240"/>
      <c r="C661" s="241"/>
      <c r="D661" s="231" t="s">
        <v>138</v>
      </c>
      <c r="E661" s="241"/>
      <c r="F661" s="243" t="s">
        <v>754</v>
      </c>
      <c r="G661" s="241"/>
      <c r="H661" s="244">
        <v>81.593999999999994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138</v>
      </c>
      <c r="AU661" s="250" t="s">
        <v>136</v>
      </c>
      <c r="AV661" s="14" t="s">
        <v>136</v>
      </c>
      <c r="AW661" s="14" t="s">
        <v>4</v>
      </c>
      <c r="AX661" s="14" t="s">
        <v>81</v>
      </c>
      <c r="AY661" s="250" t="s">
        <v>127</v>
      </c>
    </row>
    <row r="662" s="2" customFormat="1" ht="21.75" customHeight="1">
      <c r="A662" s="38"/>
      <c r="B662" s="39"/>
      <c r="C662" s="215" t="s">
        <v>755</v>
      </c>
      <c r="D662" s="215" t="s">
        <v>131</v>
      </c>
      <c r="E662" s="216" t="s">
        <v>756</v>
      </c>
      <c r="F662" s="217" t="s">
        <v>757</v>
      </c>
      <c r="G662" s="218" t="s">
        <v>134</v>
      </c>
      <c r="H662" s="219">
        <v>78.980999999999995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0.014999999999999999</v>
      </c>
      <c r="T662" s="226">
        <f>S662*H662</f>
        <v>1.184715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285</v>
      </c>
      <c r="AT662" s="227" t="s">
        <v>131</v>
      </c>
      <c r="AU662" s="227" t="s">
        <v>136</v>
      </c>
      <c r="AY662" s="17" t="s">
        <v>127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136</v>
      </c>
      <c r="BK662" s="228">
        <f>ROUND(I662*H662,2)</f>
        <v>0</v>
      </c>
      <c r="BL662" s="17" t="s">
        <v>285</v>
      </c>
      <c r="BM662" s="227" t="s">
        <v>758</v>
      </c>
    </row>
    <row r="663" s="13" customFormat="1">
      <c r="A663" s="13"/>
      <c r="B663" s="229"/>
      <c r="C663" s="230"/>
      <c r="D663" s="231" t="s">
        <v>138</v>
      </c>
      <c r="E663" s="232" t="s">
        <v>1</v>
      </c>
      <c r="F663" s="233" t="s">
        <v>151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138</v>
      </c>
      <c r="AU663" s="239" t="s">
        <v>136</v>
      </c>
      <c r="AV663" s="13" t="s">
        <v>81</v>
      </c>
      <c r="AW663" s="13" t="s">
        <v>30</v>
      </c>
      <c r="AX663" s="13" t="s">
        <v>73</v>
      </c>
      <c r="AY663" s="239" t="s">
        <v>127</v>
      </c>
    </row>
    <row r="664" s="14" customFormat="1">
      <c r="A664" s="14"/>
      <c r="B664" s="240"/>
      <c r="C664" s="241"/>
      <c r="D664" s="231" t="s">
        <v>138</v>
      </c>
      <c r="E664" s="242" t="s">
        <v>1</v>
      </c>
      <c r="F664" s="243" t="s">
        <v>175</v>
      </c>
      <c r="G664" s="241"/>
      <c r="H664" s="244">
        <v>16.632999999999999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138</v>
      </c>
      <c r="AU664" s="250" t="s">
        <v>136</v>
      </c>
      <c r="AV664" s="14" t="s">
        <v>136</v>
      </c>
      <c r="AW664" s="14" t="s">
        <v>30</v>
      </c>
      <c r="AX664" s="14" t="s">
        <v>73</v>
      </c>
      <c r="AY664" s="250" t="s">
        <v>127</v>
      </c>
    </row>
    <row r="665" s="13" customFormat="1">
      <c r="A665" s="13"/>
      <c r="B665" s="229"/>
      <c r="C665" s="230"/>
      <c r="D665" s="231" t="s">
        <v>138</v>
      </c>
      <c r="E665" s="232" t="s">
        <v>1</v>
      </c>
      <c r="F665" s="233" t="s">
        <v>176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138</v>
      </c>
      <c r="AU665" s="239" t="s">
        <v>136</v>
      </c>
      <c r="AV665" s="13" t="s">
        <v>81</v>
      </c>
      <c r="AW665" s="13" t="s">
        <v>30</v>
      </c>
      <c r="AX665" s="13" t="s">
        <v>73</v>
      </c>
      <c r="AY665" s="239" t="s">
        <v>127</v>
      </c>
    </row>
    <row r="666" s="14" customFormat="1">
      <c r="A666" s="14"/>
      <c r="B666" s="240"/>
      <c r="C666" s="241"/>
      <c r="D666" s="231" t="s">
        <v>138</v>
      </c>
      <c r="E666" s="242" t="s">
        <v>1</v>
      </c>
      <c r="F666" s="243" t="s">
        <v>177</v>
      </c>
      <c r="G666" s="241"/>
      <c r="H666" s="244">
        <v>17.706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138</v>
      </c>
      <c r="AU666" s="250" t="s">
        <v>136</v>
      </c>
      <c r="AV666" s="14" t="s">
        <v>136</v>
      </c>
      <c r="AW666" s="14" t="s">
        <v>30</v>
      </c>
      <c r="AX666" s="14" t="s">
        <v>73</v>
      </c>
      <c r="AY666" s="250" t="s">
        <v>127</v>
      </c>
    </row>
    <row r="667" s="13" customFormat="1">
      <c r="A667" s="13"/>
      <c r="B667" s="229"/>
      <c r="C667" s="230"/>
      <c r="D667" s="231" t="s">
        <v>138</v>
      </c>
      <c r="E667" s="232" t="s">
        <v>1</v>
      </c>
      <c r="F667" s="233" t="s">
        <v>178</v>
      </c>
      <c r="G667" s="230"/>
      <c r="H667" s="232" t="s">
        <v>1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138</v>
      </c>
      <c r="AU667" s="239" t="s">
        <v>136</v>
      </c>
      <c r="AV667" s="13" t="s">
        <v>81</v>
      </c>
      <c r="AW667" s="13" t="s">
        <v>30</v>
      </c>
      <c r="AX667" s="13" t="s">
        <v>73</v>
      </c>
      <c r="AY667" s="239" t="s">
        <v>127</v>
      </c>
    </row>
    <row r="668" s="14" customFormat="1">
      <c r="A668" s="14"/>
      <c r="B668" s="240"/>
      <c r="C668" s="241"/>
      <c r="D668" s="231" t="s">
        <v>138</v>
      </c>
      <c r="E668" s="242" t="s">
        <v>1</v>
      </c>
      <c r="F668" s="243" t="s">
        <v>179</v>
      </c>
      <c r="G668" s="241"/>
      <c r="H668" s="244">
        <v>23.120999999999999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138</v>
      </c>
      <c r="AU668" s="250" t="s">
        <v>136</v>
      </c>
      <c r="AV668" s="14" t="s">
        <v>136</v>
      </c>
      <c r="AW668" s="14" t="s">
        <v>30</v>
      </c>
      <c r="AX668" s="14" t="s">
        <v>73</v>
      </c>
      <c r="AY668" s="250" t="s">
        <v>127</v>
      </c>
    </row>
    <row r="669" s="13" customFormat="1">
      <c r="A669" s="13"/>
      <c r="B669" s="229"/>
      <c r="C669" s="230"/>
      <c r="D669" s="231" t="s">
        <v>138</v>
      </c>
      <c r="E669" s="232" t="s">
        <v>1</v>
      </c>
      <c r="F669" s="233" t="s">
        <v>180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138</v>
      </c>
      <c r="AU669" s="239" t="s">
        <v>136</v>
      </c>
      <c r="AV669" s="13" t="s">
        <v>81</v>
      </c>
      <c r="AW669" s="13" t="s">
        <v>30</v>
      </c>
      <c r="AX669" s="13" t="s">
        <v>73</v>
      </c>
      <c r="AY669" s="239" t="s">
        <v>127</v>
      </c>
    </row>
    <row r="670" s="14" customFormat="1">
      <c r="A670" s="14"/>
      <c r="B670" s="240"/>
      <c r="C670" s="241"/>
      <c r="D670" s="231" t="s">
        <v>138</v>
      </c>
      <c r="E670" s="242" t="s">
        <v>1</v>
      </c>
      <c r="F670" s="243" t="s">
        <v>181</v>
      </c>
      <c r="G670" s="241"/>
      <c r="H670" s="244">
        <v>20.885000000000002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138</v>
      </c>
      <c r="AU670" s="250" t="s">
        <v>136</v>
      </c>
      <c r="AV670" s="14" t="s">
        <v>136</v>
      </c>
      <c r="AW670" s="14" t="s">
        <v>30</v>
      </c>
      <c r="AX670" s="14" t="s">
        <v>73</v>
      </c>
      <c r="AY670" s="250" t="s">
        <v>127</v>
      </c>
    </row>
    <row r="671" s="14" customFormat="1">
      <c r="A671" s="14"/>
      <c r="B671" s="240"/>
      <c r="C671" s="241"/>
      <c r="D671" s="231" t="s">
        <v>138</v>
      </c>
      <c r="E671" s="242" t="s">
        <v>1</v>
      </c>
      <c r="F671" s="243" t="s">
        <v>182</v>
      </c>
      <c r="G671" s="241"/>
      <c r="H671" s="244">
        <v>0.63600000000000001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138</v>
      </c>
      <c r="AU671" s="250" t="s">
        <v>136</v>
      </c>
      <c r="AV671" s="14" t="s">
        <v>136</v>
      </c>
      <c r="AW671" s="14" t="s">
        <v>30</v>
      </c>
      <c r="AX671" s="14" t="s">
        <v>73</v>
      </c>
      <c r="AY671" s="250" t="s">
        <v>127</v>
      </c>
    </row>
    <row r="672" s="15" customFormat="1">
      <c r="A672" s="15"/>
      <c r="B672" s="251"/>
      <c r="C672" s="252"/>
      <c r="D672" s="231" t="s">
        <v>138</v>
      </c>
      <c r="E672" s="253" t="s">
        <v>1</v>
      </c>
      <c r="F672" s="254" t="s">
        <v>140</v>
      </c>
      <c r="G672" s="252"/>
      <c r="H672" s="255">
        <v>78.980999999999995</v>
      </c>
      <c r="I672" s="256"/>
      <c r="J672" s="252"/>
      <c r="K672" s="252"/>
      <c r="L672" s="257"/>
      <c r="M672" s="258"/>
      <c r="N672" s="259"/>
      <c r="O672" s="259"/>
      <c r="P672" s="259"/>
      <c r="Q672" s="259"/>
      <c r="R672" s="259"/>
      <c r="S672" s="259"/>
      <c r="T672" s="260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1" t="s">
        <v>138</v>
      </c>
      <c r="AU672" s="261" t="s">
        <v>136</v>
      </c>
      <c r="AV672" s="15" t="s">
        <v>135</v>
      </c>
      <c r="AW672" s="15" t="s">
        <v>30</v>
      </c>
      <c r="AX672" s="15" t="s">
        <v>81</v>
      </c>
      <c r="AY672" s="261" t="s">
        <v>127</v>
      </c>
    </row>
    <row r="673" s="2" customFormat="1" ht="24.15" customHeight="1">
      <c r="A673" s="38"/>
      <c r="B673" s="39"/>
      <c r="C673" s="215" t="s">
        <v>759</v>
      </c>
      <c r="D673" s="215" t="s">
        <v>131</v>
      </c>
      <c r="E673" s="216" t="s">
        <v>760</v>
      </c>
      <c r="F673" s="217" t="s">
        <v>761</v>
      </c>
      <c r="G673" s="218" t="s">
        <v>134</v>
      </c>
      <c r="H673" s="219">
        <v>78.980999999999995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</v>
      </c>
      <c r="R673" s="225">
        <f>Q673*H673</f>
        <v>0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285</v>
      </c>
      <c r="AT673" s="227" t="s">
        <v>131</v>
      </c>
      <c r="AU673" s="227" t="s">
        <v>136</v>
      </c>
      <c r="AY673" s="17" t="s">
        <v>127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136</v>
      </c>
      <c r="BK673" s="228">
        <f>ROUND(I673*H673,2)</f>
        <v>0</v>
      </c>
      <c r="BL673" s="17" t="s">
        <v>285</v>
      </c>
      <c r="BM673" s="227" t="s">
        <v>762</v>
      </c>
    </row>
    <row r="674" s="13" customFormat="1">
      <c r="A674" s="13"/>
      <c r="B674" s="229"/>
      <c r="C674" s="230"/>
      <c r="D674" s="231" t="s">
        <v>138</v>
      </c>
      <c r="E674" s="232" t="s">
        <v>1</v>
      </c>
      <c r="F674" s="233" t="s">
        <v>151</v>
      </c>
      <c r="G674" s="230"/>
      <c r="H674" s="232" t="s">
        <v>1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138</v>
      </c>
      <c r="AU674" s="239" t="s">
        <v>136</v>
      </c>
      <c r="AV674" s="13" t="s">
        <v>81</v>
      </c>
      <c r="AW674" s="13" t="s">
        <v>30</v>
      </c>
      <c r="AX674" s="13" t="s">
        <v>73</v>
      </c>
      <c r="AY674" s="239" t="s">
        <v>127</v>
      </c>
    </row>
    <row r="675" s="14" customFormat="1">
      <c r="A675" s="14"/>
      <c r="B675" s="240"/>
      <c r="C675" s="241"/>
      <c r="D675" s="231" t="s">
        <v>138</v>
      </c>
      <c r="E675" s="242" t="s">
        <v>1</v>
      </c>
      <c r="F675" s="243" t="s">
        <v>175</v>
      </c>
      <c r="G675" s="241"/>
      <c r="H675" s="244">
        <v>16.632999999999999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138</v>
      </c>
      <c r="AU675" s="250" t="s">
        <v>136</v>
      </c>
      <c r="AV675" s="14" t="s">
        <v>136</v>
      </c>
      <c r="AW675" s="14" t="s">
        <v>30</v>
      </c>
      <c r="AX675" s="14" t="s">
        <v>73</v>
      </c>
      <c r="AY675" s="250" t="s">
        <v>127</v>
      </c>
    </row>
    <row r="676" s="13" customFormat="1">
      <c r="A676" s="13"/>
      <c r="B676" s="229"/>
      <c r="C676" s="230"/>
      <c r="D676" s="231" t="s">
        <v>138</v>
      </c>
      <c r="E676" s="232" t="s">
        <v>1</v>
      </c>
      <c r="F676" s="233" t="s">
        <v>176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138</v>
      </c>
      <c r="AU676" s="239" t="s">
        <v>136</v>
      </c>
      <c r="AV676" s="13" t="s">
        <v>81</v>
      </c>
      <c r="AW676" s="13" t="s">
        <v>30</v>
      </c>
      <c r="AX676" s="13" t="s">
        <v>73</v>
      </c>
      <c r="AY676" s="239" t="s">
        <v>127</v>
      </c>
    </row>
    <row r="677" s="14" customFormat="1">
      <c r="A677" s="14"/>
      <c r="B677" s="240"/>
      <c r="C677" s="241"/>
      <c r="D677" s="231" t="s">
        <v>138</v>
      </c>
      <c r="E677" s="242" t="s">
        <v>1</v>
      </c>
      <c r="F677" s="243" t="s">
        <v>177</v>
      </c>
      <c r="G677" s="241"/>
      <c r="H677" s="244">
        <v>17.706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138</v>
      </c>
      <c r="AU677" s="250" t="s">
        <v>136</v>
      </c>
      <c r="AV677" s="14" t="s">
        <v>136</v>
      </c>
      <c r="AW677" s="14" t="s">
        <v>30</v>
      </c>
      <c r="AX677" s="14" t="s">
        <v>73</v>
      </c>
      <c r="AY677" s="250" t="s">
        <v>127</v>
      </c>
    </row>
    <row r="678" s="13" customFormat="1">
      <c r="A678" s="13"/>
      <c r="B678" s="229"/>
      <c r="C678" s="230"/>
      <c r="D678" s="231" t="s">
        <v>138</v>
      </c>
      <c r="E678" s="232" t="s">
        <v>1</v>
      </c>
      <c r="F678" s="233" t="s">
        <v>178</v>
      </c>
      <c r="G678" s="230"/>
      <c r="H678" s="232" t="s">
        <v>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138</v>
      </c>
      <c r="AU678" s="239" t="s">
        <v>136</v>
      </c>
      <c r="AV678" s="13" t="s">
        <v>81</v>
      </c>
      <c r="AW678" s="13" t="s">
        <v>30</v>
      </c>
      <c r="AX678" s="13" t="s">
        <v>73</v>
      </c>
      <c r="AY678" s="239" t="s">
        <v>127</v>
      </c>
    </row>
    <row r="679" s="14" customFormat="1">
      <c r="A679" s="14"/>
      <c r="B679" s="240"/>
      <c r="C679" s="241"/>
      <c r="D679" s="231" t="s">
        <v>138</v>
      </c>
      <c r="E679" s="242" t="s">
        <v>1</v>
      </c>
      <c r="F679" s="243" t="s">
        <v>179</v>
      </c>
      <c r="G679" s="241"/>
      <c r="H679" s="244">
        <v>23.120999999999999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138</v>
      </c>
      <c r="AU679" s="250" t="s">
        <v>136</v>
      </c>
      <c r="AV679" s="14" t="s">
        <v>136</v>
      </c>
      <c r="AW679" s="14" t="s">
        <v>30</v>
      </c>
      <c r="AX679" s="14" t="s">
        <v>73</v>
      </c>
      <c r="AY679" s="250" t="s">
        <v>127</v>
      </c>
    </row>
    <row r="680" s="13" customFormat="1">
      <c r="A680" s="13"/>
      <c r="B680" s="229"/>
      <c r="C680" s="230"/>
      <c r="D680" s="231" t="s">
        <v>138</v>
      </c>
      <c r="E680" s="232" t="s">
        <v>1</v>
      </c>
      <c r="F680" s="233" t="s">
        <v>180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138</v>
      </c>
      <c r="AU680" s="239" t="s">
        <v>136</v>
      </c>
      <c r="AV680" s="13" t="s">
        <v>81</v>
      </c>
      <c r="AW680" s="13" t="s">
        <v>30</v>
      </c>
      <c r="AX680" s="13" t="s">
        <v>73</v>
      </c>
      <c r="AY680" s="239" t="s">
        <v>127</v>
      </c>
    </row>
    <row r="681" s="14" customFormat="1">
      <c r="A681" s="14"/>
      <c r="B681" s="240"/>
      <c r="C681" s="241"/>
      <c r="D681" s="231" t="s">
        <v>138</v>
      </c>
      <c r="E681" s="242" t="s">
        <v>1</v>
      </c>
      <c r="F681" s="243" t="s">
        <v>181</v>
      </c>
      <c r="G681" s="241"/>
      <c r="H681" s="244">
        <v>20.885000000000002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138</v>
      </c>
      <c r="AU681" s="250" t="s">
        <v>136</v>
      </c>
      <c r="AV681" s="14" t="s">
        <v>136</v>
      </c>
      <c r="AW681" s="14" t="s">
        <v>30</v>
      </c>
      <c r="AX681" s="14" t="s">
        <v>73</v>
      </c>
      <c r="AY681" s="250" t="s">
        <v>127</v>
      </c>
    </row>
    <row r="682" s="14" customFormat="1">
      <c r="A682" s="14"/>
      <c r="B682" s="240"/>
      <c r="C682" s="241"/>
      <c r="D682" s="231" t="s">
        <v>138</v>
      </c>
      <c r="E682" s="242" t="s">
        <v>1</v>
      </c>
      <c r="F682" s="243" t="s">
        <v>182</v>
      </c>
      <c r="G682" s="241"/>
      <c r="H682" s="244">
        <v>0.63600000000000001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138</v>
      </c>
      <c r="AU682" s="250" t="s">
        <v>136</v>
      </c>
      <c r="AV682" s="14" t="s">
        <v>136</v>
      </c>
      <c r="AW682" s="14" t="s">
        <v>30</v>
      </c>
      <c r="AX682" s="14" t="s">
        <v>73</v>
      </c>
      <c r="AY682" s="250" t="s">
        <v>127</v>
      </c>
    </row>
    <row r="683" s="15" customFormat="1">
      <c r="A683" s="15"/>
      <c r="B683" s="251"/>
      <c r="C683" s="252"/>
      <c r="D683" s="231" t="s">
        <v>138</v>
      </c>
      <c r="E683" s="253" t="s">
        <v>1</v>
      </c>
      <c r="F683" s="254" t="s">
        <v>140</v>
      </c>
      <c r="G683" s="252"/>
      <c r="H683" s="255">
        <v>78.980999999999995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1" t="s">
        <v>138</v>
      </c>
      <c r="AU683" s="261" t="s">
        <v>136</v>
      </c>
      <c r="AV683" s="15" t="s">
        <v>135</v>
      </c>
      <c r="AW683" s="15" t="s">
        <v>30</v>
      </c>
      <c r="AX683" s="15" t="s">
        <v>81</v>
      </c>
      <c r="AY683" s="261" t="s">
        <v>127</v>
      </c>
    </row>
    <row r="684" s="2" customFormat="1" ht="24.15" customHeight="1">
      <c r="A684" s="38"/>
      <c r="B684" s="39"/>
      <c r="C684" s="262" t="s">
        <v>763</v>
      </c>
      <c r="D684" s="262" t="s">
        <v>288</v>
      </c>
      <c r="E684" s="263" t="s">
        <v>764</v>
      </c>
      <c r="F684" s="264" t="s">
        <v>765</v>
      </c>
      <c r="G684" s="265" t="s">
        <v>134</v>
      </c>
      <c r="H684" s="266">
        <v>85.299000000000007</v>
      </c>
      <c r="I684" s="267"/>
      <c r="J684" s="268">
        <f>ROUND(I684*H684,2)</f>
        <v>0</v>
      </c>
      <c r="K684" s="269"/>
      <c r="L684" s="270"/>
      <c r="M684" s="271" t="s">
        <v>1</v>
      </c>
      <c r="N684" s="272" t="s">
        <v>39</v>
      </c>
      <c r="O684" s="91"/>
      <c r="P684" s="225">
        <f>O684*H684</f>
        <v>0</v>
      </c>
      <c r="Q684" s="225">
        <v>0.0097000000000000003</v>
      </c>
      <c r="R684" s="225">
        <f>Q684*H684</f>
        <v>0.82740030000000009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291</v>
      </c>
      <c r="AT684" s="227" t="s">
        <v>288</v>
      </c>
      <c r="AU684" s="227" t="s">
        <v>136</v>
      </c>
      <c r="AY684" s="17" t="s">
        <v>127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136</v>
      </c>
      <c r="BK684" s="228">
        <f>ROUND(I684*H684,2)</f>
        <v>0</v>
      </c>
      <c r="BL684" s="17" t="s">
        <v>285</v>
      </c>
      <c r="BM684" s="227" t="s">
        <v>766</v>
      </c>
    </row>
    <row r="685" s="14" customFormat="1">
      <c r="A685" s="14"/>
      <c r="B685" s="240"/>
      <c r="C685" s="241"/>
      <c r="D685" s="231" t="s">
        <v>138</v>
      </c>
      <c r="E685" s="241"/>
      <c r="F685" s="243" t="s">
        <v>767</v>
      </c>
      <c r="G685" s="241"/>
      <c r="H685" s="244">
        <v>85.299000000000007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138</v>
      </c>
      <c r="AU685" s="250" t="s">
        <v>136</v>
      </c>
      <c r="AV685" s="14" t="s">
        <v>136</v>
      </c>
      <c r="AW685" s="14" t="s">
        <v>4</v>
      </c>
      <c r="AX685" s="14" t="s">
        <v>81</v>
      </c>
      <c r="AY685" s="250" t="s">
        <v>127</v>
      </c>
    </row>
    <row r="686" s="2" customFormat="1" ht="21.75" customHeight="1">
      <c r="A686" s="38"/>
      <c r="B686" s="39"/>
      <c r="C686" s="215" t="s">
        <v>135</v>
      </c>
      <c r="D686" s="215" t="s">
        <v>131</v>
      </c>
      <c r="E686" s="216" t="s">
        <v>768</v>
      </c>
      <c r="F686" s="217" t="s">
        <v>769</v>
      </c>
      <c r="G686" s="218" t="s">
        <v>134</v>
      </c>
      <c r="H686" s="219">
        <v>35.253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0.0070000000000000001</v>
      </c>
      <c r="T686" s="226">
        <f>S686*H686</f>
        <v>0.24677100000000002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285</v>
      </c>
      <c r="AT686" s="227" t="s">
        <v>131</v>
      </c>
      <c r="AU686" s="227" t="s">
        <v>136</v>
      </c>
      <c r="AY686" s="17" t="s">
        <v>127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136</v>
      </c>
      <c r="BK686" s="228">
        <f>ROUND(I686*H686,2)</f>
        <v>0</v>
      </c>
      <c r="BL686" s="17" t="s">
        <v>285</v>
      </c>
      <c r="BM686" s="227" t="s">
        <v>770</v>
      </c>
    </row>
    <row r="687" s="13" customFormat="1">
      <c r="A687" s="13"/>
      <c r="B687" s="229"/>
      <c r="C687" s="230"/>
      <c r="D687" s="231" t="s">
        <v>138</v>
      </c>
      <c r="E687" s="232" t="s">
        <v>1</v>
      </c>
      <c r="F687" s="233" t="s">
        <v>193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138</v>
      </c>
      <c r="AU687" s="239" t="s">
        <v>136</v>
      </c>
      <c r="AV687" s="13" t="s">
        <v>81</v>
      </c>
      <c r="AW687" s="13" t="s">
        <v>30</v>
      </c>
      <c r="AX687" s="13" t="s">
        <v>73</v>
      </c>
      <c r="AY687" s="239" t="s">
        <v>127</v>
      </c>
    </row>
    <row r="688" s="14" customFormat="1">
      <c r="A688" s="14"/>
      <c r="B688" s="240"/>
      <c r="C688" s="241"/>
      <c r="D688" s="231" t="s">
        <v>138</v>
      </c>
      <c r="E688" s="242" t="s">
        <v>1</v>
      </c>
      <c r="F688" s="243" t="s">
        <v>194</v>
      </c>
      <c r="G688" s="241"/>
      <c r="H688" s="244">
        <v>17.547000000000001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138</v>
      </c>
      <c r="AU688" s="250" t="s">
        <v>136</v>
      </c>
      <c r="AV688" s="14" t="s">
        <v>136</v>
      </c>
      <c r="AW688" s="14" t="s">
        <v>30</v>
      </c>
      <c r="AX688" s="14" t="s">
        <v>73</v>
      </c>
      <c r="AY688" s="250" t="s">
        <v>127</v>
      </c>
    </row>
    <row r="689" s="13" customFormat="1">
      <c r="A689" s="13"/>
      <c r="B689" s="229"/>
      <c r="C689" s="230"/>
      <c r="D689" s="231" t="s">
        <v>138</v>
      </c>
      <c r="E689" s="232" t="s">
        <v>1</v>
      </c>
      <c r="F689" s="233" t="s">
        <v>176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138</v>
      </c>
      <c r="AU689" s="239" t="s">
        <v>136</v>
      </c>
      <c r="AV689" s="13" t="s">
        <v>81</v>
      </c>
      <c r="AW689" s="13" t="s">
        <v>30</v>
      </c>
      <c r="AX689" s="13" t="s">
        <v>73</v>
      </c>
      <c r="AY689" s="239" t="s">
        <v>127</v>
      </c>
    </row>
    <row r="690" s="14" customFormat="1">
      <c r="A690" s="14"/>
      <c r="B690" s="240"/>
      <c r="C690" s="241"/>
      <c r="D690" s="231" t="s">
        <v>138</v>
      </c>
      <c r="E690" s="242" t="s">
        <v>1</v>
      </c>
      <c r="F690" s="243" t="s">
        <v>177</v>
      </c>
      <c r="G690" s="241"/>
      <c r="H690" s="244">
        <v>17.706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138</v>
      </c>
      <c r="AU690" s="250" t="s">
        <v>136</v>
      </c>
      <c r="AV690" s="14" t="s">
        <v>136</v>
      </c>
      <c r="AW690" s="14" t="s">
        <v>30</v>
      </c>
      <c r="AX690" s="14" t="s">
        <v>73</v>
      </c>
      <c r="AY690" s="250" t="s">
        <v>127</v>
      </c>
    </row>
    <row r="691" s="15" customFormat="1">
      <c r="A691" s="15"/>
      <c r="B691" s="251"/>
      <c r="C691" s="252"/>
      <c r="D691" s="231" t="s">
        <v>138</v>
      </c>
      <c r="E691" s="253" t="s">
        <v>1</v>
      </c>
      <c r="F691" s="254" t="s">
        <v>140</v>
      </c>
      <c r="G691" s="252"/>
      <c r="H691" s="255">
        <v>35.253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1" t="s">
        <v>138</v>
      </c>
      <c r="AU691" s="261" t="s">
        <v>136</v>
      </c>
      <c r="AV691" s="15" t="s">
        <v>135</v>
      </c>
      <c r="AW691" s="15" t="s">
        <v>30</v>
      </c>
      <c r="AX691" s="15" t="s">
        <v>81</v>
      </c>
      <c r="AY691" s="261" t="s">
        <v>127</v>
      </c>
    </row>
    <row r="692" s="2" customFormat="1" ht="24.15" customHeight="1">
      <c r="A692" s="38"/>
      <c r="B692" s="39"/>
      <c r="C692" s="215" t="s">
        <v>771</v>
      </c>
      <c r="D692" s="215" t="s">
        <v>131</v>
      </c>
      <c r="E692" s="216" t="s">
        <v>772</v>
      </c>
      <c r="F692" s="217" t="s">
        <v>773</v>
      </c>
      <c r="G692" s="218" t="s">
        <v>134</v>
      </c>
      <c r="H692" s="219">
        <v>78.980999999999995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285</v>
      </c>
      <c r="AT692" s="227" t="s">
        <v>131</v>
      </c>
      <c r="AU692" s="227" t="s">
        <v>136</v>
      </c>
      <c r="AY692" s="17" t="s">
        <v>127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136</v>
      </c>
      <c r="BK692" s="228">
        <f>ROUND(I692*H692,2)</f>
        <v>0</v>
      </c>
      <c r="BL692" s="17" t="s">
        <v>285</v>
      </c>
      <c r="BM692" s="227" t="s">
        <v>774</v>
      </c>
    </row>
    <row r="693" s="13" customFormat="1">
      <c r="A693" s="13"/>
      <c r="B693" s="229"/>
      <c r="C693" s="230"/>
      <c r="D693" s="231" t="s">
        <v>138</v>
      </c>
      <c r="E693" s="232" t="s">
        <v>1</v>
      </c>
      <c r="F693" s="233" t="s">
        <v>775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138</v>
      </c>
      <c r="AU693" s="239" t="s">
        <v>136</v>
      </c>
      <c r="AV693" s="13" t="s">
        <v>81</v>
      </c>
      <c r="AW693" s="13" t="s">
        <v>30</v>
      </c>
      <c r="AX693" s="13" t="s">
        <v>73</v>
      </c>
      <c r="AY693" s="239" t="s">
        <v>127</v>
      </c>
    </row>
    <row r="694" s="13" customFormat="1">
      <c r="A694" s="13"/>
      <c r="B694" s="229"/>
      <c r="C694" s="230"/>
      <c r="D694" s="231" t="s">
        <v>138</v>
      </c>
      <c r="E694" s="232" t="s">
        <v>1</v>
      </c>
      <c r="F694" s="233" t="s">
        <v>151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138</v>
      </c>
      <c r="AU694" s="239" t="s">
        <v>136</v>
      </c>
      <c r="AV694" s="13" t="s">
        <v>81</v>
      </c>
      <c r="AW694" s="13" t="s">
        <v>30</v>
      </c>
      <c r="AX694" s="13" t="s">
        <v>73</v>
      </c>
      <c r="AY694" s="239" t="s">
        <v>127</v>
      </c>
    </row>
    <row r="695" s="14" customFormat="1">
      <c r="A695" s="14"/>
      <c r="B695" s="240"/>
      <c r="C695" s="241"/>
      <c r="D695" s="231" t="s">
        <v>138</v>
      </c>
      <c r="E695" s="242" t="s">
        <v>1</v>
      </c>
      <c r="F695" s="243" t="s">
        <v>175</v>
      </c>
      <c r="G695" s="241"/>
      <c r="H695" s="244">
        <v>16.632999999999999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138</v>
      </c>
      <c r="AU695" s="250" t="s">
        <v>136</v>
      </c>
      <c r="AV695" s="14" t="s">
        <v>136</v>
      </c>
      <c r="AW695" s="14" t="s">
        <v>30</v>
      </c>
      <c r="AX695" s="14" t="s">
        <v>73</v>
      </c>
      <c r="AY695" s="250" t="s">
        <v>127</v>
      </c>
    </row>
    <row r="696" s="13" customFormat="1">
      <c r="A696" s="13"/>
      <c r="B696" s="229"/>
      <c r="C696" s="230"/>
      <c r="D696" s="231" t="s">
        <v>138</v>
      </c>
      <c r="E696" s="232" t="s">
        <v>1</v>
      </c>
      <c r="F696" s="233" t="s">
        <v>176</v>
      </c>
      <c r="G696" s="230"/>
      <c r="H696" s="232" t="s">
        <v>1</v>
      </c>
      <c r="I696" s="234"/>
      <c r="J696" s="230"/>
      <c r="K696" s="230"/>
      <c r="L696" s="235"/>
      <c r="M696" s="236"/>
      <c r="N696" s="237"/>
      <c r="O696" s="237"/>
      <c r="P696" s="237"/>
      <c r="Q696" s="237"/>
      <c r="R696" s="237"/>
      <c r="S696" s="237"/>
      <c r="T696" s="23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9" t="s">
        <v>138</v>
      </c>
      <c r="AU696" s="239" t="s">
        <v>136</v>
      </c>
      <c r="AV696" s="13" t="s">
        <v>81</v>
      </c>
      <c r="AW696" s="13" t="s">
        <v>30</v>
      </c>
      <c r="AX696" s="13" t="s">
        <v>73</v>
      </c>
      <c r="AY696" s="239" t="s">
        <v>127</v>
      </c>
    </row>
    <row r="697" s="14" customFormat="1">
      <c r="A697" s="14"/>
      <c r="B697" s="240"/>
      <c r="C697" s="241"/>
      <c r="D697" s="231" t="s">
        <v>138</v>
      </c>
      <c r="E697" s="242" t="s">
        <v>1</v>
      </c>
      <c r="F697" s="243" t="s">
        <v>177</v>
      </c>
      <c r="G697" s="241"/>
      <c r="H697" s="244">
        <v>17.706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138</v>
      </c>
      <c r="AU697" s="250" t="s">
        <v>136</v>
      </c>
      <c r="AV697" s="14" t="s">
        <v>136</v>
      </c>
      <c r="AW697" s="14" t="s">
        <v>30</v>
      </c>
      <c r="AX697" s="14" t="s">
        <v>73</v>
      </c>
      <c r="AY697" s="250" t="s">
        <v>127</v>
      </c>
    </row>
    <row r="698" s="13" customFormat="1">
      <c r="A698" s="13"/>
      <c r="B698" s="229"/>
      <c r="C698" s="230"/>
      <c r="D698" s="231" t="s">
        <v>138</v>
      </c>
      <c r="E698" s="232" t="s">
        <v>1</v>
      </c>
      <c r="F698" s="233" t="s">
        <v>178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138</v>
      </c>
      <c r="AU698" s="239" t="s">
        <v>136</v>
      </c>
      <c r="AV698" s="13" t="s">
        <v>81</v>
      </c>
      <c r="AW698" s="13" t="s">
        <v>30</v>
      </c>
      <c r="AX698" s="13" t="s">
        <v>73</v>
      </c>
      <c r="AY698" s="239" t="s">
        <v>127</v>
      </c>
    </row>
    <row r="699" s="14" customFormat="1">
      <c r="A699" s="14"/>
      <c r="B699" s="240"/>
      <c r="C699" s="241"/>
      <c r="D699" s="231" t="s">
        <v>138</v>
      </c>
      <c r="E699" s="242" t="s">
        <v>1</v>
      </c>
      <c r="F699" s="243" t="s">
        <v>179</v>
      </c>
      <c r="G699" s="241"/>
      <c r="H699" s="244">
        <v>23.120999999999999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138</v>
      </c>
      <c r="AU699" s="250" t="s">
        <v>136</v>
      </c>
      <c r="AV699" s="14" t="s">
        <v>136</v>
      </c>
      <c r="AW699" s="14" t="s">
        <v>30</v>
      </c>
      <c r="AX699" s="14" t="s">
        <v>73</v>
      </c>
      <c r="AY699" s="250" t="s">
        <v>127</v>
      </c>
    </row>
    <row r="700" s="13" customFormat="1">
      <c r="A700" s="13"/>
      <c r="B700" s="229"/>
      <c r="C700" s="230"/>
      <c r="D700" s="231" t="s">
        <v>138</v>
      </c>
      <c r="E700" s="232" t="s">
        <v>1</v>
      </c>
      <c r="F700" s="233" t="s">
        <v>180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138</v>
      </c>
      <c r="AU700" s="239" t="s">
        <v>136</v>
      </c>
      <c r="AV700" s="13" t="s">
        <v>81</v>
      </c>
      <c r="AW700" s="13" t="s">
        <v>30</v>
      </c>
      <c r="AX700" s="13" t="s">
        <v>73</v>
      </c>
      <c r="AY700" s="239" t="s">
        <v>127</v>
      </c>
    </row>
    <row r="701" s="14" customFormat="1">
      <c r="A701" s="14"/>
      <c r="B701" s="240"/>
      <c r="C701" s="241"/>
      <c r="D701" s="231" t="s">
        <v>138</v>
      </c>
      <c r="E701" s="242" t="s">
        <v>1</v>
      </c>
      <c r="F701" s="243" t="s">
        <v>181</v>
      </c>
      <c r="G701" s="241"/>
      <c r="H701" s="244">
        <v>20.885000000000002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138</v>
      </c>
      <c r="AU701" s="250" t="s">
        <v>136</v>
      </c>
      <c r="AV701" s="14" t="s">
        <v>136</v>
      </c>
      <c r="AW701" s="14" t="s">
        <v>30</v>
      </c>
      <c r="AX701" s="14" t="s">
        <v>73</v>
      </c>
      <c r="AY701" s="250" t="s">
        <v>127</v>
      </c>
    </row>
    <row r="702" s="14" customFormat="1">
      <c r="A702" s="14"/>
      <c r="B702" s="240"/>
      <c r="C702" s="241"/>
      <c r="D702" s="231" t="s">
        <v>138</v>
      </c>
      <c r="E702" s="242" t="s">
        <v>1</v>
      </c>
      <c r="F702" s="243" t="s">
        <v>182</v>
      </c>
      <c r="G702" s="241"/>
      <c r="H702" s="244">
        <v>0.63600000000000001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138</v>
      </c>
      <c r="AU702" s="250" t="s">
        <v>136</v>
      </c>
      <c r="AV702" s="14" t="s">
        <v>136</v>
      </c>
      <c r="AW702" s="14" t="s">
        <v>30</v>
      </c>
      <c r="AX702" s="14" t="s">
        <v>73</v>
      </c>
      <c r="AY702" s="250" t="s">
        <v>127</v>
      </c>
    </row>
    <row r="703" s="15" customFormat="1">
      <c r="A703" s="15"/>
      <c r="B703" s="251"/>
      <c r="C703" s="252"/>
      <c r="D703" s="231" t="s">
        <v>138</v>
      </c>
      <c r="E703" s="253" t="s">
        <v>1</v>
      </c>
      <c r="F703" s="254" t="s">
        <v>140</v>
      </c>
      <c r="G703" s="252"/>
      <c r="H703" s="255">
        <v>78.980999999999995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1" t="s">
        <v>138</v>
      </c>
      <c r="AU703" s="261" t="s">
        <v>136</v>
      </c>
      <c r="AV703" s="15" t="s">
        <v>135</v>
      </c>
      <c r="AW703" s="15" t="s">
        <v>30</v>
      </c>
      <c r="AX703" s="15" t="s">
        <v>81</v>
      </c>
      <c r="AY703" s="261" t="s">
        <v>127</v>
      </c>
    </row>
    <row r="704" s="2" customFormat="1" ht="37.8" customHeight="1">
      <c r="A704" s="38"/>
      <c r="B704" s="39"/>
      <c r="C704" s="262" t="s">
        <v>776</v>
      </c>
      <c r="D704" s="262" t="s">
        <v>288</v>
      </c>
      <c r="E704" s="263" t="s">
        <v>777</v>
      </c>
      <c r="F704" s="264" t="s">
        <v>778</v>
      </c>
      <c r="G704" s="265" t="s">
        <v>298</v>
      </c>
      <c r="H704" s="266">
        <v>85.299000000000007</v>
      </c>
      <c r="I704" s="267"/>
      <c r="J704" s="268">
        <f>ROUND(I704*H704,2)</f>
        <v>0</v>
      </c>
      <c r="K704" s="269"/>
      <c r="L704" s="270"/>
      <c r="M704" s="271" t="s">
        <v>1</v>
      </c>
      <c r="N704" s="272" t="s">
        <v>39</v>
      </c>
      <c r="O704" s="91"/>
      <c r="P704" s="225">
        <f>O704*H704</f>
        <v>0</v>
      </c>
      <c r="Q704" s="225">
        <v>0.00080000000000000004</v>
      </c>
      <c r="R704" s="225">
        <f>Q704*H704</f>
        <v>0.068239200000000014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291</v>
      </c>
      <c r="AT704" s="227" t="s">
        <v>288</v>
      </c>
      <c r="AU704" s="227" t="s">
        <v>136</v>
      </c>
      <c r="AY704" s="17" t="s">
        <v>127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136</v>
      </c>
      <c r="BK704" s="228">
        <f>ROUND(I704*H704,2)</f>
        <v>0</v>
      </c>
      <c r="BL704" s="17" t="s">
        <v>285</v>
      </c>
      <c r="BM704" s="227" t="s">
        <v>779</v>
      </c>
    </row>
    <row r="705" s="14" customFormat="1">
      <c r="A705" s="14"/>
      <c r="B705" s="240"/>
      <c r="C705" s="241"/>
      <c r="D705" s="231" t="s">
        <v>138</v>
      </c>
      <c r="E705" s="241"/>
      <c r="F705" s="243" t="s">
        <v>767</v>
      </c>
      <c r="G705" s="241"/>
      <c r="H705" s="244">
        <v>85.299000000000007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138</v>
      </c>
      <c r="AU705" s="250" t="s">
        <v>136</v>
      </c>
      <c r="AV705" s="14" t="s">
        <v>136</v>
      </c>
      <c r="AW705" s="14" t="s">
        <v>4</v>
      </c>
      <c r="AX705" s="14" t="s">
        <v>81</v>
      </c>
      <c r="AY705" s="250" t="s">
        <v>127</v>
      </c>
    </row>
    <row r="706" s="2" customFormat="1" ht="24.15" customHeight="1">
      <c r="A706" s="38"/>
      <c r="B706" s="39"/>
      <c r="C706" s="215" t="s">
        <v>780</v>
      </c>
      <c r="D706" s="215" t="s">
        <v>131</v>
      </c>
      <c r="E706" s="216" t="s">
        <v>781</v>
      </c>
      <c r="F706" s="217" t="s">
        <v>782</v>
      </c>
      <c r="G706" s="218" t="s">
        <v>247</v>
      </c>
      <c r="H706" s="219">
        <v>0.91400000000000003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285</v>
      </c>
      <c r="AT706" s="227" t="s">
        <v>131</v>
      </c>
      <c r="AU706" s="227" t="s">
        <v>136</v>
      </c>
      <c r="AY706" s="17" t="s">
        <v>127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136</v>
      </c>
      <c r="BK706" s="228">
        <f>ROUND(I706*H706,2)</f>
        <v>0</v>
      </c>
      <c r="BL706" s="17" t="s">
        <v>285</v>
      </c>
      <c r="BM706" s="227" t="s">
        <v>783</v>
      </c>
    </row>
    <row r="707" s="2" customFormat="1" ht="24.15" customHeight="1">
      <c r="A707" s="38"/>
      <c r="B707" s="39"/>
      <c r="C707" s="215" t="s">
        <v>784</v>
      </c>
      <c r="D707" s="215" t="s">
        <v>131</v>
      </c>
      <c r="E707" s="216" t="s">
        <v>785</v>
      </c>
      <c r="F707" s="217" t="s">
        <v>786</v>
      </c>
      <c r="G707" s="218" t="s">
        <v>247</v>
      </c>
      <c r="H707" s="219">
        <v>0.91400000000000003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</v>
      </c>
      <c r="R707" s="225">
        <f>Q707*H707</f>
        <v>0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285</v>
      </c>
      <c r="AT707" s="227" t="s">
        <v>131</v>
      </c>
      <c r="AU707" s="227" t="s">
        <v>136</v>
      </c>
      <c r="AY707" s="17" t="s">
        <v>127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136</v>
      </c>
      <c r="BK707" s="228">
        <f>ROUND(I707*H707,2)</f>
        <v>0</v>
      </c>
      <c r="BL707" s="17" t="s">
        <v>285</v>
      </c>
      <c r="BM707" s="227" t="s">
        <v>787</v>
      </c>
    </row>
    <row r="708" s="2" customFormat="1" ht="24.15" customHeight="1">
      <c r="A708" s="38"/>
      <c r="B708" s="39"/>
      <c r="C708" s="215" t="s">
        <v>788</v>
      </c>
      <c r="D708" s="215" t="s">
        <v>131</v>
      </c>
      <c r="E708" s="216" t="s">
        <v>789</v>
      </c>
      <c r="F708" s="217" t="s">
        <v>790</v>
      </c>
      <c r="G708" s="218" t="s">
        <v>247</v>
      </c>
      <c r="H708" s="219">
        <v>0.91400000000000003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</v>
      </c>
      <c r="R708" s="225">
        <f>Q708*H708</f>
        <v>0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285</v>
      </c>
      <c r="AT708" s="227" t="s">
        <v>131</v>
      </c>
      <c r="AU708" s="227" t="s">
        <v>136</v>
      </c>
      <c r="AY708" s="17" t="s">
        <v>127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136</v>
      </c>
      <c r="BK708" s="228">
        <f>ROUND(I708*H708,2)</f>
        <v>0</v>
      </c>
      <c r="BL708" s="17" t="s">
        <v>285</v>
      </c>
      <c r="BM708" s="227" t="s">
        <v>791</v>
      </c>
    </row>
    <row r="709" s="12" customFormat="1" ht="22.8" customHeight="1">
      <c r="A709" s="12"/>
      <c r="B709" s="199"/>
      <c r="C709" s="200"/>
      <c r="D709" s="201" t="s">
        <v>72</v>
      </c>
      <c r="E709" s="213" t="s">
        <v>792</v>
      </c>
      <c r="F709" s="213" t="s">
        <v>793</v>
      </c>
      <c r="G709" s="200"/>
      <c r="H709" s="200"/>
      <c r="I709" s="203"/>
      <c r="J709" s="214">
        <f>BK709</f>
        <v>0</v>
      </c>
      <c r="K709" s="200"/>
      <c r="L709" s="205"/>
      <c r="M709" s="206"/>
      <c r="N709" s="207"/>
      <c r="O709" s="207"/>
      <c r="P709" s="208">
        <f>SUM(P710:P761)</f>
        <v>0</v>
      </c>
      <c r="Q709" s="207"/>
      <c r="R709" s="208">
        <f>SUM(R710:R761)</f>
        <v>0.10385102</v>
      </c>
      <c r="S709" s="207"/>
      <c r="T709" s="209">
        <f>SUM(T710:T761)</f>
        <v>0.034894700000000001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10" t="s">
        <v>136</v>
      </c>
      <c r="AT709" s="211" t="s">
        <v>72</v>
      </c>
      <c r="AU709" s="211" t="s">
        <v>81</v>
      </c>
      <c r="AY709" s="210" t="s">
        <v>127</v>
      </c>
      <c r="BK709" s="212">
        <f>SUM(BK710:BK761)</f>
        <v>0</v>
      </c>
    </row>
    <row r="710" s="2" customFormat="1" ht="24.15" customHeight="1">
      <c r="A710" s="38"/>
      <c r="B710" s="39"/>
      <c r="C710" s="215" t="s">
        <v>794</v>
      </c>
      <c r="D710" s="215" t="s">
        <v>131</v>
      </c>
      <c r="E710" s="216" t="s">
        <v>795</v>
      </c>
      <c r="F710" s="217" t="s">
        <v>796</v>
      </c>
      <c r="G710" s="218" t="s">
        <v>134</v>
      </c>
      <c r="H710" s="219">
        <v>12.323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285</v>
      </c>
      <c r="AT710" s="227" t="s">
        <v>131</v>
      </c>
      <c r="AU710" s="227" t="s">
        <v>136</v>
      </c>
      <c r="AY710" s="17" t="s">
        <v>127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136</v>
      </c>
      <c r="BK710" s="228">
        <f>ROUND(I710*H710,2)</f>
        <v>0</v>
      </c>
      <c r="BL710" s="17" t="s">
        <v>285</v>
      </c>
      <c r="BM710" s="227" t="s">
        <v>797</v>
      </c>
    </row>
    <row r="711" s="13" customFormat="1">
      <c r="A711" s="13"/>
      <c r="B711" s="229"/>
      <c r="C711" s="230"/>
      <c r="D711" s="231" t="s">
        <v>138</v>
      </c>
      <c r="E711" s="232" t="s">
        <v>1</v>
      </c>
      <c r="F711" s="233" t="s">
        <v>149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138</v>
      </c>
      <c r="AU711" s="239" t="s">
        <v>136</v>
      </c>
      <c r="AV711" s="13" t="s">
        <v>81</v>
      </c>
      <c r="AW711" s="13" t="s">
        <v>30</v>
      </c>
      <c r="AX711" s="13" t="s">
        <v>73</v>
      </c>
      <c r="AY711" s="239" t="s">
        <v>127</v>
      </c>
    </row>
    <row r="712" s="14" customFormat="1">
      <c r="A712" s="14"/>
      <c r="B712" s="240"/>
      <c r="C712" s="241"/>
      <c r="D712" s="231" t="s">
        <v>138</v>
      </c>
      <c r="E712" s="242" t="s">
        <v>1</v>
      </c>
      <c r="F712" s="243" t="s">
        <v>798</v>
      </c>
      <c r="G712" s="241"/>
      <c r="H712" s="244">
        <v>12.323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138</v>
      </c>
      <c r="AU712" s="250" t="s">
        <v>136</v>
      </c>
      <c r="AV712" s="14" t="s">
        <v>136</v>
      </c>
      <c r="AW712" s="14" t="s">
        <v>30</v>
      </c>
      <c r="AX712" s="14" t="s">
        <v>73</v>
      </c>
      <c r="AY712" s="250" t="s">
        <v>127</v>
      </c>
    </row>
    <row r="713" s="15" customFormat="1">
      <c r="A713" s="15"/>
      <c r="B713" s="251"/>
      <c r="C713" s="252"/>
      <c r="D713" s="231" t="s">
        <v>138</v>
      </c>
      <c r="E713" s="253" t="s">
        <v>1</v>
      </c>
      <c r="F713" s="254" t="s">
        <v>140</v>
      </c>
      <c r="G713" s="252"/>
      <c r="H713" s="255">
        <v>12.323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1" t="s">
        <v>138</v>
      </c>
      <c r="AU713" s="261" t="s">
        <v>136</v>
      </c>
      <c r="AV713" s="15" t="s">
        <v>135</v>
      </c>
      <c r="AW713" s="15" t="s">
        <v>30</v>
      </c>
      <c r="AX713" s="15" t="s">
        <v>81</v>
      </c>
      <c r="AY713" s="261" t="s">
        <v>127</v>
      </c>
    </row>
    <row r="714" s="2" customFormat="1" ht="16.5" customHeight="1">
      <c r="A714" s="38"/>
      <c r="B714" s="39"/>
      <c r="C714" s="215" t="s">
        <v>799</v>
      </c>
      <c r="D714" s="215" t="s">
        <v>131</v>
      </c>
      <c r="E714" s="216" t="s">
        <v>800</v>
      </c>
      <c r="F714" s="217" t="s">
        <v>801</v>
      </c>
      <c r="G714" s="218" t="s">
        <v>134</v>
      </c>
      <c r="H714" s="219">
        <v>12.323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285</v>
      </c>
      <c r="AT714" s="227" t="s">
        <v>131</v>
      </c>
      <c r="AU714" s="227" t="s">
        <v>136</v>
      </c>
      <c r="AY714" s="17" t="s">
        <v>127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136</v>
      </c>
      <c r="BK714" s="228">
        <f>ROUND(I714*H714,2)</f>
        <v>0</v>
      </c>
      <c r="BL714" s="17" t="s">
        <v>285</v>
      </c>
      <c r="BM714" s="227" t="s">
        <v>802</v>
      </c>
    </row>
    <row r="715" s="13" customFormat="1">
      <c r="A715" s="13"/>
      <c r="B715" s="229"/>
      <c r="C715" s="230"/>
      <c r="D715" s="231" t="s">
        <v>138</v>
      </c>
      <c r="E715" s="232" t="s">
        <v>1</v>
      </c>
      <c r="F715" s="233" t="s">
        <v>149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138</v>
      </c>
      <c r="AU715" s="239" t="s">
        <v>136</v>
      </c>
      <c r="AV715" s="13" t="s">
        <v>81</v>
      </c>
      <c r="AW715" s="13" t="s">
        <v>30</v>
      </c>
      <c r="AX715" s="13" t="s">
        <v>73</v>
      </c>
      <c r="AY715" s="239" t="s">
        <v>127</v>
      </c>
    </row>
    <row r="716" s="14" customFormat="1">
      <c r="A716" s="14"/>
      <c r="B716" s="240"/>
      <c r="C716" s="241"/>
      <c r="D716" s="231" t="s">
        <v>138</v>
      </c>
      <c r="E716" s="242" t="s">
        <v>1</v>
      </c>
      <c r="F716" s="243" t="s">
        <v>798</v>
      </c>
      <c r="G716" s="241"/>
      <c r="H716" s="244">
        <v>12.323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138</v>
      </c>
      <c r="AU716" s="250" t="s">
        <v>136</v>
      </c>
      <c r="AV716" s="14" t="s">
        <v>136</v>
      </c>
      <c r="AW716" s="14" t="s">
        <v>30</v>
      </c>
      <c r="AX716" s="14" t="s">
        <v>73</v>
      </c>
      <c r="AY716" s="250" t="s">
        <v>127</v>
      </c>
    </row>
    <row r="717" s="15" customFormat="1">
      <c r="A717" s="15"/>
      <c r="B717" s="251"/>
      <c r="C717" s="252"/>
      <c r="D717" s="231" t="s">
        <v>138</v>
      </c>
      <c r="E717" s="253" t="s">
        <v>1</v>
      </c>
      <c r="F717" s="254" t="s">
        <v>140</v>
      </c>
      <c r="G717" s="252"/>
      <c r="H717" s="255">
        <v>12.323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1" t="s">
        <v>138</v>
      </c>
      <c r="AU717" s="261" t="s">
        <v>136</v>
      </c>
      <c r="AV717" s="15" t="s">
        <v>135</v>
      </c>
      <c r="AW717" s="15" t="s">
        <v>30</v>
      </c>
      <c r="AX717" s="15" t="s">
        <v>81</v>
      </c>
      <c r="AY717" s="261" t="s">
        <v>127</v>
      </c>
    </row>
    <row r="718" s="2" customFormat="1" ht="24.15" customHeight="1">
      <c r="A718" s="38"/>
      <c r="B718" s="39"/>
      <c r="C718" s="215" t="s">
        <v>803</v>
      </c>
      <c r="D718" s="215" t="s">
        <v>131</v>
      </c>
      <c r="E718" s="216" t="s">
        <v>804</v>
      </c>
      <c r="F718" s="217" t="s">
        <v>805</v>
      </c>
      <c r="G718" s="218" t="s">
        <v>134</v>
      </c>
      <c r="H718" s="219">
        <v>12.323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39</v>
      </c>
      <c r="O718" s="91"/>
      <c r="P718" s="225">
        <f>O718*H718</f>
        <v>0</v>
      </c>
      <c r="Q718" s="225">
        <v>3.0000000000000001E-05</v>
      </c>
      <c r="R718" s="225">
        <f>Q718*H718</f>
        <v>0.00036969000000000005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285</v>
      </c>
      <c r="AT718" s="227" t="s">
        <v>131</v>
      </c>
      <c r="AU718" s="227" t="s">
        <v>136</v>
      </c>
      <c r="AY718" s="17" t="s">
        <v>127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136</v>
      </c>
      <c r="BK718" s="228">
        <f>ROUND(I718*H718,2)</f>
        <v>0</v>
      </c>
      <c r="BL718" s="17" t="s">
        <v>285</v>
      </c>
      <c r="BM718" s="227" t="s">
        <v>806</v>
      </c>
    </row>
    <row r="719" s="13" customFormat="1">
      <c r="A719" s="13"/>
      <c r="B719" s="229"/>
      <c r="C719" s="230"/>
      <c r="D719" s="231" t="s">
        <v>138</v>
      </c>
      <c r="E719" s="232" t="s">
        <v>1</v>
      </c>
      <c r="F719" s="233" t="s">
        <v>149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138</v>
      </c>
      <c r="AU719" s="239" t="s">
        <v>136</v>
      </c>
      <c r="AV719" s="13" t="s">
        <v>81</v>
      </c>
      <c r="AW719" s="13" t="s">
        <v>30</v>
      </c>
      <c r="AX719" s="13" t="s">
        <v>73</v>
      </c>
      <c r="AY719" s="239" t="s">
        <v>127</v>
      </c>
    </row>
    <row r="720" s="14" customFormat="1">
      <c r="A720" s="14"/>
      <c r="B720" s="240"/>
      <c r="C720" s="241"/>
      <c r="D720" s="231" t="s">
        <v>138</v>
      </c>
      <c r="E720" s="242" t="s">
        <v>1</v>
      </c>
      <c r="F720" s="243" t="s">
        <v>798</v>
      </c>
      <c r="G720" s="241"/>
      <c r="H720" s="244">
        <v>12.323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138</v>
      </c>
      <c r="AU720" s="250" t="s">
        <v>136</v>
      </c>
      <c r="AV720" s="14" t="s">
        <v>136</v>
      </c>
      <c r="AW720" s="14" t="s">
        <v>30</v>
      </c>
      <c r="AX720" s="14" t="s">
        <v>73</v>
      </c>
      <c r="AY720" s="250" t="s">
        <v>127</v>
      </c>
    </row>
    <row r="721" s="15" customFormat="1">
      <c r="A721" s="15"/>
      <c r="B721" s="251"/>
      <c r="C721" s="252"/>
      <c r="D721" s="231" t="s">
        <v>138</v>
      </c>
      <c r="E721" s="253" t="s">
        <v>1</v>
      </c>
      <c r="F721" s="254" t="s">
        <v>140</v>
      </c>
      <c r="G721" s="252"/>
      <c r="H721" s="255">
        <v>12.323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1" t="s">
        <v>138</v>
      </c>
      <c r="AU721" s="261" t="s">
        <v>136</v>
      </c>
      <c r="AV721" s="15" t="s">
        <v>135</v>
      </c>
      <c r="AW721" s="15" t="s">
        <v>30</v>
      </c>
      <c r="AX721" s="15" t="s">
        <v>81</v>
      </c>
      <c r="AY721" s="261" t="s">
        <v>127</v>
      </c>
    </row>
    <row r="722" s="2" customFormat="1" ht="24.15" customHeight="1">
      <c r="A722" s="38"/>
      <c r="B722" s="39"/>
      <c r="C722" s="215" t="s">
        <v>807</v>
      </c>
      <c r="D722" s="215" t="s">
        <v>131</v>
      </c>
      <c r="E722" s="216" t="s">
        <v>808</v>
      </c>
      <c r="F722" s="217" t="s">
        <v>809</v>
      </c>
      <c r="G722" s="218" t="s">
        <v>134</v>
      </c>
      <c r="H722" s="219">
        <v>12.323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0.0045500000000000002</v>
      </c>
      <c r="R722" s="225">
        <f>Q722*H722</f>
        <v>0.056069650000000006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285</v>
      </c>
      <c r="AT722" s="227" t="s">
        <v>131</v>
      </c>
      <c r="AU722" s="227" t="s">
        <v>136</v>
      </c>
      <c r="AY722" s="17" t="s">
        <v>127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136</v>
      </c>
      <c r="BK722" s="228">
        <f>ROUND(I722*H722,2)</f>
        <v>0</v>
      </c>
      <c r="BL722" s="17" t="s">
        <v>285</v>
      </c>
      <c r="BM722" s="227" t="s">
        <v>810</v>
      </c>
    </row>
    <row r="723" s="13" customFormat="1">
      <c r="A723" s="13"/>
      <c r="B723" s="229"/>
      <c r="C723" s="230"/>
      <c r="D723" s="231" t="s">
        <v>138</v>
      </c>
      <c r="E723" s="232" t="s">
        <v>1</v>
      </c>
      <c r="F723" s="233" t="s">
        <v>149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138</v>
      </c>
      <c r="AU723" s="239" t="s">
        <v>136</v>
      </c>
      <c r="AV723" s="13" t="s">
        <v>81</v>
      </c>
      <c r="AW723" s="13" t="s">
        <v>30</v>
      </c>
      <c r="AX723" s="13" t="s">
        <v>73</v>
      </c>
      <c r="AY723" s="239" t="s">
        <v>127</v>
      </c>
    </row>
    <row r="724" s="14" customFormat="1">
      <c r="A724" s="14"/>
      <c r="B724" s="240"/>
      <c r="C724" s="241"/>
      <c r="D724" s="231" t="s">
        <v>138</v>
      </c>
      <c r="E724" s="242" t="s">
        <v>1</v>
      </c>
      <c r="F724" s="243" t="s">
        <v>798</v>
      </c>
      <c r="G724" s="241"/>
      <c r="H724" s="244">
        <v>12.323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138</v>
      </c>
      <c r="AU724" s="250" t="s">
        <v>136</v>
      </c>
      <c r="AV724" s="14" t="s">
        <v>136</v>
      </c>
      <c r="AW724" s="14" t="s">
        <v>30</v>
      </c>
      <c r="AX724" s="14" t="s">
        <v>73</v>
      </c>
      <c r="AY724" s="250" t="s">
        <v>127</v>
      </c>
    </row>
    <row r="725" s="15" customFormat="1">
      <c r="A725" s="15"/>
      <c r="B725" s="251"/>
      <c r="C725" s="252"/>
      <c r="D725" s="231" t="s">
        <v>138</v>
      </c>
      <c r="E725" s="253" t="s">
        <v>1</v>
      </c>
      <c r="F725" s="254" t="s">
        <v>140</v>
      </c>
      <c r="G725" s="252"/>
      <c r="H725" s="255">
        <v>12.323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1" t="s">
        <v>138</v>
      </c>
      <c r="AU725" s="261" t="s">
        <v>136</v>
      </c>
      <c r="AV725" s="15" t="s">
        <v>135</v>
      </c>
      <c r="AW725" s="15" t="s">
        <v>30</v>
      </c>
      <c r="AX725" s="15" t="s">
        <v>81</v>
      </c>
      <c r="AY725" s="261" t="s">
        <v>127</v>
      </c>
    </row>
    <row r="726" s="2" customFormat="1" ht="24.15" customHeight="1">
      <c r="A726" s="38"/>
      <c r="B726" s="39"/>
      <c r="C726" s="215" t="s">
        <v>348</v>
      </c>
      <c r="D726" s="215" t="s">
        <v>131</v>
      </c>
      <c r="E726" s="216" t="s">
        <v>811</v>
      </c>
      <c r="F726" s="217" t="s">
        <v>812</v>
      </c>
      <c r="G726" s="218" t="s">
        <v>134</v>
      </c>
      <c r="H726" s="219">
        <v>12.323</v>
      </c>
      <c r="I726" s="220"/>
      <c r="J726" s="221">
        <f>ROUND(I726*H726,2)</f>
        <v>0</v>
      </c>
      <c r="K726" s="222"/>
      <c r="L726" s="44"/>
      <c r="M726" s="223" t="s">
        <v>1</v>
      </c>
      <c r="N726" s="224" t="s">
        <v>39</v>
      </c>
      <c r="O726" s="91"/>
      <c r="P726" s="225">
        <f>O726*H726</f>
        <v>0</v>
      </c>
      <c r="Q726" s="225">
        <v>0</v>
      </c>
      <c r="R726" s="225">
        <f>Q726*H726</f>
        <v>0</v>
      </c>
      <c r="S726" s="225">
        <v>0.0025000000000000001</v>
      </c>
      <c r="T726" s="226">
        <f>S726*H726</f>
        <v>0.030807500000000002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285</v>
      </c>
      <c r="AT726" s="227" t="s">
        <v>131</v>
      </c>
      <c r="AU726" s="227" t="s">
        <v>136</v>
      </c>
      <c r="AY726" s="17" t="s">
        <v>127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136</v>
      </c>
      <c r="BK726" s="228">
        <f>ROUND(I726*H726,2)</f>
        <v>0</v>
      </c>
      <c r="BL726" s="17" t="s">
        <v>285</v>
      </c>
      <c r="BM726" s="227" t="s">
        <v>813</v>
      </c>
    </row>
    <row r="727" s="13" customFormat="1">
      <c r="A727" s="13"/>
      <c r="B727" s="229"/>
      <c r="C727" s="230"/>
      <c r="D727" s="231" t="s">
        <v>138</v>
      </c>
      <c r="E727" s="232" t="s">
        <v>1</v>
      </c>
      <c r="F727" s="233" t="s">
        <v>149</v>
      </c>
      <c r="G727" s="230"/>
      <c r="H727" s="232" t="s">
        <v>1</v>
      </c>
      <c r="I727" s="234"/>
      <c r="J727" s="230"/>
      <c r="K727" s="230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138</v>
      </c>
      <c r="AU727" s="239" t="s">
        <v>136</v>
      </c>
      <c r="AV727" s="13" t="s">
        <v>81</v>
      </c>
      <c r="AW727" s="13" t="s">
        <v>30</v>
      </c>
      <c r="AX727" s="13" t="s">
        <v>73</v>
      </c>
      <c r="AY727" s="239" t="s">
        <v>127</v>
      </c>
    </row>
    <row r="728" s="14" customFormat="1">
      <c r="A728" s="14"/>
      <c r="B728" s="240"/>
      <c r="C728" s="241"/>
      <c r="D728" s="231" t="s">
        <v>138</v>
      </c>
      <c r="E728" s="242" t="s">
        <v>1</v>
      </c>
      <c r="F728" s="243" t="s">
        <v>798</v>
      </c>
      <c r="G728" s="241"/>
      <c r="H728" s="244">
        <v>12.323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138</v>
      </c>
      <c r="AU728" s="250" t="s">
        <v>136</v>
      </c>
      <c r="AV728" s="14" t="s">
        <v>136</v>
      </c>
      <c r="AW728" s="14" t="s">
        <v>30</v>
      </c>
      <c r="AX728" s="14" t="s">
        <v>73</v>
      </c>
      <c r="AY728" s="250" t="s">
        <v>127</v>
      </c>
    </row>
    <row r="729" s="15" customFormat="1">
      <c r="A729" s="15"/>
      <c r="B729" s="251"/>
      <c r="C729" s="252"/>
      <c r="D729" s="231" t="s">
        <v>138</v>
      </c>
      <c r="E729" s="253" t="s">
        <v>1</v>
      </c>
      <c r="F729" s="254" t="s">
        <v>140</v>
      </c>
      <c r="G729" s="252"/>
      <c r="H729" s="255">
        <v>12.323</v>
      </c>
      <c r="I729" s="256"/>
      <c r="J729" s="252"/>
      <c r="K729" s="252"/>
      <c r="L729" s="257"/>
      <c r="M729" s="258"/>
      <c r="N729" s="259"/>
      <c r="O729" s="259"/>
      <c r="P729" s="259"/>
      <c r="Q729" s="259"/>
      <c r="R729" s="259"/>
      <c r="S729" s="259"/>
      <c r="T729" s="260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61" t="s">
        <v>138</v>
      </c>
      <c r="AU729" s="261" t="s">
        <v>136</v>
      </c>
      <c r="AV729" s="15" t="s">
        <v>135</v>
      </c>
      <c r="AW729" s="15" t="s">
        <v>30</v>
      </c>
      <c r="AX729" s="15" t="s">
        <v>81</v>
      </c>
      <c r="AY729" s="261" t="s">
        <v>127</v>
      </c>
    </row>
    <row r="730" s="2" customFormat="1" ht="16.5" customHeight="1">
      <c r="A730" s="38"/>
      <c r="B730" s="39"/>
      <c r="C730" s="215" t="s">
        <v>814</v>
      </c>
      <c r="D730" s="215" t="s">
        <v>131</v>
      </c>
      <c r="E730" s="216" t="s">
        <v>815</v>
      </c>
      <c r="F730" s="217" t="s">
        <v>816</v>
      </c>
      <c r="G730" s="218" t="s">
        <v>134</v>
      </c>
      <c r="H730" s="219">
        <v>12.323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0.00029999999999999997</v>
      </c>
      <c r="R730" s="225">
        <f>Q730*H730</f>
        <v>0.0036968999999999999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285</v>
      </c>
      <c r="AT730" s="227" t="s">
        <v>131</v>
      </c>
      <c r="AU730" s="227" t="s">
        <v>136</v>
      </c>
      <c r="AY730" s="17" t="s">
        <v>127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136</v>
      </c>
      <c r="BK730" s="228">
        <f>ROUND(I730*H730,2)</f>
        <v>0</v>
      </c>
      <c r="BL730" s="17" t="s">
        <v>285</v>
      </c>
      <c r="BM730" s="227" t="s">
        <v>817</v>
      </c>
    </row>
    <row r="731" s="13" customFormat="1">
      <c r="A731" s="13"/>
      <c r="B731" s="229"/>
      <c r="C731" s="230"/>
      <c r="D731" s="231" t="s">
        <v>138</v>
      </c>
      <c r="E731" s="232" t="s">
        <v>1</v>
      </c>
      <c r="F731" s="233" t="s">
        <v>149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138</v>
      </c>
      <c r="AU731" s="239" t="s">
        <v>136</v>
      </c>
      <c r="AV731" s="13" t="s">
        <v>81</v>
      </c>
      <c r="AW731" s="13" t="s">
        <v>30</v>
      </c>
      <c r="AX731" s="13" t="s">
        <v>73</v>
      </c>
      <c r="AY731" s="239" t="s">
        <v>127</v>
      </c>
    </row>
    <row r="732" s="14" customFormat="1">
      <c r="A732" s="14"/>
      <c r="B732" s="240"/>
      <c r="C732" s="241"/>
      <c r="D732" s="231" t="s">
        <v>138</v>
      </c>
      <c r="E732" s="242" t="s">
        <v>1</v>
      </c>
      <c r="F732" s="243" t="s">
        <v>798</v>
      </c>
      <c r="G732" s="241"/>
      <c r="H732" s="244">
        <v>12.323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138</v>
      </c>
      <c r="AU732" s="250" t="s">
        <v>136</v>
      </c>
      <c r="AV732" s="14" t="s">
        <v>136</v>
      </c>
      <c r="AW732" s="14" t="s">
        <v>30</v>
      </c>
      <c r="AX732" s="14" t="s">
        <v>73</v>
      </c>
      <c r="AY732" s="250" t="s">
        <v>127</v>
      </c>
    </row>
    <row r="733" s="15" customFormat="1">
      <c r="A733" s="15"/>
      <c r="B733" s="251"/>
      <c r="C733" s="252"/>
      <c r="D733" s="231" t="s">
        <v>138</v>
      </c>
      <c r="E733" s="253" t="s">
        <v>1</v>
      </c>
      <c r="F733" s="254" t="s">
        <v>140</v>
      </c>
      <c r="G733" s="252"/>
      <c r="H733" s="255">
        <v>12.323</v>
      </c>
      <c r="I733" s="256"/>
      <c r="J733" s="252"/>
      <c r="K733" s="252"/>
      <c r="L733" s="257"/>
      <c r="M733" s="258"/>
      <c r="N733" s="259"/>
      <c r="O733" s="259"/>
      <c r="P733" s="259"/>
      <c r="Q733" s="259"/>
      <c r="R733" s="259"/>
      <c r="S733" s="259"/>
      <c r="T733" s="260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1" t="s">
        <v>138</v>
      </c>
      <c r="AU733" s="261" t="s">
        <v>136</v>
      </c>
      <c r="AV733" s="15" t="s">
        <v>135</v>
      </c>
      <c r="AW733" s="15" t="s">
        <v>30</v>
      </c>
      <c r="AX733" s="15" t="s">
        <v>81</v>
      </c>
      <c r="AY733" s="261" t="s">
        <v>127</v>
      </c>
    </row>
    <row r="734" s="2" customFormat="1" ht="16.5" customHeight="1">
      <c r="A734" s="38"/>
      <c r="B734" s="39"/>
      <c r="C734" s="262" t="s">
        <v>818</v>
      </c>
      <c r="D734" s="262" t="s">
        <v>288</v>
      </c>
      <c r="E734" s="263" t="s">
        <v>819</v>
      </c>
      <c r="F734" s="264" t="s">
        <v>820</v>
      </c>
      <c r="G734" s="265" t="s">
        <v>134</v>
      </c>
      <c r="H734" s="266">
        <v>15.054</v>
      </c>
      <c r="I734" s="267"/>
      <c r="J734" s="268">
        <f>ROUND(I734*H734,2)</f>
        <v>0</v>
      </c>
      <c r="K734" s="269"/>
      <c r="L734" s="270"/>
      <c r="M734" s="271" t="s">
        <v>1</v>
      </c>
      <c r="N734" s="272" t="s">
        <v>39</v>
      </c>
      <c r="O734" s="91"/>
      <c r="P734" s="225">
        <f>O734*H734</f>
        <v>0</v>
      </c>
      <c r="Q734" s="225">
        <v>0.0028300000000000001</v>
      </c>
      <c r="R734" s="225">
        <f>Q734*H734</f>
        <v>0.04260282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291</v>
      </c>
      <c r="AT734" s="227" t="s">
        <v>288</v>
      </c>
      <c r="AU734" s="227" t="s">
        <v>136</v>
      </c>
      <c r="AY734" s="17" t="s">
        <v>127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136</v>
      </c>
      <c r="BK734" s="228">
        <f>ROUND(I734*H734,2)</f>
        <v>0</v>
      </c>
      <c r="BL734" s="17" t="s">
        <v>285</v>
      </c>
      <c r="BM734" s="227" t="s">
        <v>821</v>
      </c>
    </row>
    <row r="735" s="13" customFormat="1">
      <c r="A735" s="13"/>
      <c r="B735" s="229"/>
      <c r="C735" s="230"/>
      <c r="D735" s="231" t="s">
        <v>138</v>
      </c>
      <c r="E735" s="232" t="s">
        <v>1</v>
      </c>
      <c r="F735" s="233" t="s">
        <v>822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138</v>
      </c>
      <c r="AU735" s="239" t="s">
        <v>136</v>
      </c>
      <c r="AV735" s="13" t="s">
        <v>81</v>
      </c>
      <c r="AW735" s="13" t="s">
        <v>30</v>
      </c>
      <c r="AX735" s="13" t="s">
        <v>73</v>
      </c>
      <c r="AY735" s="239" t="s">
        <v>127</v>
      </c>
    </row>
    <row r="736" s="14" customFormat="1">
      <c r="A736" s="14"/>
      <c r="B736" s="240"/>
      <c r="C736" s="241"/>
      <c r="D736" s="231" t="s">
        <v>138</v>
      </c>
      <c r="E736" s="242" t="s">
        <v>1</v>
      </c>
      <c r="F736" s="243" t="s">
        <v>823</v>
      </c>
      <c r="G736" s="241"/>
      <c r="H736" s="244">
        <v>12.323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138</v>
      </c>
      <c r="AU736" s="250" t="s">
        <v>136</v>
      </c>
      <c r="AV736" s="14" t="s">
        <v>136</v>
      </c>
      <c r="AW736" s="14" t="s">
        <v>30</v>
      </c>
      <c r="AX736" s="14" t="s">
        <v>73</v>
      </c>
      <c r="AY736" s="250" t="s">
        <v>127</v>
      </c>
    </row>
    <row r="737" s="13" customFormat="1">
      <c r="A737" s="13"/>
      <c r="B737" s="229"/>
      <c r="C737" s="230"/>
      <c r="D737" s="231" t="s">
        <v>138</v>
      </c>
      <c r="E737" s="232" t="s">
        <v>1</v>
      </c>
      <c r="F737" s="233" t="s">
        <v>824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138</v>
      </c>
      <c r="AU737" s="239" t="s">
        <v>136</v>
      </c>
      <c r="AV737" s="13" t="s">
        <v>81</v>
      </c>
      <c r="AW737" s="13" t="s">
        <v>30</v>
      </c>
      <c r="AX737" s="13" t="s">
        <v>73</v>
      </c>
      <c r="AY737" s="239" t="s">
        <v>127</v>
      </c>
    </row>
    <row r="738" s="14" customFormat="1">
      <c r="A738" s="14"/>
      <c r="B738" s="240"/>
      <c r="C738" s="241"/>
      <c r="D738" s="231" t="s">
        <v>138</v>
      </c>
      <c r="E738" s="242" t="s">
        <v>1</v>
      </c>
      <c r="F738" s="243" t="s">
        <v>825</v>
      </c>
      <c r="G738" s="241"/>
      <c r="H738" s="244">
        <v>1.3620000000000001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138</v>
      </c>
      <c r="AU738" s="250" t="s">
        <v>136</v>
      </c>
      <c r="AV738" s="14" t="s">
        <v>136</v>
      </c>
      <c r="AW738" s="14" t="s">
        <v>30</v>
      </c>
      <c r="AX738" s="14" t="s">
        <v>73</v>
      </c>
      <c r="AY738" s="250" t="s">
        <v>127</v>
      </c>
    </row>
    <row r="739" s="15" customFormat="1">
      <c r="A739" s="15"/>
      <c r="B739" s="251"/>
      <c r="C739" s="252"/>
      <c r="D739" s="231" t="s">
        <v>138</v>
      </c>
      <c r="E739" s="253" t="s">
        <v>1</v>
      </c>
      <c r="F739" s="254" t="s">
        <v>140</v>
      </c>
      <c r="G739" s="252"/>
      <c r="H739" s="255">
        <v>13.685000000000001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1" t="s">
        <v>138</v>
      </c>
      <c r="AU739" s="261" t="s">
        <v>136</v>
      </c>
      <c r="AV739" s="15" t="s">
        <v>135</v>
      </c>
      <c r="AW739" s="15" t="s">
        <v>30</v>
      </c>
      <c r="AX739" s="15" t="s">
        <v>81</v>
      </c>
      <c r="AY739" s="261" t="s">
        <v>127</v>
      </c>
    </row>
    <row r="740" s="14" customFormat="1">
      <c r="A740" s="14"/>
      <c r="B740" s="240"/>
      <c r="C740" s="241"/>
      <c r="D740" s="231" t="s">
        <v>138</v>
      </c>
      <c r="E740" s="241"/>
      <c r="F740" s="243" t="s">
        <v>826</v>
      </c>
      <c r="G740" s="241"/>
      <c r="H740" s="244">
        <v>15.054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138</v>
      </c>
      <c r="AU740" s="250" t="s">
        <v>136</v>
      </c>
      <c r="AV740" s="14" t="s">
        <v>136</v>
      </c>
      <c r="AW740" s="14" t="s">
        <v>4</v>
      </c>
      <c r="AX740" s="14" t="s">
        <v>81</v>
      </c>
      <c r="AY740" s="250" t="s">
        <v>127</v>
      </c>
    </row>
    <row r="741" s="2" customFormat="1" ht="21.75" customHeight="1">
      <c r="A741" s="38"/>
      <c r="B741" s="39"/>
      <c r="C741" s="215" t="s">
        <v>128</v>
      </c>
      <c r="D741" s="215" t="s">
        <v>131</v>
      </c>
      <c r="E741" s="216" t="s">
        <v>827</v>
      </c>
      <c r="F741" s="217" t="s">
        <v>828</v>
      </c>
      <c r="G741" s="218" t="s">
        <v>298</v>
      </c>
      <c r="H741" s="219">
        <v>13.624000000000001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0.00029999999999999997</v>
      </c>
      <c r="T741" s="226">
        <f>S741*H741</f>
        <v>0.0040872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285</v>
      </c>
      <c r="AT741" s="227" t="s">
        <v>131</v>
      </c>
      <c r="AU741" s="227" t="s">
        <v>136</v>
      </c>
      <c r="AY741" s="17" t="s">
        <v>127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136</v>
      </c>
      <c r="BK741" s="228">
        <f>ROUND(I741*H741,2)</f>
        <v>0</v>
      </c>
      <c r="BL741" s="17" t="s">
        <v>285</v>
      </c>
      <c r="BM741" s="227" t="s">
        <v>829</v>
      </c>
    </row>
    <row r="742" s="13" customFormat="1">
      <c r="A742" s="13"/>
      <c r="B742" s="229"/>
      <c r="C742" s="230"/>
      <c r="D742" s="231" t="s">
        <v>138</v>
      </c>
      <c r="E742" s="232" t="s">
        <v>1</v>
      </c>
      <c r="F742" s="233" t="s">
        <v>149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138</v>
      </c>
      <c r="AU742" s="239" t="s">
        <v>136</v>
      </c>
      <c r="AV742" s="13" t="s">
        <v>81</v>
      </c>
      <c r="AW742" s="13" t="s">
        <v>30</v>
      </c>
      <c r="AX742" s="13" t="s">
        <v>73</v>
      </c>
      <c r="AY742" s="239" t="s">
        <v>127</v>
      </c>
    </row>
    <row r="743" s="14" customFormat="1">
      <c r="A743" s="14"/>
      <c r="B743" s="240"/>
      <c r="C743" s="241"/>
      <c r="D743" s="231" t="s">
        <v>138</v>
      </c>
      <c r="E743" s="242" t="s">
        <v>1</v>
      </c>
      <c r="F743" s="243" t="s">
        <v>830</v>
      </c>
      <c r="G743" s="241"/>
      <c r="H743" s="244">
        <v>13.624000000000001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138</v>
      </c>
      <c r="AU743" s="250" t="s">
        <v>136</v>
      </c>
      <c r="AV743" s="14" t="s">
        <v>136</v>
      </c>
      <c r="AW743" s="14" t="s">
        <v>30</v>
      </c>
      <c r="AX743" s="14" t="s">
        <v>73</v>
      </c>
      <c r="AY743" s="250" t="s">
        <v>127</v>
      </c>
    </row>
    <row r="744" s="15" customFormat="1">
      <c r="A744" s="15"/>
      <c r="B744" s="251"/>
      <c r="C744" s="252"/>
      <c r="D744" s="231" t="s">
        <v>138</v>
      </c>
      <c r="E744" s="253" t="s">
        <v>1</v>
      </c>
      <c r="F744" s="254" t="s">
        <v>140</v>
      </c>
      <c r="G744" s="252"/>
      <c r="H744" s="255">
        <v>13.624000000000001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1" t="s">
        <v>138</v>
      </c>
      <c r="AU744" s="261" t="s">
        <v>136</v>
      </c>
      <c r="AV744" s="15" t="s">
        <v>135</v>
      </c>
      <c r="AW744" s="15" t="s">
        <v>30</v>
      </c>
      <c r="AX744" s="15" t="s">
        <v>81</v>
      </c>
      <c r="AY744" s="261" t="s">
        <v>127</v>
      </c>
    </row>
    <row r="745" s="2" customFormat="1" ht="16.5" customHeight="1">
      <c r="A745" s="38"/>
      <c r="B745" s="39"/>
      <c r="C745" s="215" t="s">
        <v>831</v>
      </c>
      <c r="D745" s="215" t="s">
        <v>131</v>
      </c>
      <c r="E745" s="216" t="s">
        <v>832</v>
      </c>
      <c r="F745" s="217" t="s">
        <v>833</v>
      </c>
      <c r="G745" s="218" t="s">
        <v>298</v>
      </c>
      <c r="H745" s="219">
        <v>13.624000000000001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1.0000000000000001E-05</v>
      </c>
      <c r="R745" s="225">
        <f>Q745*H745</f>
        <v>0.00013624000000000001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285</v>
      </c>
      <c r="AT745" s="227" t="s">
        <v>131</v>
      </c>
      <c r="AU745" s="227" t="s">
        <v>136</v>
      </c>
      <c r="AY745" s="17" t="s">
        <v>127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136</v>
      </c>
      <c r="BK745" s="228">
        <f>ROUND(I745*H745,2)</f>
        <v>0</v>
      </c>
      <c r="BL745" s="17" t="s">
        <v>285</v>
      </c>
      <c r="BM745" s="227" t="s">
        <v>834</v>
      </c>
    </row>
    <row r="746" s="13" customFormat="1">
      <c r="A746" s="13"/>
      <c r="B746" s="229"/>
      <c r="C746" s="230"/>
      <c r="D746" s="231" t="s">
        <v>138</v>
      </c>
      <c r="E746" s="232" t="s">
        <v>1</v>
      </c>
      <c r="F746" s="233" t="s">
        <v>149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138</v>
      </c>
      <c r="AU746" s="239" t="s">
        <v>136</v>
      </c>
      <c r="AV746" s="13" t="s">
        <v>81</v>
      </c>
      <c r="AW746" s="13" t="s">
        <v>30</v>
      </c>
      <c r="AX746" s="13" t="s">
        <v>73</v>
      </c>
      <c r="AY746" s="239" t="s">
        <v>127</v>
      </c>
    </row>
    <row r="747" s="14" customFormat="1">
      <c r="A747" s="14"/>
      <c r="B747" s="240"/>
      <c r="C747" s="241"/>
      <c r="D747" s="231" t="s">
        <v>138</v>
      </c>
      <c r="E747" s="242" t="s">
        <v>1</v>
      </c>
      <c r="F747" s="243" t="s">
        <v>830</v>
      </c>
      <c r="G747" s="241"/>
      <c r="H747" s="244">
        <v>13.624000000000001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138</v>
      </c>
      <c r="AU747" s="250" t="s">
        <v>136</v>
      </c>
      <c r="AV747" s="14" t="s">
        <v>136</v>
      </c>
      <c r="AW747" s="14" t="s">
        <v>30</v>
      </c>
      <c r="AX747" s="14" t="s">
        <v>73</v>
      </c>
      <c r="AY747" s="250" t="s">
        <v>127</v>
      </c>
    </row>
    <row r="748" s="15" customFormat="1">
      <c r="A748" s="15"/>
      <c r="B748" s="251"/>
      <c r="C748" s="252"/>
      <c r="D748" s="231" t="s">
        <v>138</v>
      </c>
      <c r="E748" s="253" t="s">
        <v>1</v>
      </c>
      <c r="F748" s="254" t="s">
        <v>140</v>
      </c>
      <c r="G748" s="252"/>
      <c r="H748" s="255">
        <v>13.624000000000001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1" t="s">
        <v>138</v>
      </c>
      <c r="AU748" s="261" t="s">
        <v>136</v>
      </c>
      <c r="AV748" s="15" t="s">
        <v>135</v>
      </c>
      <c r="AW748" s="15" t="s">
        <v>30</v>
      </c>
      <c r="AX748" s="15" t="s">
        <v>81</v>
      </c>
      <c r="AY748" s="261" t="s">
        <v>127</v>
      </c>
    </row>
    <row r="749" s="2" customFormat="1" ht="24.15" customHeight="1">
      <c r="A749" s="38"/>
      <c r="B749" s="39"/>
      <c r="C749" s="262" t="s">
        <v>835</v>
      </c>
      <c r="D749" s="262" t="s">
        <v>288</v>
      </c>
      <c r="E749" s="263" t="s">
        <v>836</v>
      </c>
      <c r="F749" s="264" t="s">
        <v>837</v>
      </c>
      <c r="G749" s="265" t="s">
        <v>336</v>
      </c>
      <c r="H749" s="266">
        <v>5.6699999999999999</v>
      </c>
      <c r="I749" s="267"/>
      <c r="J749" s="268">
        <f>ROUND(I749*H749,2)</f>
        <v>0</v>
      </c>
      <c r="K749" s="269"/>
      <c r="L749" s="270"/>
      <c r="M749" s="271" t="s">
        <v>1</v>
      </c>
      <c r="N749" s="272" t="s">
        <v>39</v>
      </c>
      <c r="O749" s="91"/>
      <c r="P749" s="225">
        <f>O749*H749</f>
        <v>0</v>
      </c>
      <c r="Q749" s="225">
        <v>0.00010000000000000001</v>
      </c>
      <c r="R749" s="225">
        <f>Q749*H749</f>
        <v>0.00056700000000000001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291</v>
      </c>
      <c r="AT749" s="227" t="s">
        <v>288</v>
      </c>
      <c r="AU749" s="227" t="s">
        <v>136</v>
      </c>
      <c r="AY749" s="17" t="s">
        <v>127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136</v>
      </c>
      <c r="BK749" s="228">
        <f>ROUND(I749*H749,2)</f>
        <v>0</v>
      </c>
      <c r="BL749" s="17" t="s">
        <v>285</v>
      </c>
      <c r="BM749" s="227" t="s">
        <v>838</v>
      </c>
    </row>
    <row r="750" s="14" customFormat="1">
      <c r="A750" s="14"/>
      <c r="B750" s="240"/>
      <c r="C750" s="241"/>
      <c r="D750" s="231" t="s">
        <v>138</v>
      </c>
      <c r="E750" s="241"/>
      <c r="F750" s="243" t="s">
        <v>839</v>
      </c>
      <c r="G750" s="241"/>
      <c r="H750" s="244">
        <v>5.6699999999999999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138</v>
      </c>
      <c r="AU750" s="250" t="s">
        <v>136</v>
      </c>
      <c r="AV750" s="14" t="s">
        <v>136</v>
      </c>
      <c r="AW750" s="14" t="s">
        <v>4</v>
      </c>
      <c r="AX750" s="14" t="s">
        <v>81</v>
      </c>
      <c r="AY750" s="250" t="s">
        <v>127</v>
      </c>
    </row>
    <row r="751" s="2" customFormat="1" ht="16.5" customHeight="1">
      <c r="A751" s="38"/>
      <c r="B751" s="39"/>
      <c r="C751" s="215" t="s">
        <v>840</v>
      </c>
      <c r="D751" s="215" t="s">
        <v>131</v>
      </c>
      <c r="E751" s="216" t="s">
        <v>841</v>
      </c>
      <c r="F751" s="217" t="s">
        <v>842</v>
      </c>
      <c r="G751" s="218" t="s">
        <v>298</v>
      </c>
      <c r="H751" s="219">
        <v>13.624000000000001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285</v>
      </c>
      <c r="AT751" s="227" t="s">
        <v>131</v>
      </c>
      <c r="AU751" s="227" t="s">
        <v>136</v>
      </c>
      <c r="AY751" s="17" t="s">
        <v>127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136</v>
      </c>
      <c r="BK751" s="228">
        <f>ROUND(I751*H751,2)</f>
        <v>0</v>
      </c>
      <c r="BL751" s="17" t="s">
        <v>285</v>
      </c>
      <c r="BM751" s="227" t="s">
        <v>843</v>
      </c>
    </row>
    <row r="752" s="13" customFormat="1">
      <c r="A752" s="13"/>
      <c r="B752" s="229"/>
      <c r="C752" s="230"/>
      <c r="D752" s="231" t="s">
        <v>138</v>
      </c>
      <c r="E752" s="232" t="s">
        <v>1</v>
      </c>
      <c r="F752" s="233" t="s">
        <v>149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138</v>
      </c>
      <c r="AU752" s="239" t="s">
        <v>136</v>
      </c>
      <c r="AV752" s="13" t="s">
        <v>81</v>
      </c>
      <c r="AW752" s="13" t="s">
        <v>30</v>
      </c>
      <c r="AX752" s="13" t="s">
        <v>73</v>
      </c>
      <c r="AY752" s="239" t="s">
        <v>127</v>
      </c>
    </row>
    <row r="753" s="14" customFormat="1">
      <c r="A753" s="14"/>
      <c r="B753" s="240"/>
      <c r="C753" s="241"/>
      <c r="D753" s="231" t="s">
        <v>138</v>
      </c>
      <c r="E753" s="242" t="s">
        <v>1</v>
      </c>
      <c r="F753" s="243" t="s">
        <v>830</v>
      </c>
      <c r="G753" s="241"/>
      <c r="H753" s="244">
        <v>13.624000000000001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138</v>
      </c>
      <c r="AU753" s="250" t="s">
        <v>136</v>
      </c>
      <c r="AV753" s="14" t="s">
        <v>136</v>
      </c>
      <c r="AW753" s="14" t="s">
        <v>30</v>
      </c>
      <c r="AX753" s="14" t="s">
        <v>73</v>
      </c>
      <c r="AY753" s="250" t="s">
        <v>127</v>
      </c>
    </row>
    <row r="754" s="15" customFormat="1">
      <c r="A754" s="15"/>
      <c r="B754" s="251"/>
      <c r="C754" s="252"/>
      <c r="D754" s="231" t="s">
        <v>138</v>
      </c>
      <c r="E754" s="253" t="s">
        <v>1</v>
      </c>
      <c r="F754" s="254" t="s">
        <v>140</v>
      </c>
      <c r="G754" s="252"/>
      <c r="H754" s="255">
        <v>13.624000000000001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1" t="s">
        <v>138</v>
      </c>
      <c r="AU754" s="261" t="s">
        <v>136</v>
      </c>
      <c r="AV754" s="15" t="s">
        <v>135</v>
      </c>
      <c r="AW754" s="15" t="s">
        <v>30</v>
      </c>
      <c r="AX754" s="15" t="s">
        <v>81</v>
      </c>
      <c r="AY754" s="261" t="s">
        <v>127</v>
      </c>
    </row>
    <row r="755" s="2" customFormat="1" ht="16.5" customHeight="1">
      <c r="A755" s="38"/>
      <c r="B755" s="39"/>
      <c r="C755" s="215" t="s">
        <v>844</v>
      </c>
      <c r="D755" s="215" t="s">
        <v>131</v>
      </c>
      <c r="E755" s="216" t="s">
        <v>845</v>
      </c>
      <c r="F755" s="217" t="s">
        <v>846</v>
      </c>
      <c r="G755" s="218" t="s">
        <v>298</v>
      </c>
      <c r="H755" s="219">
        <v>13.624000000000001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3.0000000000000001E-05</v>
      </c>
      <c r="R755" s="225">
        <f>Q755*H755</f>
        <v>0.00040872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285</v>
      </c>
      <c r="AT755" s="227" t="s">
        <v>131</v>
      </c>
      <c r="AU755" s="227" t="s">
        <v>136</v>
      </c>
      <c r="AY755" s="17" t="s">
        <v>127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136</v>
      </c>
      <c r="BK755" s="228">
        <f>ROUND(I755*H755,2)</f>
        <v>0</v>
      </c>
      <c r="BL755" s="17" t="s">
        <v>285</v>
      </c>
      <c r="BM755" s="227" t="s">
        <v>847</v>
      </c>
    </row>
    <row r="756" s="13" customFormat="1">
      <c r="A756" s="13"/>
      <c r="B756" s="229"/>
      <c r="C756" s="230"/>
      <c r="D756" s="231" t="s">
        <v>138</v>
      </c>
      <c r="E756" s="232" t="s">
        <v>1</v>
      </c>
      <c r="F756" s="233" t="s">
        <v>149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138</v>
      </c>
      <c r="AU756" s="239" t="s">
        <v>136</v>
      </c>
      <c r="AV756" s="13" t="s">
        <v>81</v>
      </c>
      <c r="AW756" s="13" t="s">
        <v>30</v>
      </c>
      <c r="AX756" s="13" t="s">
        <v>73</v>
      </c>
      <c r="AY756" s="239" t="s">
        <v>127</v>
      </c>
    </row>
    <row r="757" s="14" customFormat="1">
      <c r="A757" s="14"/>
      <c r="B757" s="240"/>
      <c r="C757" s="241"/>
      <c r="D757" s="231" t="s">
        <v>138</v>
      </c>
      <c r="E757" s="242" t="s">
        <v>1</v>
      </c>
      <c r="F757" s="243" t="s">
        <v>830</v>
      </c>
      <c r="G757" s="241"/>
      <c r="H757" s="244">
        <v>13.624000000000001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138</v>
      </c>
      <c r="AU757" s="250" t="s">
        <v>136</v>
      </c>
      <c r="AV757" s="14" t="s">
        <v>136</v>
      </c>
      <c r="AW757" s="14" t="s">
        <v>30</v>
      </c>
      <c r="AX757" s="14" t="s">
        <v>73</v>
      </c>
      <c r="AY757" s="250" t="s">
        <v>127</v>
      </c>
    </row>
    <row r="758" s="15" customFormat="1">
      <c r="A758" s="15"/>
      <c r="B758" s="251"/>
      <c r="C758" s="252"/>
      <c r="D758" s="231" t="s">
        <v>138</v>
      </c>
      <c r="E758" s="253" t="s">
        <v>1</v>
      </c>
      <c r="F758" s="254" t="s">
        <v>140</v>
      </c>
      <c r="G758" s="252"/>
      <c r="H758" s="255">
        <v>13.624000000000001</v>
      </c>
      <c r="I758" s="256"/>
      <c r="J758" s="252"/>
      <c r="K758" s="252"/>
      <c r="L758" s="257"/>
      <c r="M758" s="258"/>
      <c r="N758" s="259"/>
      <c r="O758" s="259"/>
      <c r="P758" s="259"/>
      <c r="Q758" s="259"/>
      <c r="R758" s="259"/>
      <c r="S758" s="259"/>
      <c r="T758" s="260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61" t="s">
        <v>138</v>
      </c>
      <c r="AU758" s="261" t="s">
        <v>136</v>
      </c>
      <c r="AV758" s="15" t="s">
        <v>135</v>
      </c>
      <c r="AW758" s="15" t="s">
        <v>30</v>
      </c>
      <c r="AX758" s="15" t="s">
        <v>81</v>
      </c>
      <c r="AY758" s="261" t="s">
        <v>127</v>
      </c>
    </row>
    <row r="759" s="2" customFormat="1" ht="24.15" customHeight="1">
      <c r="A759" s="38"/>
      <c r="B759" s="39"/>
      <c r="C759" s="215" t="s">
        <v>848</v>
      </c>
      <c r="D759" s="215" t="s">
        <v>131</v>
      </c>
      <c r="E759" s="216" t="s">
        <v>849</v>
      </c>
      <c r="F759" s="217" t="s">
        <v>850</v>
      </c>
      <c r="G759" s="218" t="s">
        <v>247</v>
      </c>
      <c r="H759" s="219">
        <v>0.104</v>
      </c>
      <c r="I759" s="220"/>
      <c r="J759" s="221">
        <f>ROUND(I759*H759,2)</f>
        <v>0</v>
      </c>
      <c r="K759" s="222"/>
      <c r="L759" s="44"/>
      <c r="M759" s="223" t="s">
        <v>1</v>
      </c>
      <c r="N759" s="224" t="s">
        <v>39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285</v>
      </c>
      <c r="AT759" s="227" t="s">
        <v>131</v>
      </c>
      <c r="AU759" s="227" t="s">
        <v>136</v>
      </c>
      <c r="AY759" s="17" t="s">
        <v>127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136</v>
      </c>
      <c r="BK759" s="228">
        <f>ROUND(I759*H759,2)</f>
        <v>0</v>
      </c>
      <c r="BL759" s="17" t="s">
        <v>285</v>
      </c>
      <c r="BM759" s="227" t="s">
        <v>851</v>
      </c>
    </row>
    <row r="760" s="2" customFormat="1" ht="24.15" customHeight="1">
      <c r="A760" s="38"/>
      <c r="B760" s="39"/>
      <c r="C760" s="215" t="s">
        <v>852</v>
      </c>
      <c r="D760" s="215" t="s">
        <v>131</v>
      </c>
      <c r="E760" s="216" t="s">
        <v>853</v>
      </c>
      <c r="F760" s="217" t="s">
        <v>854</v>
      </c>
      <c r="G760" s="218" t="s">
        <v>247</v>
      </c>
      <c r="H760" s="219">
        <v>0.104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285</v>
      </c>
      <c r="AT760" s="227" t="s">
        <v>131</v>
      </c>
      <c r="AU760" s="227" t="s">
        <v>136</v>
      </c>
      <c r="AY760" s="17" t="s">
        <v>127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136</v>
      </c>
      <c r="BK760" s="228">
        <f>ROUND(I760*H760,2)</f>
        <v>0</v>
      </c>
      <c r="BL760" s="17" t="s">
        <v>285</v>
      </c>
      <c r="BM760" s="227" t="s">
        <v>855</v>
      </c>
    </row>
    <row r="761" s="2" customFormat="1" ht="24.15" customHeight="1">
      <c r="A761" s="38"/>
      <c r="B761" s="39"/>
      <c r="C761" s="215" t="s">
        <v>856</v>
      </c>
      <c r="D761" s="215" t="s">
        <v>131</v>
      </c>
      <c r="E761" s="216" t="s">
        <v>857</v>
      </c>
      <c r="F761" s="217" t="s">
        <v>858</v>
      </c>
      <c r="G761" s="218" t="s">
        <v>247</v>
      </c>
      <c r="H761" s="219">
        <v>0.104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0</v>
      </c>
      <c r="R761" s="225">
        <f>Q761*H761</f>
        <v>0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285</v>
      </c>
      <c r="AT761" s="227" t="s">
        <v>131</v>
      </c>
      <c r="AU761" s="227" t="s">
        <v>136</v>
      </c>
      <c r="AY761" s="17" t="s">
        <v>127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136</v>
      </c>
      <c r="BK761" s="228">
        <f>ROUND(I761*H761,2)</f>
        <v>0</v>
      </c>
      <c r="BL761" s="17" t="s">
        <v>285</v>
      </c>
      <c r="BM761" s="227" t="s">
        <v>859</v>
      </c>
    </row>
    <row r="762" s="12" customFormat="1" ht="22.8" customHeight="1">
      <c r="A762" s="12"/>
      <c r="B762" s="199"/>
      <c r="C762" s="200"/>
      <c r="D762" s="201" t="s">
        <v>72</v>
      </c>
      <c r="E762" s="213" t="s">
        <v>860</v>
      </c>
      <c r="F762" s="213" t="s">
        <v>861</v>
      </c>
      <c r="G762" s="200"/>
      <c r="H762" s="200"/>
      <c r="I762" s="203"/>
      <c r="J762" s="214">
        <f>BK762</f>
        <v>0</v>
      </c>
      <c r="K762" s="200"/>
      <c r="L762" s="205"/>
      <c r="M762" s="206"/>
      <c r="N762" s="207"/>
      <c r="O762" s="207"/>
      <c r="P762" s="208">
        <f>SUM(P763:P778)</f>
        <v>0</v>
      </c>
      <c r="Q762" s="207"/>
      <c r="R762" s="208">
        <f>SUM(R763:R778)</f>
        <v>0.091203350000000002</v>
      </c>
      <c r="S762" s="207"/>
      <c r="T762" s="209">
        <f>SUM(T763:T778)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0" t="s">
        <v>136</v>
      </c>
      <c r="AT762" s="211" t="s">
        <v>72</v>
      </c>
      <c r="AU762" s="211" t="s">
        <v>81</v>
      </c>
      <c r="AY762" s="210" t="s">
        <v>127</v>
      </c>
      <c r="BK762" s="212">
        <f>SUM(BK763:BK778)</f>
        <v>0</v>
      </c>
    </row>
    <row r="763" s="2" customFormat="1" ht="16.5" customHeight="1">
      <c r="A763" s="38"/>
      <c r="B763" s="39"/>
      <c r="C763" s="215" t="s">
        <v>862</v>
      </c>
      <c r="D763" s="215" t="s">
        <v>131</v>
      </c>
      <c r="E763" s="216" t="s">
        <v>863</v>
      </c>
      <c r="F763" s="217" t="s">
        <v>864</v>
      </c>
      <c r="G763" s="218" t="s">
        <v>134</v>
      </c>
      <c r="H763" s="219">
        <v>5.6109999999999998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0.00029999999999999997</v>
      </c>
      <c r="R763" s="225">
        <f>Q763*H763</f>
        <v>0.0016832999999999998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285</v>
      </c>
      <c r="AT763" s="227" t="s">
        <v>131</v>
      </c>
      <c r="AU763" s="227" t="s">
        <v>136</v>
      </c>
      <c r="AY763" s="17" t="s">
        <v>127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136</v>
      </c>
      <c r="BK763" s="228">
        <f>ROUND(I763*H763,2)</f>
        <v>0</v>
      </c>
      <c r="BL763" s="17" t="s">
        <v>285</v>
      </c>
      <c r="BM763" s="227" t="s">
        <v>865</v>
      </c>
    </row>
    <row r="764" s="13" customFormat="1">
      <c r="A764" s="13"/>
      <c r="B764" s="229"/>
      <c r="C764" s="230"/>
      <c r="D764" s="231" t="s">
        <v>138</v>
      </c>
      <c r="E764" s="232" t="s">
        <v>1</v>
      </c>
      <c r="F764" s="233" t="s">
        <v>149</v>
      </c>
      <c r="G764" s="230"/>
      <c r="H764" s="232" t="s">
        <v>1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138</v>
      </c>
      <c r="AU764" s="239" t="s">
        <v>136</v>
      </c>
      <c r="AV764" s="13" t="s">
        <v>81</v>
      </c>
      <c r="AW764" s="13" t="s">
        <v>30</v>
      </c>
      <c r="AX764" s="13" t="s">
        <v>73</v>
      </c>
      <c r="AY764" s="239" t="s">
        <v>127</v>
      </c>
    </row>
    <row r="765" s="14" customFormat="1">
      <c r="A765" s="14"/>
      <c r="B765" s="240"/>
      <c r="C765" s="241"/>
      <c r="D765" s="231" t="s">
        <v>138</v>
      </c>
      <c r="E765" s="242" t="s">
        <v>1</v>
      </c>
      <c r="F765" s="243" t="s">
        <v>150</v>
      </c>
      <c r="G765" s="241"/>
      <c r="H765" s="244">
        <v>5.6109999999999998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138</v>
      </c>
      <c r="AU765" s="250" t="s">
        <v>136</v>
      </c>
      <c r="AV765" s="14" t="s">
        <v>136</v>
      </c>
      <c r="AW765" s="14" t="s">
        <v>30</v>
      </c>
      <c r="AX765" s="14" t="s">
        <v>81</v>
      </c>
      <c r="AY765" s="250" t="s">
        <v>127</v>
      </c>
    </row>
    <row r="766" s="2" customFormat="1" ht="24.15" customHeight="1">
      <c r="A766" s="38"/>
      <c r="B766" s="39"/>
      <c r="C766" s="215" t="s">
        <v>866</v>
      </c>
      <c r="D766" s="215" t="s">
        <v>131</v>
      </c>
      <c r="E766" s="216" t="s">
        <v>867</v>
      </c>
      <c r="F766" s="217" t="s">
        <v>868</v>
      </c>
      <c r="G766" s="218" t="s">
        <v>134</v>
      </c>
      <c r="H766" s="219">
        <v>5.6109999999999998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0.0049500000000000004</v>
      </c>
      <c r="R766" s="225">
        <f>Q766*H766</f>
        <v>0.027774450000000003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285</v>
      </c>
      <c r="AT766" s="227" t="s">
        <v>131</v>
      </c>
      <c r="AU766" s="227" t="s">
        <v>136</v>
      </c>
      <c r="AY766" s="17" t="s">
        <v>127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136</v>
      </c>
      <c r="BK766" s="228">
        <f>ROUND(I766*H766,2)</f>
        <v>0</v>
      </c>
      <c r="BL766" s="17" t="s">
        <v>285</v>
      </c>
      <c r="BM766" s="227" t="s">
        <v>869</v>
      </c>
    </row>
    <row r="767" s="13" customFormat="1">
      <c r="A767" s="13"/>
      <c r="B767" s="229"/>
      <c r="C767" s="230"/>
      <c r="D767" s="231" t="s">
        <v>138</v>
      </c>
      <c r="E767" s="232" t="s">
        <v>1</v>
      </c>
      <c r="F767" s="233" t="s">
        <v>149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138</v>
      </c>
      <c r="AU767" s="239" t="s">
        <v>136</v>
      </c>
      <c r="AV767" s="13" t="s">
        <v>81</v>
      </c>
      <c r="AW767" s="13" t="s">
        <v>30</v>
      </c>
      <c r="AX767" s="13" t="s">
        <v>73</v>
      </c>
      <c r="AY767" s="239" t="s">
        <v>127</v>
      </c>
    </row>
    <row r="768" s="14" customFormat="1">
      <c r="A768" s="14"/>
      <c r="B768" s="240"/>
      <c r="C768" s="241"/>
      <c r="D768" s="231" t="s">
        <v>138</v>
      </c>
      <c r="E768" s="242" t="s">
        <v>1</v>
      </c>
      <c r="F768" s="243" t="s">
        <v>150</v>
      </c>
      <c r="G768" s="241"/>
      <c r="H768" s="244">
        <v>5.6109999999999998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138</v>
      </c>
      <c r="AU768" s="250" t="s">
        <v>136</v>
      </c>
      <c r="AV768" s="14" t="s">
        <v>136</v>
      </c>
      <c r="AW768" s="14" t="s">
        <v>30</v>
      </c>
      <c r="AX768" s="14" t="s">
        <v>81</v>
      </c>
      <c r="AY768" s="250" t="s">
        <v>127</v>
      </c>
    </row>
    <row r="769" s="2" customFormat="1" ht="16.5" customHeight="1">
      <c r="A769" s="38"/>
      <c r="B769" s="39"/>
      <c r="C769" s="262" t="s">
        <v>291</v>
      </c>
      <c r="D769" s="262" t="s">
        <v>288</v>
      </c>
      <c r="E769" s="263" t="s">
        <v>870</v>
      </c>
      <c r="F769" s="264" t="s">
        <v>871</v>
      </c>
      <c r="G769" s="265" t="s">
        <v>134</v>
      </c>
      <c r="H769" s="266">
        <v>6.1719999999999997</v>
      </c>
      <c r="I769" s="267"/>
      <c r="J769" s="268">
        <f>ROUND(I769*H769,2)</f>
        <v>0</v>
      </c>
      <c r="K769" s="269"/>
      <c r="L769" s="270"/>
      <c r="M769" s="271" t="s">
        <v>1</v>
      </c>
      <c r="N769" s="272" t="s">
        <v>39</v>
      </c>
      <c r="O769" s="91"/>
      <c r="P769" s="225">
        <f>O769*H769</f>
        <v>0</v>
      </c>
      <c r="Q769" s="225">
        <v>0.0097999999999999997</v>
      </c>
      <c r="R769" s="225">
        <f>Q769*H769</f>
        <v>0.060485599999999994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291</v>
      </c>
      <c r="AT769" s="227" t="s">
        <v>288</v>
      </c>
      <c r="AU769" s="227" t="s">
        <v>136</v>
      </c>
      <c r="AY769" s="17" t="s">
        <v>127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136</v>
      </c>
      <c r="BK769" s="228">
        <f>ROUND(I769*H769,2)</f>
        <v>0</v>
      </c>
      <c r="BL769" s="17" t="s">
        <v>285</v>
      </c>
      <c r="BM769" s="227" t="s">
        <v>872</v>
      </c>
    </row>
    <row r="770" s="14" customFormat="1">
      <c r="A770" s="14"/>
      <c r="B770" s="240"/>
      <c r="C770" s="241"/>
      <c r="D770" s="231" t="s">
        <v>138</v>
      </c>
      <c r="E770" s="241"/>
      <c r="F770" s="243" t="s">
        <v>873</v>
      </c>
      <c r="G770" s="241"/>
      <c r="H770" s="244">
        <v>6.1719999999999997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138</v>
      </c>
      <c r="AU770" s="250" t="s">
        <v>136</v>
      </c>
      <c r="AV770" s="14" t="s">
        <v>136</v>
      </c>
      <c r="AW770" s="14" t="s">
        <v>4</v>
      </c>
      <c r="AX770" s="14" t="s">
        <v>81</v>
      </c>
      <c r="AY770" s="250" t="s">
        <v>127</v>
      </c>
    </row>
    <row r="771" s="2" customFormat="1" ht="21.75" customHeight="1">
      <c r="A771" s="38"/>
      <c r="B771" s="39"/>
      <c r="C771" s="215" t="s">
        <v>874</v>
      </c>
      <c r="D771" s="215" t="s">
        <v>131</v>
      </c>
      <c r="E771" s="216" t="s">
        <v>875</v>
      </c>
      <c r="F771" s="217" t="s">
        <v>876</v>
      </c>
      <c r="G771" s="218" t="s">
        <v>336</v>
      </c>
      <c r="H771" s="219">
        <v>1</v>
      </c>
      <c r="I771" s="220"/>
      <c r="J771" s="221">
        <f>ROUND(I771*H771,2)</f>
        <v>0</v>
      </c>
      <c r="K771" s="222"/>
      <c r="L771" s="44"/>
      <c r="M771" s="223" t="s">
        <v>1</v>
      </c>
      <c r="N771" s="224" t="s">
        <v>39</v>
      </c>
      <c r="O771" s="91"/>
      <c r="P771" s="225">
        <f>O771*H771</f>
        <v>0</v>
      </c>
      <c r="Q771" s="225">
        <v>0.00020000000000000001</v>
      </c>
      <c r="R771" s="225">
        <f>Q771*H771</f>
        <v>0.00020000000000000001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285</v>
      </c>
      <c r="AT771" s="227" t="s">
        <v>131</v>
      </c>
      <c r="AU771" s="227" t="s">
        <v>136</v>
      </c>
      <c r="AY771" s="17" t="s">
        <v>127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136</v>
      </c>
      <c r="BK771" s="228">
        <f>ROUND(I771*H771,2)</f>
        <v>0</v>
      </c>
      <c r="BL771" s="17" t="s">
        <v>285</v>
      </c>
      <c r="BM771" s="227" t="s">
        <v>877</v>
      </c>
    </row>
    <row r="772" s="13" customFormat="1">
      <c r="A772" s="13"/>
      <c r="B772" s="229"/>
      <c r="C772" s="230"/>
      <c r="D772" s="231" t="s">
        <v>138</v>
      </c>
      <c r="E772" s="232" t="s">
        <v>1</v>
      </c>
      <c r="F772" s="233" t="s">
        <v>149</v>
      </c>
      <c r="G772" s="230"/>
      <c r="H772" s="232" t="s">
        <v>1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138</v>
      </c>
      <c r="AU772" s="239" t="s">
        <v>136</v>
      </c>
      <c r="AV772" s="13" t="s">
        <v>81</v>
      </c>
      <c r="AW772" s="13" t="s">
        <v>30</v>
      </c>
      <c r="AX772" s="13" t="s">
        <v>73</v>
      </c>
      <c r="AY772" s="239" t="s">
        <v>127</v>
      </c>
    </row>
    <row r="773" s="14" customFormat="1">
      <c r="A773" s="14"/>
      <c r="B773" s="240"/>
      <c r="C773" s="241"/>
      <c r="D773" s="231" t="s">
        <v>138</v>
      </c>
      <c r="E773" s="242" t="s">
        <v>1</v>
      </c>
      <c r="F773" s="243" t="s">
        <v>81</v>
      </c>
      <c r="G773" s="241"/>
      <c r="H773" s="244">
        <v>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138</v>
      </c>
      <c r="AU773" s="250" t="s">
        <v>136</v>
      </c>
      <c r="AV773" s="14" t="s">
        <v>136</v>
      </c>
      <c r="AW773" s="14" t="s">
        <v>30</v>
      </c>
      <c r="AX773" s="14" t="s">
        <v>81</v>
      </c>
      <c r="AY773" s="250" t="s">
        <v>127</v>
      </c>
    </row>
    <row r="774" s="2" customFormat="1" ht="16.5" customHeight="1">
      <c r="A774" s="38"/>
      <c r="B774" s="39"/>
      <c r="C774" s="262" t="s">
        <v>878</v>
      </c>
      <c r="D774" s="262" t="s">
        <v>288</v>
      </c>
      <c r="E774" s="263" t="s">
        <v>879</v>
      </c>
      <c r="F774" s="264" t="s">
        <v>880</v>
      </c>
      <c r="G774" s="265" t="s">
        <v>336</v>
      </c>
      <c r="H774" s="266">
        <v>1</v>
      </c>
      <c r="I774" s="267"/>
      <c r="J774" s="268">
        <f>ROUND(I774*H774,2)</f>
        <v>0</v>
      </c>
      <c r="K774" s="269"/>
      <c r="L774" s="270"/>
      <c r="M774" s="271" t="s">
        <v>1</v>
      </c>
      <c r="N774" s="272" t="s">
        <v>39</v>
      </c>
      <c r="O774" s="91"/>
      <c r="P774" s="225">
        <f>O774*H774</f>
        <v>0</v>
      </c>
      <c r="Q774" s="225">
        <v>0.00106</v>
      </c>
      <c r="R774" s="225">
        <f>Q774*H774</f>
        <v>0.00106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291</v>
      </c>
      <c r="AT774" s="227" t="s">
        <v>288</v>
      </c>
      <c r="AU774" s="227" t="s">
        <v>136</v>
      </c>
      <c r="AY774" s="17" t="s">
        <v>127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136</v>
      </c>
      <c r="BK774" s="228">
        <f>ROUND(I774*H774,2)</f>
        <v>0</v>
      </c>
      <c r="BL774" s="17" t="s">
        <v>285</v>
      </c>
      <c r="BM774" s="227" t="s">
        <v>881</v>
      </c>
    </row>
    <row r="775" s="14" customFormat="1">
      <c r="A775" s="14"/>
      <c r="B775" s="240"/>
      <c r="C775" s="241"/>
      <c r="D775" s="231" t="s">
        <v>138</v>
      </c>
      <c r="E775" s="242" t="s">
        <v>1</v>
      </c>
      <c r="F775" s="243" t="s">
        <v>81</v>
      </c>
      <c r="G775" s="241"/>
      <c r="H775" s="244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138</v>
      </c>
      <c r="AU775" s="250" t="s">
        <v>136</v>
      </c>
      <c r="AV775" s="14" t="s">
        <v>136</v>
      </c>
      <c r="AW775" s="14" t="s">
        <v>30</v>
      </c>
      <c r="AX775" s="14" t="s">
        <v>81</v>
      </c>
      <c r="AY775" s="250" t="s">
        <v>127</v>
      </c>
    </row>
    <row r="776" s="2" customFormat="1" ht="24.15" customHeight="1">
      <c r="A776" s="38"/>
      <c r="B776" s="39"/>
      <c r="C776" s="215" t="s">
        <v>882</v>
      </c>
      <c r="D776" s="215" t="s">
        <v>131</v>
      </c>
      <c r="E776" s="216" t="s">
        <v>883</v>
      </c>
      <c r="F776" s="217" t="s">
        <v>884</v>
      </c>
      <c r="G776" s="218" t="s">
        <v>247</v>
      </c>
      <c r="H776" s="219">
        <v>0.090999999999999998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</v>
      </c>
      <c r="R776" s="225">
        <f>Q776*H776</f>
        <v>0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285</v>
      </c>
      <c r="AT776" s="227" t="s">
        <v>131</v>
      </c>
      <c r="AU776" s="227" t="s">
        <v>136</v>
      </c>
      <c r="AY776" s="17" t="s">
        <v>127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136</v>
      </c>
      <c r="BK776" s="228">
        <f>ROUND(I776*H776,2)</f>
        <v>0</v>
      </c>
      <c r="BL776" s="17" t="s">
        <v>285</v>
      </c>
      <c r="BM776" s="227" t="s">
        <v>885</v>
      </c>
    </row>
    <row r="777" s="2" customFormat="1" ht="24.15" customHeight="1">
      <c r="A777" s="38"/>
      <c r="B777" s="39"/>
      <c r="C777" s="215" t="s">
        <v>886</v>
      </c>
      <c r="D777" s="215" t="s">
        <v>131</v>
      </c>
      <c r="E777" s="216" t="s">
        <v>887</v>
      </c>
      <c r="F777" s="217" t="s">
        <v>888</v>
      </c>
      <c r="G777" s="218" t="s">
        <v>247</v>
      </c>
      <c r="H777" s="219">
        <v>0.090999999999999998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285</v>
      </c>
      <c r="AT777" s="227" t="s">
        <v>131</v>
      </c>
      <c r="AU777" s="227" t="s">
        <v>136</v>
      </c>
      <c r="AY777" s="17" t="s">
        <v>127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136</v>
      </c>
      <c r="BK777" s="228">
        <f>ROUND(I777*H777,2)</f>
        <v>0</v>
      </c>
      <c r="BL777" s="17" t="s">
        <v>285</v>
      </c>
      <c r="BM777" s="227" t="s">
        <v>889</v>
      </c>
    </row>
    <row r="778" s="2" customFormat="1" ht="24.15" customHeight="1">
      <c r="A778" s="38"/>
      <c r="B778" s="39"/>
      <c r="C778" s="215" t="s">
        <v>890</v>
      </c>
      <c r="D778" s="215" t="s">
        <v>131</v>
      </c>
      <c r="E778" s="216" t="s">
        <v>891</v>
      </c>
      <c r="F778" s="217" t="s">
        <v>892</v>
      </c>
      <c r="G778" s="218" t="s">
        <v>247</v>
      </c>
      <c r="H778" s="219">
        <v>0.090999999999999998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</v>
      </c>
      <c r="R778" s="225">
        <f>Q778*H778</f>
        <v>0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285</v>
      </c>
      <c r="AT778" s="227" t="s">
        <v>131</v>
      </c>
      <c r="AU778" s="227" t="s">
        <v>136</v>
      </c>
      <c r="AY778" s="17" t="s">
        <v>127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136</v>
      </c>
      <c r="BK778" s="228">
        <f>ROUND(I778*H778,2)</f>
        <v>0</v>
      </c>
      <c r="BL778" s="17" t="s">
        <v>285</v>
      </c>
      <c r="BM778" s="227" t="s">
        <v>893</v>
      </c>
    </row>
    <row r="779" s="12" customFormat="1" ht="22.8" customHeight="1">
      <c r="A779" s="12"/>
      <c r="B779" s="199"/>
      <c r="C779" s="200"/>
      <c r="D779" s="201" t="s">
        <v>72</v>
      </c>
      <c r="E779" s="213" t="s">
        <v>894</v>
      </c>
      <c r="F779" s="213" t="s">
        <v>895</v>
      </c>
      <c r="G779" s="200"/>
      <c r="H779" s="200"/>
      <c r="I779" s="203"/>
      <c r="J779" s="214">
        <f>BK779</f>
        <v>0</v>
      </c>
      <c r="K779" s="200"/>
      <c r="L779" s="205"/>
      <c r="M779" s="206"/>
      <c r="N779" s="207"/>
      <c r="O779" s="207"/>
      <c r="P779" s="208">
        <f>SUM(P780:P977)</f>
        <v>0</v>
      </c>
      <c r="Q779" s="207"/>
      <c r="R779" s="208">
        <f>SUM(R780:R977)</f>
        <v>0.01750492</v>
      </c>
      <c r="S779" s="207"/>
      <c r="T779" s="209">
        <f>SUM(T780:T977)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10" t="s">
        <v>136</v>
      </c>
      <c r="AT779" s="211" t="s">
        <v>72</v>
      </c>
      <c r="AU779" s="211" t="s">
        <v>81</v>
      </c>
      <c r="AY779" s="210" t="s">
        <v>127</v>
      </c>
      <c r="BK779" s="212">
        <f>SUM(BK780:BK977)</f>
        <v>0</v>
      </c>
    </row>
    <row r="780" s="2" customFormat="1" ht="24.15" customHeight="1">
      <c r="A780" s="38"/>
      <c r="B780" s="39"/>
      <c r="C780" s="215" t="s">
        <v>896</v>
      </c>
      <c r="D780" s="215" t="s">
        <v>131</v>
      </c>
      <c r="E780" s="216" t="s">
        <v>897</v>
      </c>
      <c r="F780" s="217" t="s">
        <v>898</v>
      </c>
      <c r="G780" s="218" t="s">
        <v>134</v>
      </c>
      <c r="H780" s="219">
        <v>23.891999999999999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6.0000000000000002E-05</v>
      </c>
      <c r="R780" s="225">
        <f>Q780*H780</f>
        <v>0.00143352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285</v>
      </c>
      <c r="AT780" s="227" t="s">
        <v>131</v>
      </c>
      <c r="AU780" s="227" t="s">
        <v>136</v>
      </c>
      <c r="AY780" s="17" t="s">
        <v>127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136</v>
      </c>
      <c r="BK780" s="228">
        <f>ROUND(I780*H780,2)</f>
        <v>0</v>
      </c>
      <c r="BL780" s="17" t="s">
        <v>285</v>
      </c>
      <c r="BM780" s="227" t="s">
        <v>899</v>
      </c>
    </row>
    <row r="781" s="13" customFormat="1">
      <c r="A781" s="13"/>
      <c r="B781" s="229"/>
      <c r="C781" s="230"/>
      <c r="D781" s="231" t="s">
        <v>138</v>
      </c>
      <c r="E781" s="232" t="s">
        <v>1</v>
      </c>
      <c r="F781" s="233" t="s">
        <v>900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138</v>
      </c>
      <c r="AU781" s="239" t="s">
        <v>136</v>
      </c>
      <c r="AV781" s="13" t="s">
        <v>81</v>
      </c>
      <c r="AW781" s="13" t="s">
        <v>30</v>
      </c>
      <c r="AX781" s="13" t="s">
        <v>73</v>
      </c>
      <c r="AY781" s="239" t="s">
        <v>127</v>
      </c>
    </row>
    <row r="782" s="13" customFormat="1">
      <c r="A782" s="13"/>
      <c r="B782" s="229"/>
      <c r="C782" s="230"/>
      <c r="D782" s="231" t="s">
        <v>138</v>
      </c>
      <c r="E782" s="232" t="s">
        <v>1</v>
      </c>
      <c r="F782" s="233" t="s">
        <v>901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138</v>
      </c>
      <c r="AU782" s="239" t="s">
        <v>136</v>
      </c>
      <c r="AV782" s="13" t="s">
        <v>81</v>
      </c>
      <c r="AW782" s="13" t="s">
        <v>30</v>
      </c>
      <c r="AX782" s="13" t="s">
        <v>73</v>
      </c>
      <c r="AY782" s="239" t="s">
        <v>127</v>
      </c>
    </row>
    <row r="783" s="14" customFormat="1">
      <c r="A783" s="14"/>
      <c r="B783" s="240"/>
      <c r="C783" s="241"/>
      <c r="D783" s="231" t="s">
        <v>138</v>
      </c>
      <c r="E783" s="242" t="s">
        <v>1</v>
      </c>
      <c r="F783" s="243" t="s">
        <v>902</v>
      </c>
      <c r="G783" s="241"/>
      <c r="H783" s="244">
        <v>2.544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138</v>
      </c>
      <c r="AU783" s="250" t="s">
        <v>136</v>
      </c>
      <c r="AV783" s="14" t="s">
        <v>136</v>
      </c>
      <c r="AW783" s="14" t="s">
        <v>30</v>
      </c>
      <c r="AX783" s="14" t="s">
        <v>73</v>
      </c>
      <c r="AY783" s="250" t="s">
        <v>127</v>
      </c>
    </row>
    <row r="784" s="13" customFormat="1">
      <c r="A784" s="13"/>
      <c r="B784" s="229"/>
      <c r="C784" s="230"/>
      <c r="D784" s="231" t="s">
        <v>138</v>
      </c>
      <c r="E784" s="232" t="s">
        <v>1</v>
      </c>
      <c r="F784" s="233" t="s">
        <v>903</v>
      </c>
      <c r="G784" s="230"/>
      <c r="H784" s="232" t="s">
        <v>1</v>
      </c>
      <c r="I784" s="234"/>
      <c r="J784" s="230"/>
      <c r="K784" s="230"/>
      <c r="L784" s="235"/>
      <c r="M784" s="236"/>
      <c r="N784" s="237"/>
      <c r="O784" s="237"/>
      <c r="P784" s="237"/>
      <c r="Q784" s="237"/>
      <c r="R784" s="237"/>
      <c r="S784" s="237"/>
      <c r="T784" s="23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9" t="s">
        <v>138</v>
      </c>
      <c r="AU784" s="239" t="s">
        <v>136</v>
      </c>
      <c r="AV784" s="13" t="s">
        <v>81</v>
      </c>
      <c r="AW784" s="13" t="s">
        <v>30</v>
      </c>
      <c r="AX784" s="13" t="s">
        <v>73</v>
      </c>
      <c r="AY784" s="239" t="s">
        <v>127</v>
      </c>
    </row>
    <row r="785" s="14" customFormat="1">
      <c r="A785" s="14"/>
      <c r="B785" s="240"/>
      <c r="C785" s="241"/>
      <c r="D785" s="231" t="s">
        <v>138</v>
      </c>
      <c r="E785" s="242" t="s">
        <v>1</v>
      </c>
      <c r="F785" s="243" t="s">
        <v>904</v>
      </c>
      <c r="G785" s="241"/>
      <c r="H785" s="244">
        <v>2.7930000000000001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138</v>
      </c>
      <c r="AU785" s="250" t="s">
        <v>136</v>
      </c>
      <c r="AV785" s="14" t="s">
        <v>136</v>
      </c>
      <c r="AW785" s="14" t="s">
        <v>30</v>
      </c>
      <c r="AX785" s="14" t="s">
        <v>73</v>
      </c>
      <c r="AY785" s="250" t="s">
        <v>127</v>
      </c>
    </row>
    <row r="786" s="13" customFormat="1">
      <c r="A786" s="13"/>
      <c r="B786" s="229"/>
      <c r="C786" s="230"/>
      <c r="D786" s="231" t="s">
        <v>138</v>
      </c>
      <c r="E786" s="232" t="s">
        <v>1</v>
      </c>
      <c r="F786" s="233" t="s">
        <v>905</v>
      </c>
      <c r="G786" s="230"/>
      <c r="H786" s="232" t="s">
        <v>1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138</v>
      </c>
      <c r="AU786" s="239" t="s">
        <v>136</v>
      </c>
      <c r="AV786" s="13" t="s">
        <v>81</v>
      </c>
      <c r="AW786" s="13" t="s">
        <v>30</v>
      </c>
      <c r="AX786" s="13" t="s">
        <v>73</v>
      </c>
      <c r="AY786" s="239" t="s">
        <v>127</v>
      </c>
    </row>
    <row r="787" s="14" customFormat="1">
      <c r="A787" s="14"/>
      <c r="B787" s="240"/>
      <c r="C787" s="241"/>
      <c r="D787" s="231" t="s">
        <v>138</v>
      </c>
      <c r="E787" s="242" t="s">
        <v>1</v>
      </c>
      <c r="F787" s="243" t="s">
        <v>904</v>
      </c>
      <c r="G787" s="241"/>
      <c r="H787" s="244">
        <v>2.7930000000000001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138</v>
      </c>
      <c r="AU787" s="250" t="s">
        <v>136</v>
      </c>
      <c r="AV787" s="14" t="s">
        <v>136</v>
      </c>
      <c r="AW787" s="14" t="s">
        <v>30</v>
      </c>
      <c r="AX787" s="14" t="s">
        <v>73</v>
      </c>
      <c r="AY787" s="250" t="s">
        <v>127</v>
      </c>
    </row>
    <row r="788" s="13" customFormat="1">
      <c r="A788" s="13"/>
      <c r="B788" s="229"/>
      <c r="C788" s="230"/>
      <c r="D788" s="231" t="s">
        <v>138</v>
      </c>
      <c r="E788" s="232" t="s">
        <v>1</v>
      </c>
      <c r="F788" s="233" t="s">
        <v>906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138</v>
      </c>
      <c r="AU788" s="239" t="s">
        <v>136</v>
      </c>
      <c r="AV788" s="13" t="s">
        <v>81</v>
      </c>
      <c r="AW788" s="13" t="s">
        <v>30</v>
      </c>
      <c r="AX788" s="13" t="s">
        <v>73</v>
      </c>
      <c r="AY788" s="239" t="s">
        <v>127</v>
      </c>
    </row>
    <row r="789" s="14" customFormat="1">
      <c r="A789" s="14"/>
      <c r="B789" s="240"/>
      <c r="C789" s="241"/>
      <c r="D789" s="231" t="s">
        <v>138</v>
      </c>
      <c r="E789" s="242" t="s">
        <v>1</v>
      </c>
      <c r="F789" s="243" t="s">
        <v>904</v>
      </c>
      <c r="G789" s="241"/>
      <c r="H789" s="244">
        <v>2.7930000000000001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138</v>
      </c>
      <c r="AU789" s="250" t="s">
        <v>136</v>
      </c>
      <c r="AV789" s="14" t="s">
        <v>136</v>
      </c>
      <c r="AW789" s="14" t="s">
        <v>30</v>
      </c>
      <c r="AX789" s="14" t="s">
        <v>73</v>
      </c>
      <c r="AY789" s="250" t="s">
        <v>127</v>
      </c>
    </row>
    <row r="790" s="13" customFormat="1">
      <c r="A790" s="13"/>
      <c r="B790" s="229"/>
      <c r="C790" s="230"/>
      <c r="D790" s="231" t="s">
        <v>138</v>
      </c>
      <c r="E790" s="232" t="s">
        <v>1</v>
      </c>
      <c r="F790" s="233" t="s">
        <v>907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138</v>
      </c>
      <c r="AU790" s="239" t="s">
        <v>136</v>
      </c>
      <c r="AV790" s="13" t="s">
        <v>81</v>
      </c>
      <c r="AW790" s="13" t="s">
        <v>30</v>
      </c>
      <c r="AX790" s="13" t="s">
        <v>73</v>
      </c>
      <c r="AY790" s="239" t="s">
        <v>127</v>
      </c>
    </row>
    <row r="791" s="14" customFormat="1">
      <c r="A791" s="14"/>
      <c r="B791" s="240"/>
      <c r="C791" s="241"/>
      <c r="D791" s="231" t="s">
        <v>138</v>
      </c>
      <c r="E791" s="242" t="s">
        <v>1</v>
      </c>
      <c r="F791" s="243" t="s">
        <v>908</v>
      </c>
      <c r="G791" s="241"/>
      <c r="H791" s="244">
        <v>3.3919999999999999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138</v>
      </c>
      <c r="AU791" s="250" t="s">
        <v>136</v>
      </c>
      <c r="AV791" s="14" t="s">
        <v>136</v>
      </c>
      <c r="AW791" s="14" t="s">
        <v>30</v>
      </c>
      <c r="AX791" s="14" t="s">
        <v>73</v>
      </c>
      <c r="AY791" s="250" t="s">
        <v>127</v>
      </c>
    </row>
    <row r="792" s="13" customFormat="1">
      <c r="A792" s="13"/>
      <c r="B792" s="229"/>
      <c r="C792" s="230"/>
      <c r="D792" s="231" t="s">
        <v>138</v>
      </c>
      <c r="E792" s="232" t="s">
        <v>1</v>
      </c>
      <c r="F792" s="233" t="s">
        <v>909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138</v>
      </c>
      <c r="AU792" s="239" t="s">
        <v>136</v>
      </c>
      <c r="AV792" s="13" t="s">
        <v>81</v>
      </c>
      <c r="AW792" s="13" t="s">
        <v>30</v>
      </c>
      <c r="AX792" s="13" t="s">
        <v>73</v>
      </c>
      <c r="AY792" s="239" t="s">
        <v>127</v>
      </c>
    </row>
    <row r="793" s="14" customFormat="1">
      <c r="A793" s="14"/>
      <c r="B793" s="240"/>
      <c r="C793" s="241"/>
      <c r="D793" s="231" t="s">
        <v>138</v>
      </c>
      <c r="E793" s="242" t="s">
        <v>1</v>
      </c>
      <c r="F793" s="243" t="s">
        <v>908</v>
      </c>
      <c r="G793" s="241"/>
      <c r="H793" s="244">
        <v>3.3919999999999999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138</v>
      </c>
      <c r="AU793" s="250" t="s">
        <v>136</v>
      </c>
      <c r="AV793" s="14" t="s">
        <v>136</v>
      </c>
      <c r="AW793" s="14" t="s">
        <v>30</v>
      </c>
      <c r="AX793" s="14" t="s">
        <v>73</v>
      </c>
      <c r="AY793" s="250" t="s">
        <v>127</v>
      </c>
    </row>
    <row r="794" s="13" customFormat="1">
      <c r="A794" s="13"/>
      <c r="B794" s="229"/>
      <c r="C794" s="230"/>
      <c r="D794" s="231" t="s">
        <v>138</v>
      </c>
      <c r="E794" s="232" t="s">
        <v>1</v>
      </c>
      <c r="F794" s="233" t="s">
        <v>910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138</v>
      </c>
      <c r="AU794" s="239" t="s">
        <v>136</v>
      </c>
      <c r="AV794" s="13" t="s">
        <v>81</v>
      </c>
      <c r="AW794" s="13" t="s">
        <v>30</v>
      </c>
      <c r="AX794" s="13" t="s">
        <v>73</v>
      </c>
      <c r="AY794" s="239" t="s">
        <v>127</v>
      </c>
    </row>
    <row r="795" s="14" customFormat="1">
      <c r="A795" s="14"/>
      <c r="B795" s="240"/>
      <c r="C795" s="241"/>
      <c r="D795" s="231" t="s">
        <v>138</v>
      </c>
      <c r="E795" s="242" t="s">
        <v>1</v>
      </c>
      <c r="F795" s="243" t="s">
        <v>908</v>
      </c>
      <c r="G795" s="241"/>
      <c r="H795" s="244">
        <v>3.3919999999999999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138</v>
      </c>
      <c r="AU795" s="250" t="s">
        <v>136</v>
      </c>
      <c r="AV795" s="14" t="s">
        <v>136</v>
      </c>
      <c r="AW795" s="14" t="s">
        <v>30</v>
      </c>
      <c r="AX795" s="14" t="s">
        <v>73</v>
      </c>
      <c r="AY795" s="250" t="s">
        <v>127</v>
      </c>
    </row>
    <row r="796" s="13" customFormat="1">
      <c r="A796" s="13"/>
      <c r="B796" s="229"/>
      <c r="C796" s="230"/>
      <c r="D796" s="231" t="s">
        <v>138</v>
      </c>
      <c r="E796" s="232" t="s">
        <v>1</v>
      </c>
      <c r="F796" s="233" t="s">
        <v>911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138</v>
      </c>
      <c r="AU796" s="239" t="s">
        <v>136</v>
      </c>
      <c r="AV796" s="13" t="s">
        <v>81</v>
      </c>
      <c r="AW796" s="13" t="s">
        <v>30</v>
      </c>
      <c r="AX796" s="13" t="s">
        <v>73</v>
      </c>
      <c r="AY796" s="239" t="s">
        <v>127</v>
      </c>
    </row>
    <row r="797" s="14" customFormat="1">
      <c r="A797" s="14"/>
      <c r="B797" s="240"/>
      <c r="C797" s="241"/>
      <c r="D797" s="231" t="s">
        <v>138</v>
      </c>
      <c r="E797" s="242" t="s">
        <v>1</v>
      </c>
      <c r="F797" s="243" t="s">
        <v>904</v>
      </c>
      <c r="G797" s="241"/>
      <c r="H797" s="244">
        <v>2.7930000000000001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138</v>
      </c>
      <c r="AU797" s="250" t="s">
        <v>136</v>
      </c>
      <c r="AV797" s="14" t="s">
        <v>136</v>
      </c>
      <c r="AW797" s="14" t="s">
        <v>30</v>
      </c>
      <c r="AX797" s="14" t="s">
        <v>73</v>
      </c>
      <c r="AY797" s="250" t="s">
        <v>127</v>
      </c>
    </row>
    <row r="798" s="15" customFormat="1">
      <c r="A798" s="15"/>
      <c r="B798" s="251"/>
      <c r="C798" s="252"/>
      <c r="D798" s="231" t="s">
        <v>138</v>
      </c>
      <c r="E798" s="253" t="s">
        <v>1</v>
      </c>
      <c r="F798" s="254" t="s">
        <v>140</v>
      </c>
      <c r="G798" s="252"/>
      <c r="H798" s="255">
        <v>23.891999999999996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1" t="s">
        <v>138</v>
      </c>
      <c r="AU798" s="261" t="s">
        <v>136</v>
      </c>
      <c r="AV798" s="15" t="s">
        <v>135</v>
      </c>
      <c r="AW798" s="15" t="s">
        <v>30</v>
      </c>
      <c r="AX798" s="15" t="s">
        <v>81</v>
      </c>
      <c r="AY798" s="261" t="s">
        <v>127</v>
      </c>
    </row>
    <row r="799" s="2" customFormat="1" ht="24.15" customHeight="1">
      <c r="A799" s="38"/>
      <c r="B799" s="39"/>
      <c r="C799" s="215" t="s">
        <v>912</v>
      </c>
      <c r="D799" s="215" t="s">
        <v>131</v>
      </c>
      <c r="E799" s="216" t="s">
        <v>913</v>
      </c>
      <c r="F799" s="217" t="s">
        <v>914</v>
      </c>
      <c r="G799" s="218" t="s">
        <v>134</v>
      </c>
      <c r="H799" s="219">
        <v>23.891999999999999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0.00017000000000000001</v>
      </c>
      <c r="R799" s="225">
        <f>Q799*H799</f>
        <v>0.00406164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285</v>
      </c>
      <c r="AT799" s="227" t="s">
        <v>131</v>
      </c>
      <c r="AU799" s="227" t="s">
        <v>136</v>
      </c>
      <c r="AY799" s="17" t="s">
        <v>127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136</v>
      </c>
      <c r="BK799" s="228">
        <f>ROUND(I799*H799,2)</f>
        <v>0</v>
      </c>
      <c r="BL799" s="17" t="s">
        <v>285</v>
      </c>
      <c r="BM799" s="227" t="s">
        <v>915</v>
      </c>
    </row>
    <row r="800" s="13" customFormat="1">
      <c r="A800" s="13"/>
      <c r="B800" s="229"/>
      <c r="C800" s="230"/>
      <c r="D800" s="231" t="s">
        <v>138</v>
      </c>
      <c r="E800" s="232" t="s">
        <v>1</v>
      </c>
      <c r="F800" s="233" t="s">
        <v>900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138</v>
      </c>
      <c r="AU800" s="239" t="s">
        <v>136</v>
      </c>
      <c r="AV800" s="13" t="s">
        <v>81</v>
      </c>
      <c r="AW800" s="13" t="s">
        <v>30</v>
      </c>
      <c r="AX800" s="13" t="s">
        <v>73</v>
      </c>
      <c r="AY800" s="239" t="s">
        <v>127</v>
      </c>
    </row>
    <row r="801" s="13" customFormat="1">
      <c r="A801" s="13"/>
      <c r="B801" s="229"/>
      <c r="C801" s="230"/>
      <c r="D801" s="231" t="s">
        <v>138</v>
      </c>
      <c r="E801" s="232" t="s">
        <v>1</v>
      </c>
      <c r="F801" s="233" t="s">
        <v>901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138</v>
      </c>
      <c r="AU801" s="239" t="s">
        <v>136</v>
      </c>
      <c r="AV801" s="13" t="s">
        <v>81</v>
      </c>
      <c r="AW801" s="13" t="s">
        <v>30</v>
      </c>
      <c r="AX801" s="13" t="s">
        <v>73</v>
      </c>
      <c r="AY801" s="239" t="s">
        <v>127</v>
      </c>
    </row>
    <row r="802" s="14" customFormat="1">
      <c r="A802" s="14"/>
      <c r="B802" s="240"/>
      <c r="C802" s="241"/>
      <c r="D802" s="231" t="s">
        <v>138</v>
      </c>
      <c r="E802" s="242" t="s">
        <v>1</v>
      </c>
      <c r="F802" s="243" t="s">
        <v>902</v>
      </c>
      <c r="G802" s="241"/>
      <c r="H802" s="244">
        <v>2.544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138</v>
      </c>
      <c r="AU802" s="250" t="s">
        <v>136</v>
      </c>
      <c r="AV802" s="14" t="s">
        <v>136</v>
      </c>
      <c r="AW802" s="14" t="s">
        <v>30</v>
      </c>
      <c r="AX802" s="14" t="s">
        <v>73</v>
      </c>
      <c r="AY802" s="250" t="s">
        <v>127</v>
      </c>
    </row>
    <row r="803" s="13" customFormat="1">
      <c r="A803" s="13"/>
      <c r="B803" s="229"/>
      <c r="C803" s="230"/>
      <c r="D803" s="231" t="s">
        <v>138</v>
      </c>
      <c r="E803" s="232" t="s">
        <v>1</v>
      </c>
      <c r="F803" s="233" t="s">
        <v>903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138</v>
      </c>
      <c r="AU803" s="239" t="s">
        <v>136</v>
      </c>
      <c r="AV803" s="13" t="s">
        <v>81</v>
      </c>
      <c r="AW803" s="13" t="s">
        <v>30</v>
      </c>
      <c r="AX803" s="13" t="s">
        <v>73</v>
      </c>
      <c r="AY803" s="239" t="s">
        <v>127</v>
      </c>
    </row>
    <row r="804" s="14" customFormat="1">
      <c r="A804" s="14"/>
      <c r="B804" s="240"/>
      <c r="C804" s="241"/>
      <c r="D804" s="231" t="s">
        <v>138</v>
      </c>
      <c r="E804" s="242" t="s">
        <v>1</v>
      </c>
      <c r="F804" s="243" t="s">
        <v>904</v>
      </c>
      <c r="G804" s="241"/>
      <c r="H804" s="244">
        <v>2.7930000000000001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138</v>
      </c>
      <c r="AU804" s="250" t="s">
        <v>136</v>
      </c>
      <c r="AV804" s="14" t="s">
        <v>136</v>
      </c>
      <c r="AW804" s="14" t="s">
        <v>30</v>
      </c>
      <c r="AX804" s="14" t="s">
        <v>73</v>
      </c>
      <c r="AY804" s="250" t="s">
        <v>127</v>
      </c>
    </row>
    <row r="805" s="13" customFormat="1">
      <c r="A805" s="13"/>
      <c r="B805" s="229"/>
      <c r="C805" s="230"/>
      <c r="D805" s="231" t="s">
        <v>138</v>
      </c>
      <c r="E805" s="232" t="s">
        <v>1</v>
      </c>
      <c r="F805" s="233" t="s">
        <v>905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138</v>
      </c>
      <c r="AU805" s="239" t="s">
        <v>136</v>
      </c>
      <c r="AV805" s="13" t="s">
        <v>81</v>
      </c>
      <c r="AW805" s="13" t="s">
        <v>30</v>
      </c>
      <c r="AX805" s="13" t="s">
        <v>73</v>
      </c>
      <c r="AY805" s="239" t="s">
        <v>127</v>
      </c>
    </row>
    <row r="806" s="14" customFormat="1">
      <c r="A806" s="14"/>
      <c r="B806" s="240"/>
      <c r="C806" s="241"/>
      <c r="D806" s="231" t="s">
        <v>138</v>
      </c>
      <c r="E806" s="242" t="s">
        <v>1</v>
      </c>
      <c r="F806" s="243" t="s">
        <v>904</v>
      </c>
      <c r="G806" s="241"/>
      <c r="H806" s="244">
        <v>2.7930000000000001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138</v>
      </c>
      <c r="AU806" s="250" t="s">
        <v>136</v>
      </c>
      <c r="AV806" s="14" t="s">
        <v>136</v>
      </c>
      <c r="AW806" s="14" t="s">
        <v>30</v>
      </c>
      <c r="AX806" s="14" t="s">
        <v>73</v>
      </c>
      <c r="AY806" s="250" t="s">
        <v>127</v>
      </c>
    </row>
    <row r="807" s="13" customFormat="1">
      <c r="A807" s="13"/>
      <c r="B807" s="229"/>
      <c r="C807" s="230"/>
      <c r="D807" s="231" t="s">
        <v>138</v>
      </c>
      <c r="E807" s="232" t="s">
        <v>1</v>
      </c>
      <c r="F807" s="233" t="s">
        <v>906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138</v>
      </c>
      <c r="AU807" s="239" t="s">
        <v>136</v>
      </c>
      <c r="AV807" s="13" t="s">
        <v>81</v>
      </c>
      <c r="AW807" s="13" t="s">
        <v>30</v>
      </c>
      <c r="AX807" s="13" t="s">
        <v>73</v>
      </c>
      <c r="AY807" s="239" t="s">
        <v>127</v>
      </c>
    </row>
    <row r="808" s="14" customFormat="1">
      <c r="A808" s="14"/>
      <c r="B808" s="240"/>
      <c r="C808" s="241"/>
      <c r="D808" s="231" t="s">
        <v>138</v>
      </c>
      <c r="E808" s="242" t="s">
        <v>1</v>
      </c>
      <c r="F808" s="243" t="s">
        <v>904</v>
      </c>
      <c r="G808" s="241"/>
      <c r="H808" s="244">
        <v>2.7930000000000001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138</v>
      </c>
      <c r="AU808" s="250" t="s">
        <v>136</v>
      </c>
      <c r="AV808" s="14" t="s">
        <v>136</v>
      </c>
      <c r="AW808" s="14" t="s">
        <v>30</v>
      </c>
      <c r="AX808" s="14" t="s">
        <v>73</v>
      </c>
      <c r="AY808" s="250" t="s">
        <v>127</v>
      </c>
    </row>
    <row r="809" s="13" customFormat="1">
      <c r="A809" s="13"/>
      <c r="B809" s="229"/>
      <c r="C809" s="230"/>
      <c r="D809" s="231" t="s">
        <v>138</v>
      </c>
      <c r="E809" s="232" t="s">
        <v>1</v>
      </c>
      <c r="F809" s="233" t="s">
        <v>907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138</v>
      </c>
      <c r="AU809" s="239" t="s">
        <v>136</v>
      </c>
      <c r="AV809" s="13" t="s">
        <v>81</v>
      </c>
      <c r="AW809" s="13" t="s">
        <v>30</v>
      </c>
      <c r="AX809" s="13" t="s">
        <v>73</v>
      </c>
      <c r="AY809" s="239" t="s">
        <v>127</v>
      </c>
    </row>
    <row r="810" s="14" customFormat="1">
      <c r="A810" s="14"/>
      <c r="B810" s="240"/>
      <c r="C810" s="241"/>
      <c r="D810" s="231" t="s">
        <v>138</v>
      </c>
      <c r="E810" s="242" t="s">
        <v>1</v>
      </c>
      <c r="F810" s="243" t="s">
        <v>908</v>
      </c>
      <c r="G810" s="241"/>
      <c r="H810" s="244">
        <v>3.3919999999999999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138</v>
      </c>
      <c r="AU810" s="250" t="s">
        <v>136</v>
      </c>
      <c r="AV810" s="14" t="s">
        <v>136</v>
      </c>
      <c r="AW810" s="14" t="s">
        <v>30</v>
      </c>
      <c r="AX810" s="14" t="s">
        <v>73</v>
      </c>
      <c r="AY810" s="250" t="s">
        <v>127</v>
      </c>
    </row>
    <row r="811" s="13" customFormat="1">
      <c r="A811" s="13"/>
      <c r="B811" s="229"/>
      <c r="C811" s="230"/>
      <c r="D811" s="231" t="s">
        <v>138</v>
      </c>
      <c r="E811" s="232" t="s">
        <v>1</v>
      </c>
      <c r="F811" s="233" t="s">
        <v>909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138</v>
      </c>
      <c r="AU811" s="239" t="s">
        <v>136</v>
      </c>
      <c r="AV811" s="13" t="s">
        <v>81</v>
      </c>
      <c r="AW811" s="13" t="s">
        <v>30</v>
      </c>
      <c r="AX811" s="13" t="s">
        <v>73</v>
      </c>
      <c r="AY811" s="239" t="s">
        <v>127</v>
      </c>
    </row>
    <row r="812" s="14" customFormat="1">
      <c r="A812" s="14"/>
      <c r="B812" s="240"/>
      <c r="C812" s="241"/>
      <c r="D812" s="231" t="s">
        <v>138</v>
      </c>
      <c r="E812" s="242" t="s">
        <v>1</v>
      </c>
      <c r="F812" s="243" t="s">
        <v>908</v>
      </c>
      <c r="G812" s="241"/>
      <c r="H812" s="244">
        <v>3.3919999999999999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138</v>
      </c>
      <c r="AU812" s="250" t="s">
        <v>136</v>
      </c>
      <c r="AV812" s="14" t="s">
        <v>136</v>
      </c>
      <c r="AW812" s="14" t="s">
        <v>30</v>
      </c>
      <c r="AX812" s="14" t="s">
        <v>73</v>
      </c>
      <c r="AY812" s="250" t="s">
        <v>127</v>
      </c>
    </row>
    <row r="813" s="13" customFormat="1">
      <c r="A813" s="13"/>
      <c r="B813" s="229"/>
      <c r="C813" s="230"/>
      <c r="D813" s="231" t="s">
        <v>138</v>
      </c>
      <c r="E813" s="232" t="s">
        <v>1</v>
      </c>
      <c r="F813" s="233" t="s">
        <v>910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138</v>
      </c>
      <c r="AU813" s="239" t="s">
        <v>136</v>
      </c>
      <c r="AV813" s="13" t="s">
        <v>81</v>
      </c>
      <c r="AW813" s="13" t="s">
        <v>30</v>
      </c>
      <c r="AX813" s="13" t="s">
        <v>73</v>
      </c>
      <c r="AY813" s="239" t="s">
        <v>127</v>
      </c>
    </row>
    <row r="814" s="14" customFormat="1">
      <c r="A814" s="14"/>
      <c r="B814" s="240"/>
      <c r="C814" s="241"/>
      <c r="D814" s="231" t="s">
        <v>138</v>
      </c>
      <c r="E814" s="242" t="s">
        <v>1</v>
      </c>
      <c r="F814" s="243" t="s">
        <v>908</v>
      </c>
      <c r="G814" s="241"/>
      <c r="H814" s="244">
        <v>3.3919999999999999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138</v>
      </c>
      <c r="AU814" s="250" t="s">
        <v>136</v>
      </c>
      <c r="AV814" s="14" t="s">
        <v>136</v>
      </c>
      <c r="AW814" s="14" t="s">
        <v>30</v>
      </c>
      <c r="AX814" s="14" t="s">
        <v>73</v>
      </c>
      <c r="AY814" s="250" t="s">
        <v>127</v>
      </c>
    </row>
    <row r="815" s="13" customFormat="1">
      <c r="A815" s="13"/>
      <c r="B815" s="229"/>
      <c r="C815" s="230"/>
      <c r="D815" s="231" t="s">
        <v>138</v>
      </c>
      <c r="E815" s="232" t="s">
        <v>1</v>
      </c>
      <c r="F815" s="233" t="s">
        <v>911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138</v>
      </c>
      <c r="AU815" s="239" t="s">
        <v>136</v>
      </c>
      <c r="AV815" s="13" t="s">
        <v>81</v>
      </c>
      <c r="AW815" s="13" t="s">
        <v>30</v>
      </c>
      <c r="AX815" s="13" t="s">
        <v>73</v>
      </c>
      <c r="AY815" s="239" t="s">
        <v>127</v>
      </c>
    </row>
    <row r="816" s="14" customFormat="1">
      <c r="A816" s="14"/>
      <c r="B816" s="240"/>
      <c r="C816" s="241"/>
      <c r="D816" s="231" t="s">
        <v>138</v>
      </c>
      <c r="E816" s="242" t="s">
        <v>1</v>
      </c>
      <c r="F816" s="243" t="s">
        <v>904</v>
      </c>
      <c r="G816" s="241"/>
      <c r="H816" s="244">
        <v>2.7930000000000001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138</v>
      </c>
      <c r="AU816" s="250" t="s">
        <v>136</v>
      </c>
      <c r="AV816" s="14" t="s">
        <v>136</v>
      </c>
      <c r="AW816" s="14" t="s">
        <v>30</v>
      </c>
      <c r="AX816" s="14" t="s">
        <v>73</v>
      </c>
      <c r="AY816" s="250" t="s">
        <v>127</v>
      </c>
    </row>
    <row r="817" s="15" customFormat="1">
      <c r="A817" s="15"/>
      <c r="B817" s="251"/>
      <c r="C817" s="252"/>
      <c r="D817" s="231" t="s">
        <v>138</v>
      </c>
      <c r="E817" s="253" t="s">
        <v>1</v>
      </c>
      <c r="F817" s="254" t="s">
        <v>140</v>
      </c>
      <c r="G817" s="252"/>
      <c r="H817" s="255">
        <v>23.891999999999996</v>
      </c>
      <c r="I817" s="256"/>
      <c r="J817" s="252"/>
      <c r="K817" s="252"/>
      <c r="L817" s="257"/>
      <c r="M817" s="258"/>
      <c r="N817" s="259"/>
      <c r="O817" s="259"/>
      <c r="P817" s="259"/>
      <c r="Q817" s="259"/>
      <c r="R817" s="259"/>
      <c r="S817" s="259"/>
      <c r="T817" s="260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61" t="s">
        <v>138</v>
      </c>
      <c r="AU817" s="261" t="s">
        <v>136</v>
      </c>
      <c r="AV817" s="15" t="s">
        <v>135</v>
      </c>
      <c r="AW817" s="15" t="s">
        <v>30</v>
      </c>
      <c r="AX817" s="15" t="s">
        <v>81</v>
      </c>
      <c r="AY817" s="261" t="s">
        <v>127</v>
      </c>
    </row>
    <row r="818" s="2" customFormat="1" ht="24.15" customHeight="1">
      <c r="A818" s="38"/>
      <c r="B818" s="39"/>
      <c r="C818" s="215" t="s">
        <v>916</v>
      </c>
      <c r="D818" s="215" t="s">
        <v>131</v>
      </c>
      <c r="E818" s="216" t="s">
        <v>917</v>
      </c>
      <c r="F818" s="217" t="s">
        <v>918</v>
      </c>
      <c r="G818" s="218" t="s">
        <v>134</v>
      </c>
      <c r="H818" s="219">
        <v>23.891999999999999</v>
      </c>
      <c r="I818" s="220"/>
      <c r="J818" s="221">
        <f>ROUND(I818*H818,2)</f>
        <v>0</v>
      </c>
      <c r="K818" s="222"/>
      <c r="L818" s="44"/>
      <c r="M818" s="223" t="s">
        <v>1</v>
      </c>
      <c r="N818" s="224" t="s">
        <v>39</v>
      </c>
      <c r="O818" s="91"/>
      <c r="P818" s="225">
        <f>O818*H818</f>
        <v>0</v>
      </c>
      <c r="Q818" s="225">
        <v>0.00012999999999999999</v>
      </c>
      <c r="R818" s="225">
        <f>Q818*H818</f>
        <v>0.0031059599999999996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285</v>
      </c>
      <c r="AT818" s="227" t="s">
        <v>131</v>
      </c>
      <c r="AU818" s="227" t="s">
        <v>136</v>
      </c>
      <c r="AY818" s="17" t="s">
        <v>127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136</v>
      </c>
      <c r="BK818" s="228">
        <f>ROUND(I818*H818,2)</f>
        <v>0</v>
      </c>
      <c r="BL818" s="17" t="s">
        <v>285</v>
      </c>
      <c r="BM818" s="227" t="s">
        <v>919</v>
      </c>
    </row>
    <row r="819" s="13" customFormat="1">
      <c r="A819" s="13"/>
      <c r="B819" s="229"/>
      <c r="C819" s="230"/>
      <c r="D819" s="231" t="s">
        <v>138</v>
      </c>
      <c r="E819" s="232" t="s">
        <v>1</v>
      </c>
      <c r="F819" s="233" t="s">
        <v>900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138</v>
      </c>
      <c r="AU819" s="239" t="s">
        <v>136</v>
      </c>
      <c r="AV819" s="13" t="s">
        <v>81</v>
      </c>
      <c r="AW819" s="13" t="s">
        <v>30</v>
      </c>
      <c r="AX819" s="13" t="s">
        <v>73</v>
      </c>
      <c r="AY819" s="239" t="s">
        <v>127</v>
      </c>
    </row>
    <row r="820" s="13" customFormat="1">
      <c r="A820" s="13"/>
      <c r="B820" s="229"/>
      <c r="C820" s="230"/>
      <c r="D820" s="231" t="s">
        <v>138</v>
      </c>
      <c r="E820" s="232" t="s">
        <v>1</v>
      </c>
      <c r="F820" s="233" t="s">
        <v>901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138</v>
      </c>
      <c r="AU820" s="239" t="s">
        <v>136</v>
      </c>
      <c r="AV820" s="13" t="s">
        <v>81</v>
      </c>
      <c r="AW820" s="13" t="s">
        <v>30</v>
      </c>
      <c r="AX820" s="13" t="s">
        <v>73</v>
      </c>
      <c r="AY820" s="239" t="s">
        <v>127</v>
      </c>
    </row>
    <row r="821" s="14" customFormat="1">
      <c r="A821" s="14"/>
      <c r="B821" s="240"/>
      <c r="C821" s="241"/>
      <c r="D821" s="231" t="s">
        <v>138</v>
      </c>
      <c r="E821" s="242" t="s">
        <v>1</v>
      </c>
      <c r="F821" s="243" t="s">
        <v>902</v>
      </c>
      <c r="G821" s="241"/>
      <c r="H821" s="244">
        <v>2.544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138</v>
      </c>
      <c r="AU821" s="250" t="s">
        <v>136</v>
      </c>
      <c r="AV821" s="14" t="s">
        <v>136</v>
      </c>
      <c r="AW821" s="14" t="s">
        <v>30</v>
      </c>
      <c r="AX821" s="14" t="s">
        <v>73</v>
      </c>
      <c r="AY821" s="250" t="s">
        <v>127</v>
      </c>
    </row>
    <row r="822" s="13" customFormat="1">
      <c r="A822" s="13"/>
      <c r="B822" s="229"/>
      <c r="C822" s="230"/>
      <c r="D822" s="231" t="s">
        <v>138</v>
      </c>
      <c r="E822" s="232" t="s">
        <v>1</v>
      </c>
      <c r="F822" s="233" t="s">
        <v>903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138</v>
      </c>
      <c r="AU822" s="239" t="s">
        <v>136</v>
      </c>
      <c r="AV822" s="13" t="s">
        <v>81</v>
      </c>
      <c r="AW822" s="13" t="s">
        <v>30</v>
      </c>
      <c r="AX822" s="13" t="s">
        <v>73</v>
      </c>
      <c r="AY822" s="239" t="s">
        <v>127</v>
      </c>
    </row>
    <row r="823" s="14" customFormat="1">
      <c r="A823" s="14"/>
      <c r="B823" s="240"/>
      <c r="C823" s="241"/>
      <c r="D823" s="231" t="s">
        <v>138</v>
      </c>
      <c r="E823" s="242" t="s">
        <v>1</v>
      </c>
      <c r="F823" s="243" t="s">
        <v>904</v>
      </c>
      <c r="G823" s="241"/>
      <c r="H823" s="244">
        <v>2.7930000000000001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138</v>
      </c>
      <c r="AU823" s="250" t="s">
        <v>136</v>
      </c>
      <c r="AV823" s="14" t="s">
        <v>136</v>
      </c>
      <c r="AW823" s="14" t="s">
        <v>30</v>
      </c>
      <c r="AX823" s="14" t="s">
        <v>73</v>
      </c>
      <c r="AY823" s="250" t="s">
        <v>127</v>
      </c>
    </row>
    <row r="824" s="13" customFormat="1">
      <c r="A824" s="13"/>
      <c r="B824" s="229"/>
      <c r="C824" s="230"/>
      <c r="D824" s="231" t="s">
        <v>138</v>
      </c>
      <c r="E824" s="232" t="s">
        <v>1</v>
      </c>
      <c r="F824" s="233" t="s">
        <v>905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138</v>
      </c>
      <c r="AU824" s="239" t="s">
        <v>136</v>
      </c>
      <c r="AV824" s="13" t="s">
        <v>81</v>
      </c>
      <c r="AW824" s="13" t="s">
        <v>30</v>
      </c>
      <c r="AX824" s="13" t="s">
        <v>73</v>
      </c>
      <c r="AY824" s="239" t="s">
        <v>127</v>
      </c>
    </row>
    <row r="825" s="14" customFormat="1">
      <c r="A825" s="14"/>
      <c r="B825" s="240"/>
      <c r="C825" s="241"/>
      <c r="D825" s="231" t="s">
        <v>138</v>
      </c>
      <c r="E825" s="242" t="s">
        <v>1</v>
      </c>
      <c r="F825" s="243" t="s">
        <v>904</v>
      </c>
      <c r="G825" s="241"/>
      <c r="H825" s="244">
        <v>2.7930000000000001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138</v>
      </c>
      <c r="AU825" s="250" t="s">
        <v>136</v>
      </c>
      <c r="AV825" s="14" t="s">
        <v>136</v>
      </c>
      <c r="AW825" s="14" t="s">
        <v>30</v>
      </c>
      <c r="AX825" s="14" t="s">
        <v>73</v>
      </c>
      <c r="AY825" s="250" t="s">
        <v>127</v>
      </c>
    </row>
    <row r="826" s="13" customFormat="1">
      <c r="A826" s="13"/>
      <c r="B826" s="229"/>
      <c r="C826" s="230"/>
      <c r="D826" s="231" t="s">
        <v>138</v>
      </c>
      <c r="E826" s="232" t="s">
        <v>1</v>
      </c>
      <c r="F826" s="233" t="s">
        <v>906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138</v>
      </c>
      <c r="AU826" s="239" t="s">
        <v>136</v>
      </c>
      <c r="AV826" s="13" t="s">
        <v>81</v>
      </c>
      <c r="AW826" s="13" t="s">
        <v>30</v>
      </c>
      <c r="AX826" s="13" t="s">
        <v>73</v>
      </c>
      <c r="AY826" s="239" t="s">
        <v>127</v>
      </c>
    </row>
    <row r="827" s="14" customFormat="1">
      <c r="A827" s="14"/>
      <c r="B827" s="240"/>
      <c r="C827" s="241"/>
      <c r="D827" s="231" t="s">
        <v>138</v>
      </c>
      <c r="E827" s="242" t="s">
        <v>1</v>
      </c>
      <c r="F827" s="243" t="s">
        <v>904</v>
      </c>
      <c r="G827" s="241"/>
      <c r="H827" s="244">
        <v>2.7930000000000001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138</v>
      </c>
      <c r="AU827" s="250" t="s">
        <v>136</v>
      </c>
      <c r="AV827" s="14" t="s">
        <v>136</v>
      </c>
      <c r="AW827" s="14" t="s">
        <v>30</v>
      </c>
      <c r="AX827" s="14" t="s">
        <v>73</v>
      </c>
      <c r="AY827" s="250" t="s">
        <v>127</v>
      </c>
    </row>
    <row r="828" s="13" customFormat="1">
      <c r="A828" s="13"/>
      <c r="B828" s="229"/>
      <c r="C828" s="230"/>
      <c r="D828" s="231" t="s">
        <v>138</v>
      </c>
      <c r="E828" s="232" t="s">
        <v>1</v>
      </c>
      <c r="F828" s="233" t="s">
        <v>907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138</v>
      </c>
      <c r="AU828" s="239" t="s">
        <v>136</v>
      </c>
      <c r="AV828" s="13" t="s">
        <v>81</v>
      </c>
      <c r="AW828" s="13" t="s">
        <v>30</v>
      </c>
      <c r="AX828" s="13" t="s">
        <v>73</v>
      </c>
      <c r="AY828" s="239" t="s">
        <v>127</v>
      </c>
    </row>
    <row r="829" s="14" customFormat="1">
      <c r="A829" s="14"/>
      <c r="B829" s="240"/>
      <c r="C829" s="241"/>
      <c r="D829" s="231" t="s">
        <v>138</v>
      </c>
      <c r="E829" s="242" t="s">
        <v>1</v>
      </c>
      <c r="F829" s="243" t="s">
        <v>908</v>
      </c>
      <c r="G829" s="241"/>
      <c r="H829" s="244">
        <v>3.3919999999999999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138</v>
      </c>
      <c r="AU829" s="250" t="s">
        <v>136</v>
      </c>
      <c r="AV829" s="14" t="s">
        <v>136</v>
      </c>
      <c r="AW829" s="14" t="s">
        <v>30</v>
      </c>
      <c r="AX829" s="14" t="s">
        <v>73</v>
      </c>
      <c r="AY829" s="250" t="s">
        <v>127</v>
      </c>
    </row>
    <row r="830" s="13" customFormat="1">
      <c r="A830" s="13"/>
      <c r="B830" s="229"/>
      <c r="C830" s="230"/>
      <c r="D830" s="231" t="s">
        <v>138</v>
      </c>
      <c r="E830" s="232" t="s">
        <v>1</v>
      </c>
      <c r="F830" s="233" t="s">
        <v>909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138</v>
      </c>
      <c r="AU830" s="239" t="s">
        <v>136</v>
      </c>
      <c r="AV830" s="13" t="s">
        <v>81</v>
      </c>
      <c r="AW830" s="13" t="s">
        <v>30</v>
      </c>
      <c r="AX830" s="13" t="s">
        <v>73</v>
      </c>
      <c r="AY830" s="239" t="s">
        <v>127</v>
      </c>
    </row>
    <row r="831" s="14" customFormat="1">
      <c r="A831" s="14"/>
      <c r="B831" s="240"/>
      <c r="C831" s="241"/>
      <c r="D831" s="231" t="s">
        <v>138</v>
      </c>
      <c r="E831" s="242" t="s">
        <v>1</v>
      </c>
      <c r="F831" s="243" t="s">
        <v>908</v>
      </c>
      <c r="G831" s="241"/>
      <c r="H831" s="244">
        <v>3.3919999999999999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138</v>
      </c>
      <c r="AU831" s="250" t="s">
        <v>136</v>
      </c>
      <c r="AV831" s="14" t="s">
        <v>136</v>
      </c>
      <c r="AW831" s="14" t="s">
        <v>30</v>
      </c>
      <c r="AX831" s="14" t="s">
        <v>73</v>
      </c>
      <c r="AY831" s="250" t="s">
        <v>127</v>
      </c>
    </row>
    <row r="832" s="13" customFormat="1">
      <c r="A832" s="13"/>
      <c r="B832" s="229"/>
      <c r="C832" s="230"/>
      <c r="D832" s="231" t="s">
        <v>138</v>
      </c>
      <c r="E832" s="232" t="s">
        <v>1</v>
      </c>
      <c r="F832" s="233" t="s">
        <v>910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138</v>
      </c>
      <c r="AU832" s="239" t="s">
        <v>136</v>
      </c>
      <c r="AV832" s="13" t="s">
        <v>81</v>
      </c>
      <c r="AW832" s="13" t="s">
        <v>30</v>
      </c>
      <c r="AX832" s="13" t="s">
        <v>73</v>
      </c>
      <c r="AY832" s="239" t="s">
        <v>127</v>
      </c>
    </row>
    <row r="833" s="14" customFormat="1">
      <c r="A833" s="14"/>
      <c r="B833" s="240"/>
      <c r="C833" s="241"/>
      <c r="D833" s="231" t="s">
        <v>138</v>
      </c>
      <c r="E833" s="242" t="s">
        <v>1</v>
      </c>
      <c r="F833" s="243" t="s">
        <v>908</v>
      </c>
      <c r="G833" s="241"/>
      <c r="H833" s="244">
        <v>3.3919999999999999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138</v>
      </c>
      <c r="AU833" s="250" t="s">
        <v>136</v>
      </c>
      <c r="AV833" s="14" t="s">
        <v>136</v>
      </c>
      <c r="AW833" s="14" t="s">
        <v>30</v>
      </c>
      <c r="AX833" s="14" t="s">
        <v>73</v>
      </c>
      <c r="AY833" s="250" t="s">
        <v>127</v>
      </c>
    </row>
    <row r="834" s="13" customFormat="1">
      <c r="A834" s="13"/>
      <c r="B834" s="229"/>
      <c r="C834" s="230"/>
      <c r="D834" s="231" t="s">
        <v>138</v>
      </c>
      <c r="E834" s="232" t="s">
        <v>1</v>
      </c>
      <c r="F834" s="233" t="s">
        <v>911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138</v>
      </c>
      <c r="AU834" s="239" t="s">
        <v>136</v>
      </c>
      <c r="AV834" s="13" t="s">
        <v>81</v>
      </c>
      <c r="AW834" s="13" t="s">
        <v>30</v>
      </c>
      <c r="AX834" s="13" t="s">
        <v>73</v>
      </c>
      <c r="AY834" s="239" t="s">
        <v>127</v>
      </c>
    </row>
    <row r="835" s="14" customFormat="1">
      <c r="A835" s="14"/>
      <c r="B835" s="240"/>
      <c r="C835" s="241"/>
      <c r="D835" s="231" t="s">
        <v>138</v>
      </c>
      <c r="E835" s="242" t="s">
        <v>1</v>
      </c>
      <c r="F835" s="243" t="s">
        <v>904</v>
      </c>
      <c r="G835" s="241"/>
      <c r="H835" s="244">
        <v>2.7930000000000001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138</v>
      </c>
      <c r="AU835" s="250" t="s">
        <v>136</v>
      </c>
      <c r="AV835" s="14" t="s">
        <v>136</v>
      </c>
      <c r="AW835" s="14" t="s">
        <v>30</v>
      </c>
      <c r="AX835" s="14" t="s">
        <v>73</v>
      </c>
      <c r="AY835" s="250" t="s">
        <v>127</v>
      </c>
    </row>
    <row r="836" s="15" customFormat="1">
      <c r="A836" s="15"/>
      <c r="B836" s="251"/>
      <c r="C836" s="252"/>
      <c r="D836" s="231" t="s">
        <v>138</v>
      </c>
      <c r="E836" s="253" t="s">
        <v>1</v>
      </c>
      <c r="F836" s="254" t="s">
        <v>140</v>
      </c>
      <c r="G836" s="252"/>
      <c r="H836" s="255">
        <v>23.891999999999996</v>
      </c>
      <c r="I836" s="256"/>
      <c r="J836" s="252"/>
      <c r="K836" s="252"/>
      <c r="L836" s="257"/>
      <c r="M836" s="258"/>
      <c r="N836" s="259"/>
      <c r="O836" s="259"/>
      <c r="P836" s="259"/>
      <c r="Q836" s="259"/>
      <c r="R836" s="259"/>
      <c r="S836" s="259"/>
      <c r="T836" s="260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1" t="s">
        <v>138</v>
      </c>
      <c r="AU836" s="261" t="s">
        <v>136</v>
      </c>
      <c r="AV836" s="15" t="s">
        <v>135</v>
      </c>
      <c r="AW836" s="15" t="s">
        <v>30</v>
      </c>
      <c r="AX836" s="15" t="s">
        <v>81</v>
      </c>
      <c r="AY836" s="261" t="s">
        <v>127</v>
      </c>
    </row>
    <row r="837" s="2" customFormat="1" ht="24.15" customHeight="1">
      <c r="A837" s="38"/>
      <c r="B837" s="39"/>
      <c r="C837" s="215" t="s">
        <v>920</v>
      </c>
      <c r="D837" s="215" t="s">
        <v>131</v>
      </c>
      <c r="E837" s="216" t="s">
        <v>921</v>
      </c>
      <c r="F837" s="217" t="s">
        <v>922</v>
      </c>
      <c r="G837" s="218" t="s">
        <v>134</v>
      </c>
      <c r="H837" s="219">
        <v>23.891999999999999</v>
      </c>
      <c r="I837" s="220"/>
      <c r="J837" s="221">
        <f>ROUND(I837*H837,2)</f>
        <v>0</v>
      </c>
      <c r="K837" s="222"/>
      <c r="L837" s="44"/>
      <c r="M837" s="223" t="s">
        <v>1</v>
      </c>
      <c r="N837" s="224" t="s">
        <v>39</v>
      </c>
      <c r="O837" s="91"/>
      <c r="P837" s="225">
        <f>O837*H837</f>
        <v>0</v>
      </c>
      <c r="Q837" s="225">
        <v>0.00012</v>
      </c>
      <c r="R837" s="225">
        <f>Q837*H837</f>
        <v>0.00286704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285</v>
      </c>
      <c r="AT837" s="227" t="s">
        <v>131</v>
      </c>
      <c r="AU837" s="227" t="s">
        <v>136</v>
      </c>
      <c r="AY837" s="17" t="s">
        <v>127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136</v>
      </c>
      <c r="BK837" s="228">
        <f>ROUND(I837*H837,2)</f>
        <v>0</v>
      </c>
      <c r="BL837" s="17" t="s">
        <v>285</v>
      </c>
      <c r="BM837" s="227" t="s">
        <v>923</v>
      </c>
    </row>
    <row r="838" s="13" customFormat="1">
      <c r="A838" s="13"/>
      <c r="B838" s="229"/>
      <c r="C838" s="230"/>
      <c r="D838" s="231" t="s">
        <v>138</v>
      </c>
      <c r="E838" s="232" t="s">
        <v>1</v>
      </c>
      <c r="F838" s="233" t="s">
        <v>900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138</v>
      </c>
      <c r="AU838" s="239" t="s">
        <v>136</v>
      </c>
      <c r="AV838" s="13" t="s">
        <v>81</v>
      </c>
      <c r="AW838" s="13" t="s">
        <v>30</v>
      </c>
      <c r="AX838" s="13" t="s">
        <v>73</v>
      </c>
      <c r="AY838" s="239" t="s">
        <v>127</v>
      </c>
    </row>
    <row r="839" s="13" customFormat="1">
      <c r="A839" s="13"/>
      <c r="B839" s="229"/>
      <c r="C839" s="230"/>
      <c r="D839" s="231" t="s">
        <v>138</v>
      </c>
      <c r="E839" s="232" t="s">
        <v>1</v>
      </c>
      <c r="F839" s="233" t="s">
        <v>901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138</v>
      </c>
      <c r="AU839" s="239" t="s">
        <v>136</v>
      </c>
      <c r="AV839" s="13" t="s">
        <v>81</v>
      </c>
      <c r="AW839" s="13" t="s">
        <v>30</v>
      </c>
      <c r="AX839" s="13" t="s">
        <v>73</v>
      </c>
      <c r="AY839" s="239" t="s">
        <v>127</v>
      </c>
    </row>
    <row r="840" s="14" customFormat="1">
      <c r="A840" s="14"/>
      <c r="B840" s="240"/>
      <c r="C840" s="241"/>
      <c r="D840" s="231" t="s">
        <v>138</v>
      </c>
      <c r="E840" s="242" t="s">
        <v>1</v>
      </c>
      <c r="F840" s="243" t="s">
        <v>902</v>
      </c>
      <c r="G840" s="241"/>
      <c r="H840" s="244">
        <v>2.544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138</v>
      </c>
      <c r="AU840" s="250" t="s">
        <v>136</v>
      </c>
      <c r="AV840" s="14" t="s">
        <v>136</v>
      </c>
      <c r="AW840" s="14" t="s">
        <v>30</v>
      </c>
      <c r="AX840" s="14" t="s">
        <v>73</v>
      </c>
      <c r="AY840" s="250" t="s">
        <v>127</v>
      </c>
    </row>
    <row r="841" s="13" customFormat="1">
      <c r="A841" s="13"/>
      <c r="B841" s="229"/>
      <c r="C841" s="230"/>
      <c r="D841" s="231" t="s">
        <v>138</v>
      </c>
      <c r="E841" s="232" t="s">
        <v>1</v>
      </c>
      <c r="F841" s="233" t="s">
        <v>903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138</v>
      </c>
      <c r="AU841" s="239" t="s">
        <v>136</v>
      </c>
      <c r="AV841" s="13" t="s">
        <v>81</v>
      </c>
      <c r="AW841" s="13" t="s">
        <v>30</v>
      </c>
      <c r="AX841" s="13" t="s">
        <v>73</v>
      </c>
      <c r="AY841" s="239" t="s">
        <v>127</v>
      </c>
    </row>
    <row r="842" s="14" customFormat="1">
      <c r="A842" s="14"/>
      <c r="B842" s="240"/>
      <c r="C842" s="241"/>
      <c r="D842" s="231" t="s">
        <v>138</v>
      </c>
      <c r="E842" s="242" t="s">
        <v>1</v>
      </c>
      <c r="F842" s="243" t="s">
        <v>904</v>
      </c>
      <c r="G842" s="241"/>
      <c r="H842" s="244">
        <v>2.7930000000000001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138</v>
      </c>
      <c r="AU842" s="250" t="s">
        <v>136</v>
      </c>
      <c r="AV842" s="14" t="s">
        <v>136</v>
      </c>
      <c r="AW842" s="14" t="s">
        <v>30</v>
      </c>
      <c r="AX842" s="14" t="s">
        <v>73</v>
      </c>
      <c r="AY842" s="250" t="s">
        <v>127</v>
      </c>
    </row>
    <row r="843" s="13" customFormat="1">
      <c r="A843" s="13"/>
      <c r="B843" s="229"/>
      <c r="C843" s="230"/>
      <c r="D843" s="231" t="s">
        <v>138</v>
      </c>
      <c r="E843" s="232" t="s">
        <v>1</v>
      </c>
      <c r="F843" s="233" t="s">
        <v>905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138</v>
      </c>
      <c r="AU843" s="239" t="s">
        <v>136</v>
      </c>
      <c r="AV843" s="13" t="s">
        <v>81</v>
      </c>
      <c r="AW843" s="13" t="s">
        <v>30</v>
      </c>
      <c r="AX843" s="13" t="s">
        <v>73</v>
      </c>
      <c r="AY843" s="239" t="s">
        <v>127</v>
      </c>
    </row>
    <row r="844" s="14" customFormat="1">
      <c r="A844" s="14"/>
      <c r="B844" s="240"/>
      <c r="C844" s="241"/>
      <c r="D844" s="231" t="s">
        <v>138</v>
      </c>
      <c r="E844" s="242" t="s">
        <v>1</v>
      </c>
      <c r="F844" s="243" t="s">
        <v>904</v>
      </c>
      <c r="G844" s="241"/>
      <c r="H844" s="244">
        <v>2.7930000000000001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138</v>
      </c>
      <c r="AU844" s="250" t="s">
        <v>136</v>
      </c>
      <c r="AV844" s="14" t="s">
        <v>136</v>
      </c>
      <c r="AW844" s="14" t="s">
        <v>30</v>
      </c>
      <c r="AX844" s="14" t="s">
        <v>73</v>
      </c>
      <c r="AY844" s="250" t="s">
        <v>127</v>
      </c>
    </row>
    <row r="845" s="13" customFormat="1">
      <c r="A845" s="13"/>
      <c r="B845" s="229"/>
      <c r="C845" s="230"/>
      <c r="D845" s="231" t="s">
        <v>138</v>
      </c>
      <c r="E845" s="232" t="s">
        <v>1</v>
      </c>
      <c r="F845" s="233" t="s">
        <v>906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138</v>
      </c>
      <c r="AU845" s="239" t="s">
        <v>136</v>
      </c>
      <c r="AV845" s="13" t="s">
        <v>81</v>
      </c>
      <c r="AW845" s="13" t="s">
        <v>30</v>
      </c>
      <c r="AX845" s="13" t="s">
        <v>73</v>
      </c>
      <c r="AY845" s="239" t="s">
        <v>127</v>
      </c>
    </row>
    <row r="846" s="14" customFormat="1">
      <c r="A846" s="14"/>
      <c r="B846" s="240"/>
      <c r="C846" s="241"/>
      <c r="D846" s="231" t="s">
        <v>138</v>
      </c>
      <c r="E846" s="242" t="s">
        <v>1</v>
      </c>
      <c r="F846" s="243" t="s">
        <v>904</v>
      </c>
      <c r="G846" s="241"/>
      <c r="H846" s="244">
        <v>2.7930000000000001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138</v>
      </c>
      <c r="AU846" s="250" t="s">
        <v>136</v>
      </c>
      <c r="AV846" s="14" t="s">
        <v>136</v>
      </c>
      <c r="AW846" s="14" t="s">
        <v>30</v>
      </c>
      <c r="AX846" s="14" t="s">
        <v>73</v>
      </c>
      <c r="AY846" s="250" t="s">
        <v>127</v>
      </c>
    </row>
    <row r="847" s="13" customFormat="1">
      <c r="A847" s="13"/>
      <c r="B847" s="229"/>
      <c r="C847" s="230"/>
      <c r="D847" s="231" t="s">
        <v>138</v>
      </c>
      <c r="E847" s="232" t="s">
        <v>1</v>
      </c>
      <c r="F847" s="233" t="s">
        <v>907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138</v>
      </c>
      <c r="AU847" s="239" t="s">
        <v>136</v>
      </c>
      <c r="AV847" s="13" t="s">
        <v>81</v>
      </c>
      <c r="AW847" s="13" t="s">
        <v>30</v>
      </c>
      <c r="AX847" s="13" t="s">
        <v>73</v>
      </c>
      <c r="AY847" s="239" t="s">
        <v>127</v>
      </c>
    </row>
    <row r="848" s="14" customFormat="1">
      <c r="A848" s="14"/>
      <c r="B848" s="240"/>
      <c r="C848" s="241"/>
      <c r="D848" s="231" t="s">
        <v>138</v>
      </c>
      <c r="E848" s="242" t="s">
        <v>1</v>
      </c>
      <c r="F848" s="243" t="s">
        <v>908</v>
      </c>
      <c r="G848" s="241"/>
      <c r="H848" s="244">
        <v>3.3919999999999999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138</v>
      </c>
      <c r="AU848" s="250" t="s">
        <v>136</v>
      </c>
      <c r="AV848" s="14" t="s">
        <v>136</v>
      </c>
      <c r="AW848" s="14" t="s">
        <v>30</v>
      </c>
      <c r="AX848" s="14" t="s">
        <v>73</v>
      </c>
      <c r="AY848" s="250" t="s">
        <v>127</v>
      </c>
    </row>
    <row r="849" s="13" customFormat="1">
      <c r="A849" s="13"/>
      <c r="B849" s="229"/>
      <c r="C849" s="230"/>
      <c r="D849" s="231" t="s">
        <v>138</v>
      </c>
      <c r="E849" s="232" t="s">
        <v>1</v>
      </c>
      <c r="F849" s="233" t="s">
        <v>909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138</v>
      </c>
      <c r="AU849" s="239" t="s">
        <v>136</v>
      </c>
      <c r="AV849" s="13" t="s">
        <v>81</v>
      </c>
      <c r="AW849" s="13" t="s">
        <v>30</v>
      </c>
      <c r="AX849" s="13" t="s">
        <v>73</v>
      </c>
      <c r="AY849" s="239" t="s">
        <v>127</v>
      </c>
    </row>
    <row r="850" s="14" customFormat="1">
      <c r="A850" s="14"/>
      <c r="B850" s="240"/>
      <c r="C850" s="241"/>
      <c r="D850" s="231" t="s">
        <v>138</v>
      </c>
      <c r="E850" s="242" t="s">
        <v>1</v>
      </c>
      <c r="F850" s="243" t="s">
        <v>908</v>
      </c>
      <c r="G850" s="241"/>
      <c r="H850" s="244">
        <v>3.3919999999999999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138</v>
      </c>
      <c r="AU850" s="250" t="s">
        <v>136</v>
      </c>
      <c r="AV850" s="14" t="s">
        <v>136</v>
      </c>
      <c r="AW850" s="14" t="s">
        <v>30</v>
      </c>
      <c r="AX850" s="14" t="s">
        <v>73</v>
      </c>
      <c r="AY850" s="250" t="s">
        <v>127</v>
      </c>
    </row>
    <row r="851" s="13" customFormat="1">
      <c r="A851" s="13"/>
      <c r="B851" s="229"/>
      <c r="C851" s="230"/>
      <c r="D851" s="231" t="s">
        <v>138</v>
      </c>
      <c r="E851" s="232" t="s">
        <v>1</v>
      </c>
      <c r="F851" s="233" t="s">
        <v>910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138</v>
      </c>
      <c r="AU851" s="239" t="s">
        <v>136</v>
      </c>
      <c r="AV851" s="13" t="s">
        <v>81</v>
      </c>
      <c r="AW851" s="13" t="s">
        <v>30</v>
      </c>
      <c r="AX851" s="13" t="s">
        <v>73</v>
      </c>
      <c r="AY851" s="239" t="s">
        <v>127</v>
      </c>
    </row>
    <row r="852" s="14" customFormat="1">
      <c r="A852" s="14"/>
      <c r="B852" s="240"/>
      <c r="C852" s="241"/>
      <c r="D852" s="231" t="s">
        <v>138</v>
      </c>
      <c r="E852" s="242" t="s">
        <v>1</v>
      </c>
      <c r="F852" s="243" t="s">
        <v>908</v>
      </c>
      <c r="G852" s="241"/>
      <c r="H852" s="244">
        <v>3.3919999999999999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138</v>
      </c>
      <c r="AU852" s="250" t="s">
        <v>136</v>
      </c>
      <c r="AV852" s="14" t="s">
        <v>136</v>
      </c>
      <c r="AW852" s="14" t="s">
        <v>30</v>
      </c>
      <c r="AX852" s="14" t="s">
        <v>73</v>
      </c>
      <c r="AY852" s="250" t="s">
        <v>127</v>
      </c>
    </row>
    <row r="853" s="13" customFormat="1">
      <c r="A853" s="13"/>
      <c r="B853" s="229"/>
      <c r="C853" s="230"/>
      <c r="D853" s="231" t="s">
        <v>138</v>
      </c>
      <c r="E853" s="232" t="s">
        <v>1</v>
      </c>
      <c r="F853" s="233" t="s">
        <v>911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138</v>
      </c>
      <c r="AU853" s="239" t="s">
        <v>136</v>
      </c>
      <c r="AV853" s="13" t="s">
        <v>81</v>
      </c>
      <c r="AW853" s="13" t="s">
        <v>30</v>
      </c>
      <c r="AX853" s="13" t="s">
        <v>73</v>
      </c>
      <c r="AY853" s="239" t="s">
        <v>127</v>
      </c>
    </row>
    <row r="854" s="14" customFormat="1">
      <c r="A854" s="14"/>
      <c r="B854" s="240"/>
      <c r="C854" s="241"/>
      <c r="D854" s="231" t="s">
        <v>138</v>
      </c>
      <c r="E854" s="242" t="s">
        <v>1</v>
      </c>
      <c r="F854" s="243" t="s">
        <v>904</v>
      </c>
      <c r="G854" s="241"/>
      <c r="H854" s="244">
        <v>2.7930000000000001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138</v>
      </c>
      <c r="AU854" s="250" t="s">
        <v>136</v>
      </c>
      <c r="AV854" s="14" t="s">
        <v>136</v>
      </c>
      <c r="AW854" s="14" t="s">
        <v>30</v>
      </c>
      <c r="AX854" s="14" t="s">
        <v>73</v>
      </c>
      <c r="AY854" s="250" t="s">
        <v>127</v>
      </c>
    </row>
    <row r="855" s="15" customFormat="1">
      <c r="A855" s="15"/>
      <c r="B855" s="251"/>
      <c r="C855" s="252"/>
      <c r="D855" s="231" t="s">
        <v>138</v>
      </c>
      <c r="E855" s="253" t="s">
        <v>1</v>
      </c>
      <c r="F855" s="254" t="s">
        <v>140</v>
      </c>
      <c r="G855" s="252"/>
      <c r="H855" s="255">
        <v>23.891999999999996</v>
      </c>
      <c r="I855" s="256"/>
      <c r="J855" s="252"/>
      <c r="K855" s="252"/>
      <c r="L855" s="257"/>
      <c r="M855" s="258"/>
      <c r="N855" s="259"/>
      <c r="O855" s="259"/>
      <c r="P855" s="259"/>
      <c r="Q855" s="259"/>
      <c r="R855" s="259"/>
      <c r="S855" s="259"/>
      <c r="T855" s="260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1" t="s">
        <v>138</v>
      </c>
      <c r="AU855" s="261" t="s">
        <v>136</v>
      </c>
      <c r="AV855" s="15" t="s">
        <v>135</v>
      </c>
      <c r="AW855" s="15" t="s">
        <v>30</v>
      </c>
      <c r="AX855" s="15" t="s">
        <v>81</v>
      </c>
      <c r="AY855" s="261" t="s">
        <v>127</v>
      </c>
    </row>
    <row r="856" s="2" customFormat="1" ht="33" customHeight="1">
      <c r="A856" s="38"/>
      <c r="B856" s="39"/>
      <c r="C856" s="215" t="s">
        <v>924</v>
      </c>
      <c r="D856" s="215" t="s">
        <v>131</v>
      </c>
      <c r="E856" s="216" t="s">
        <v>925</v>
      </c>
      <c r="F856" s="217" t="s">
        <v>926</v>
      </c>
      <c r="G856" s="218" t="s">
        <v>134</v>
      </c>
      <c r="H856" s="219">
        <v>23.891999999999999</v>
      </c>
      <c r="I856" s="220"/>
      <c r="J856" s="221">
        <f>ROUND(I856*H856,2)</f>
        <v>0</v>
      </c>
      <c r="K856" s="222"/>
      <c r="L856" s="44"/>
      <c r="M856" s="223" t="s">
        <v>1</v>
      </c>
      <c r="N856" s="224" t="s">
        <v>39</v>
      </c>
      <c r="O856" s="91"/>
      <c r="P856" s="225">
        <f>O856*H856</f>
        <v>0</v>
      </c>
      <c r="Q856" s="225">
        <v>3.0000000000000001E-05</v>
      </c>
      <c r="R856" s="225">
        <f>Q856*H856</f>
        <v>0.00071675999999999999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285</v>
      </c>
      <c r="AT856" s="227" t="s">
        <v>131</v>
      </c>
      <c r="AU856" s="227" t="s">
        <v>136</v>
      </c>
      <c r="AY856" s="17" t="s">
        <v>127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136</v>
      </c>
      <c r="BK856" s="228">
        <f>ROUND(I856*H856,2)</f>
        <v>0</v>
      </c>
      <c r="BL856" s="17" t="s">
        <v>285</v>
      </c>
      <c r="BM856" s="227" t="s">
        <v>927</v>
      </c>
    </row>
    <row r="857" s="13" customFormat="1">
      <c r="A857" s="13"/>
      <c r="B857" s="229"/>
      <c r="C857" s="230"/>
      <c r="D857" s="231" t="s">
        <v>138</v>
      </c>
      <c r="E857" s="232" t="s">
        <v>1</v>
      </c>
      <c r="F857" s="233" t="s">
        <v>900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138</v>
      </c>
      <c r="AU857" s="239" t="s">
        <v>136</v>
      </c>
      <c r="AV857" s="13" t="s">
        <v>81</v>
      </c>
      <c r="AW857" s="13" t="s">
        <v>30</v>
      </c>
      <c r="AX857" s="13" t="s">
        <v>73</v>
      </c>
      <c r="AY857" s="239" t="s">
        <v>127</v>
      </c>
    </row>
    <row r="858" s="13" customFormat="1">
      <c r="A858" s="13"/>
      <c r="B858" s="229"/>
      <c r="C858" s="230"/>
      <c r="D858" s="231" t="s">
        <v>138</v>
      </c>
      <c r="E858" s="232" t="s">
        <v>1</v>
      </c>
      <c r="F858" s="233" t="s">
        <v>901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138</v>
      </c>
      <c r="AU858" s="239" t="s">
        <v>136</v>
      </c>
      <c r="AV858" s="13" t="s">
        <v>81</v>
      </c>
      <c r="AW858" s="13" t="s">
        <v>30</v>
      </c>
      <c r="AX858" s="13" t="s">
        <v>73</v>
      </c>
      <c r="AY858" s="239" t="s">
        <v>127</v>
      </c>
    </row>
    <row r="859" s="14" customFormat="1">
      <c r="A859" s="14"/>
      <c r="B859" s="240"/>
      <c r="C859" s="241"/>
      <c r="D859" s="231" t="s">
        <v>138</v>
      </c>
      <c r="E859" s="242" t="s">
        <v>1</v>
      </c>
      <c r="F859" s="243" t="s">
        <v>902</v>
      </c>
      <c r="G859" s="241"/>
      <c r="H859" s="244">
        <v>2.544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138</v>
      </c>
      <c r="AU859" s="250" t="s">
        <v>136</v>
      </c>
      <c r="AV859" s="14" t="s">
        <v>136</v>
      </c>
      <c r="AW859" s="14" t="s">
        <v>30</v>
      </c>
      <c r="AX859" s="14" t="s">
        <v>73</v>
      </c>
      <c r="AY859" s="250" t="s">
        <v>127</v>
      </c>
    </row>
    <row r="860" s="13" customFormat="1">
      <c r="A860" s="13"/>
      <c r="B860" s="229"/>
      <c r="C860" s="230"/>
      <c r="D860" s="231" t="s">
        <v>138</v>
      </c>
      <c r="E860" s="232" t="s">
        <v>1</v>
      </c>
      <c r="F860" s="233" t="s">
        <v>903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138</v>
      </c>
      <c r="AU860" s="239" t="s">
        <v>136</v>
      </c>
      <c r="AV860" s="13" t="s">
        <v>81</v>
      </c>
      <c r="AW860" s="13" t="s">
        <v>30</v>
      </c>
      <c r="AX860" s="13" t="s">
        <v>73</v>
      </c>
      <c r="AY860" s="239" t="s">
        <v>127</v>
      </c>
    </row>
    <row r="861" s="14" customFormat="1">
      <c r="A861" s="14"/>
      <c r="B861" s="240"/>
      <c r="C861" s="241"/>
      <c r="D861" s="231" t="s">
        <v>138</v>
      </c>
      <c r="E861" s="242" t="s">
        <v>1</v>
      </c>
      <c r="F861" s="243" t="s">
        <v>904</v>
      </c>
      <c r="G861" s="241"/>
      <c r="H861" s="244">
        <v>2.7930000000000001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138</v>
      </c>
      <c r="AU861" s="250" t="s">
        <v>136</v>
      </c>
      <c r="AV861" s="14" t="s">
        <v>136</v>
      </c>
      <c r="AW861" s="14" t="s">
        <v>30</v>
      </c>
      <c r="AX861" s="14" t="s">
        <v>73</v>
      </c>
      <c r="AY861" s="250" t="s">
        <v>127</v>
      </c>
    </row>
    <row r="862" s="13" customFormat="1">
      <c r="A862" s="13"/>
      <c r="B862" s="229"/>
      <c r="C862" s="230"/>
      <c r="D862" s="231" t="s">
        <v>138</v>
      </c>
      <c r="E862" s="232" t="s">
        <v>1</v>
      </c>
      <c r="F862" s="233" t="s">
        <v>905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138</v>
      </c>
      <c r="AU862" s="239" t="s">
        <v>136</v>
      </c>
      <c r="AV862" s="13" t="s">
        <v>81</v>
      </c>
      <c r="AW862" s="13" t="s">
        <v>30</v>
      </c>
      <c r="AX862" s="13" t="s">
        <v>73</v>
      </c>
      <c r="AY862" s="239" t="s">
        <v>127</v>
      </c>
    </row>
    <row r="863" s="14" customFormat="1">
      <c r="A863" s="14"/>
      <c r="B863" s="240"/>
      <c r="C863" s="241"/>
      <c r="D863" s="231" t="s">
        <v>138</v>
      </c>
      <c r="E863" s="242" t="s">
        <v>1</v>
      </c>
      <c r="F863" s="243" t="s">
        <v>904</v>
      </c>
      <c r="G863" s="241"/>
      <c r="H863" s="244">
        <v>2.7930000000000001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138</v>
      </c>
      <c r="AU863" s="250" t="s">
        <v>136</v>
      </c>
      <c r="AV863" s="14" t="s">
        <v>136</v>
      </c>
      <c r="AW863" s="14" t="s">
        <v>30</v>
      </c>
      <c r="AX863" s="14" t="s">
        <v>73</v>
      </c>
      <c r="AY863" s="250" t="s">
        <v>127</v>
      </c>
    </row>
    <row r="864" s="13" customFormat="1">
      <c r="A864" s="13"/>
      <c r="B864" s="229"/>
      <c r="C864" s="230"/>
      <c r="D864" s="231" t="s">
        <v>138</v>
      </c>
      <c r="E864" s="232" t="s">
        <v>1</v>
      </c>
      <c r="F864" s="233" t="s">
        <v>906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138</v>
      </c>
      <c r="AU864" s="239" t="s">
        <v>136</v>
      </c>
      <c r="AV864" s="13" t="s">
        <v>81</v>
      </c>
      <c r="AW864" s="13" t="s">
        <v>30</v>
      </c>
      <c r="AX864" s="13" t="s">
        <v>73</v>
      </c>
      <c r="AY864" s="239" t="s">
        <v>127</v>
      </c>
    </row>
    <row r="865" s="14" customFormat="1">
      <c r="A865" s="14"/>
      <c r="B865" s="240"/>
      <c r="C865" s="241"/>
      <c r="D865" s="231" t="s">
        <v>138</v>
      </c>
      <c r="E865" s="242" t="s">
        <v>1</v>
      </c>
      <c r="F865" s="243" t="s">
        <v>904</v>
      </c>
      <c r="G865" s="241"/>
      <c r="H865" s="244">
        <v>2.7930000000000001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138</v>
      </c>
      <c r="AU865" s="250" t="s">
        <v>136</v>
      </c>
      <c r="AV865" s="14" t="s">
        <v>136</v>
      </c>
      <c r="AW865" s="14" t="s">
        <v>30</v>
      </c>
      <c r="AX865" s="14" t="s">
        <v>73</v>
      </c>
      <c r="AY865" s="250" t="s">
        <v>127</v>
      </c>
    </row>
    <row r="866" s="13" customFormat="1">
      <c r="A866" s="13"/>
      <c r="B866" s="229"/>
      <c r="C866" s="230"/>
      <c r="D866" s="231" t="s">
        <v>138</v>
      </c>
      <c r="E866" s="232" t="s">
        <v>1</v>
      </c>
      <c r="F866" s="233" t="s">
        <v>907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138</v>
      </c>
      <c r="AU866" s="239" t="s">
        <v>136</v>
      </c>
      <c r="AV866" s="13" t="s">
        <v>81</v>
      </c>
      <c r="AW866" s="13" t="s">
        <v>30</v>
      </c>
      <c r="AX866" s="13" t="s">
        <v>73</v>
      </c>
      <c r="AY866" s="239" t="s">
        <v>127</v>
      </c>
    </row>
    <row r="867" s="14" customFormat="1">
      <c r="A867" s="14"/>
      <c r="B867" s="240"/>
      <c r="C867" s="241"/>
      <c r="D867" s="231" t="s">
        <v>138</v>
      </c>
      <c r="E867" s="242" t="s">
        <v>1</v>
      </c>
      <c r="F867" s="243" t="s">
        <v>908</v>
      </c>
      <c r="G867" s="241"/>
      <c r="H867" s="244">
        <v>3.3919999999999999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138</v>
      </c>
      <c r="AU867" s="250" t="s">
        <v>136</v>
      </c>
      <c r="AV867" s="14" t="s">
        <v>136</v>
      </c>
      <c r="AW867" s="14" t="s">
        <v>30</v>
      </c>
      <c r="AX867" s="14" t="s">
        <v>73</v>
      </c>
      <c r="AY867" s="250" t="s">
        <v>127</v>
      </c>
    </row>
    <row r="868" s="13" customFormat="1">
      <c r="A868" s="13"/>
      <c r="B868" s="229"/>
      <c r="C868" s="230"/>
      <c r="D868" s="231" t="s">
        <v>138</v>
      </c>
      <c r="E868" s="232" t="s">
        <v>1</v>
      </c>
      <c r="F868" s="233" t="s">
        <v>909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138</v>
      </c>
      <c r="AU868" s="239" t="s">
        <v>136</v>
      </c>
      <c r="AV868" s="13" t="s">
        <v>81</v>
      </c>
      <c r="AW868" s="13" t="s">
        <v>30</v>
      </c>
      <c r="AX868" s="13" t="s">
        <v>73</v>
      </c>
      <c r="AY868" s="239" t="s">
        <v>127</v>
      </c>
    </row>
    <row r="869" s="14" customFormat="1">
      <c r="A869" s="14"/>
      <c r="B869" s="240"/>
      <c r="C869" s="241"/>
      <c r="D869" s="231" t="s">
        <v>138</v>
      </c>
      <c r="E869" s="242" t="s">
        <v>1</v>
      </c>
      <c r="F869" s="243" t="s">
        <v>908</v>
      </c>
      <c r="G869" s="241"/>
      <c r="H869" s="244">
        <v>3.3919999999999999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138</v>
      </c>
      <c r="AU869" s="250" t="s">
        <v>136</v>
      </c>
      <c r="AV869" s="14" t="s">
        <v>136</v>
      </c>
      <c r="AW869" s="14" t="s">
        <v>30</v>
      </c>
      <c r="AX869" s="14" t="s">
        <v>73</v>
      </c>
      <c r="AY869" s="250" t="s">
        <v>127</v>
      </c>
    </row>
    <row r="870" s="13" customFormat="1">
      <c r="A870" s="13"/>
      <c r="B870" s="229"/>
      <c r="C870" s="230"/>
      <c r="D870" s="231" t="s">
        <v>138</v>
      </c>
      <c r="E870" s="232" t="s">
        <v>1</v>
      </c>
      <c r="F870" s="233" t="s">
        <v>910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138</v>
      </c>
      <c r="AU870" s="239" t="s">
        <v>136</v>
      </c>
      <c r="AV870" s="13" t="s">
        <v>81</v>
      </c>
      <c r="AW870" s="13" t="s">
        <v>30</v>
      </c>
      <c r="AX870" s="13" t="s">
        <v>73</v>
      </c>
      <c r="AY870" s="239" t="s">
        <v>127</v>
      </c>
    </row>
    <row r="871" s="14" customFormat="1">
      <c r="A871" s="14"/>
      <c r="B871" s="240"/>
      <c r="C871" s="241"/>
      <c r="D871" s="231" t="s">
        <v>138</v>
      </c>
      <c r="E871" s="242" t="s">
        <v>1</v>
      </c>
      <c r="F871" s="243" t="s">
        <v>908</v>
      </c>
      <c r="G871" s="241"/>
      <c r="H871" s="244">
        <v>3.3919999999999999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138</v>
      </c>
      <c r="AU871" s="250" t="s">
        <v>136</v>
      </c>
      <c r="AV871" s="14" t="s">
        <v>136</v>
      </c>
      <c r="AW871" s="14" t="s">
        <v>30</v>
      </c>
      <c r="AX871" s="14" t="s">
        <v>73</v>
      </c>
      <c r="AY871" s="250" t="s">
        <v>127</v>
      </c>
    </row>
    <row r="872" s="13" customFormat="1">
      <c r="A872" s="13"/>
      <c r="B872" s="229"/>
      <c r="C872" s="230"/>
      <c r="D872" s="231" t="s">
        <v>138</v>
      </c>
      <c r="E872" s="232" t="s">
        <v>1</v>
      </c>
      <c r="F872" s="233" t="s">
        <v>911</v>
      </c>
      <c r="G872" s="230"/>
      <c r="H872" s="232" t="s">
        <v>1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9" t="s">
        <v>138</v>
      </c>
      <c r="AU872" s="239" t="s">
        <v>136</v>
      </c>
      <c r="AV872" s="13" t="s">
        <v>81</v>
      </c>
      <c r="AW872" s="13" t="s">
        <v>30</v>
      </c>
      <c r="AX872" s="13" t="s">
        <v>73</v>
      </c>
      <c r="AY872" s="239" t="s">
        <v>127</v>
      </c>
    </row>
    <row r="873" s="14" customFormat="1">
      <c r="A873" s="14"/>
      <c r="B873" s="240"/>
      <c r="C873" s="241"/>
      <c r="D873" s="231" t="s">
        <v>138</v>
      </c>
      <c r="E873" s="242" t="s">
        <v>1</v>
      </c>
      <c r="F873" s="243" t="s">
        <v>904</v>
      </c>
      <c r="G873" s="241"/>
      <c r="H873" s="244">
        <v>2.7930000000000001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138</v>
      </c>
      <c r="AU873" s="250" t="s">
        <v>136</v>
      </c>
      <c r="AV873" s="14" t="s">
        <v>136</v>
      </c>
      <c r="AW873" s="14" t="s">
        <v>30</v>
      </c>
      <c r="AX873" s="14" t="s">
        <v>73</v>
      </c>
      <c r="AY873" s="250" t="s">
        <v>127</v>
      </c>
    </row>
    <row r="874" s="15" customFormat="1">
      <c r="A874" s="15"/>
      <c r="B874" s="251"/>
      <c r="C874" s="252"/>
      <c r="D874" s="231" t="s">
        <v>138</v>
      </c>
      <c r="E874" s="253" t="s">
        <v>1</v>
      </c>
      <c r="F874" s="254" t="s">
        <v>140</v>
      </c>
      <c r="G874" s="252"/>
      <c r="H874" s="255">
        <v>23.891999999999996</v>
      </c>
      <c r="I874" s="256"/>
      <c r="J874" s="252"/>
      <c r="K874" s="252"/>
      <c r="L874" s="257"/>
      <c r="M874" s="258"/>
      <c r="N874" s="259"/>
      <c r="O874" s="259"/>
      <c r="P874" s="259"/>
      <c r="Q874" s="259"/>
      <c r="R874" s="259"/>
      <c r="S874" s="259"/>
      <c r="T874" s="260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1" t="s">
        <v>138</v>
      </c>
      <c r="AU874" s="261" t="s">
        <v>136</v>
      </c>
      <c r="AV874" s="15" t="s">
        <v>135</v>
      </c>
      <c r="AW874" s="15" t="s">
        <v>30</v>
      </c>
      <c r="AX874" s="15" t="s">
        <v>81</v>
      </c>
      <c r="AY874" s="261" t="s">
        <v>127</v>
      </c>
    </row>
    <row r="875" s="2" customFormat="1" ht="24.15" customHeight="1">
      <c r="A875" s="38"/>
      <c r="B875" s="39"/>
      <c r="C875" s="215" t="s">
        <v>928</v>
      </c>
      <c r="D875" s="215" t="s">
        <v>131</v>
      </c>
      <c r="E875" s="216" t="s">
        <v>929</v>
      </c>
      <c r="F875" s="217" t="s">
        <v>930</v>
      </c>
      <c r="G875" s="218" t="s">
        <v>134</v>
      </c>
      <c r="H875" s="219">
        <v>23.891999999999999</v>
      </c>
      <c r="I875" s="220"/>
      <c r="J875" s="221">
        <f>ROUND(I875*H875,2)</f>
        <v>0</v>
      </c>
      <c r="K875" s="222"/>
      <c r="L875" s="44"/>
      <c r="M875" s="223" t="s">
        <v>1</v>
      </c>
      <c r="N875" s="224" t="s">
        <v>39</v>
      </c>
      <c r="O875" s="91"/>
      <c r="P875" s="225">
        <f>O875*H875</f>
        <v>0</v>
      </c>
      <c r="Q875" s="225">
        <v>0</v>
      </c>
      <c r="R875" s="225">
        <f>Q875*H875</f>
        <v>0</v>
      </c>
      <c r="S875" s="225">
        <v>0</v>
      </c>
      <c r="T875" s="226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285</v>
      </c>
      <c r="AT875" s="227" t="s">
        <v>131</v>
      </c>
      <c r="AU875" s="227" t="s">
        <v>136</v>
      </c>
      <c r="AY875" s="17" t="s">
        <v>127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136</v>
      </c>
      <c r="BK875" s="228">
        <f>ROUND(I875*H875,2)</f>
        <v>0</v>
      </c>
      <c r="BL875" s="17" t="s">
        <v>285</v>
      </c>
      <c r="BM875" s="227" t="s">
        <v>931</v>
      </c>
    </row>
    <row r="876" s="13" customFormat="1">
      <c r="A876" s="13"/>
      <c r="B876" s="229"/>
      <c r="C876" s="230"/>
      <c r="D876" s="231" t="s">
        <v>138</v>
      </c>
      <c r="E876" s="232" t="s">
        <v>1</v>
      </c>
      <c r="F876" s="233" t="s">
        <v>900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138</v>
      </c>
      <c r="AU876" s="239" t="s">
        <v>136</v>
      </c>
      <c r="AV876" s="13" t="s">
        <v>81</v>
      </c>
      <c r="AW876" s="13" t="s">
        <v>30</v>
      </c>
      <c r="AX876" s="13" t="s">
        <v>73</v>
      </c>
      <c r="AY876" s="239" t="s">
        <v>127</v>
      </c>
    </row>
    <row r="877" s="13" customFormat="1">
      <c r="A877" s="13"/>
      <c r="B877" s="229"/>
      <c r="C877" s="230"/>
      <c r="D877" s="231" t="s">
        <v>138</v>
      </c>
      <c r="E877" s="232" t="s">
        <v>1</v>
      </c>
      <c r="F877" s="233" t="s">
        <v>901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138</v>
      </c>
      <c r="AU877" s="239" t="s">
        <v>136</v>
      </c>
      <c r="AV877" s="13" t="s">
        <v>81</v>
      </c>
      <c r="AW877" s="13" t="s">
        <v>30</v>
      </c>
      <c r="AX877" s="13" t="s">
        <v>73</v>
      </c>
      <c r="AY877" s="239" t="s">
        <v>127</v>
      </c>
    </row>
    <row r="878" s="14" customFormat="1">
      <c r="A878" s="14"/>
      <c r="B878" s="240"/>
      <c r="C878" s="241"/>
      <c r="D878" s="231" t="s">
        <v>138</v>
      </c>
      <c r="E878" s="242" t="s">
        <v>1</v>
      </c>
      <c r="F878" s="243" t="s">
        <v>902</v>
      </c>
      <c r="G878" s="241"/>
      <c r="H878" s="244">
        <v>2.544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138</v>
      </c>
      <c r="AU878" s="250" t="s">
        <v>136</v>
      </c>
      <c r="AV878" s="14" t="s">
        <v>136</v>
      </c>
      <c r="AW878" s="14" t="s">
        <v>30</v>
      </c>
      <c r="AX878" s="14" t="s">
        <v>73</v>
      </c>
      <c r="AY878" s="250" t="s">
        <v>127</v>
      </c>
    </row>
    <row r="879" s="13" customFormat="1">
      <c r="A879" s="13"/>
      <c r="B879" s="229"/>
      <c r="C879" s="230"/>
      <c r="D879" s="231" t="s">
        <v>138</v>
      </c>
      <c r="E879" s="232" t="s">
        <v>1</v>
      </c>
      <c r="F879" s="233" t="s">
        <v>903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138</v>
      </c>
      <c r="AU879" s="239" t="s">
        <v>136</v>
      </c>
      <c r="AV879" s="13" t="s">
        <v>81</v>
      </c>
      <c r="AW879" s="13" t="s">
        <v>30</v>
      </c>
      <c r="AX879" s="13" t="s">
        <v>73</v>
      </c>
      <c r="AY879" s="239" t="s">
        <v>127</v>
      </c>
    </row>
    <row r="880" s="14" customFormat="1">
      <c r="A880" s="14"/>
      <c r="B880" s="240"/>
      <c r="C880" s="241"/>
      <c r="D880" s="231" t="s">
        <v>138</v>
      </c>
      <c r="E880" s="242" t="s">
        <v>1</v>
      </c>
      <c r="F880" s="243" t="s">
        <v>904</v>
      </c>
      <c r="G880" s="241"/>
      <c r="H880" s="244">
        <v>2.7930000000000001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138</v>
      </c>
      <c r="AU880" s="250" t="s">
        <v>136</v>
      </c>
      <c r="AV880" s="14" t="s">
        <v>136</v>
      </c>
      <c r="AW880" s="14" t="s">
        <v>30</v>
      </c>
      <c r="AX880" s="14" t="s">
        <v>73</v>
      </c>
      <c r="AY880" s="250" t="s">
        <v>127</v>
      </c>
    </row>
    <row r="881" s="13" customFormat="1">
      <c r="A881" s="13"/>
      <c r="B881" s="229"/>
      <c r="C881" s="230"/>
      <c r="D881" s="231" t="s">
        <v>138</v>
      </c>
      <c r="E881" s="232" t="s">
        <v>1</v>
      </c>
      <c r="F881" s="233" t="s">
        <v>905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138</v>
      </c>
      <c r="AU881" s="239" t="s">
        <v>136</v>
      </c>
      <c r="AV881" s="13" t="s">
        <v>81</v>
      </c>
      <c r="AW881" s="13" t="s">
        <v>30</v>
      </c>
      <c r="AX881" s="13" t="s">
        <v>73</v>
      </c>
      <c r="AY881" s="239" t="s">
        <v>127</v>
      </c>
    </row>
    <row r="882" s="14" customFormat="1">
      <c r="A882" s="14"/>
      <c r="B882" s="240"/>
      <c r="C882" s="241"/>
      <c r="D882" s="231" t="s">
        <v>138</v>
      </c>
      <c r="E882" s="242" t="s">
        <v>1</v>
      </c>
      <c r="F882" s="243" t="s">
        <v>904</v>
      </c>
      <c r="G882" s="241"/>
      <c r="H882" s="244">
        <v>2.7930000000000001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138</v>
      </c>
      <c r="AU882" s="250" t="s">
        <v>136</v>
      </c>
      <c r="AV882" s="14" t="s">
        <v>136</v>
      </c>
      <c r="AW882" s="14" t="s">
        <v>30</v>
      </c>
      <c r="AX882" s="14" t="s">
        <v>73</v>
      </c>
      <c r="AY882" s="250" t="s">
        <v>127</v>
      </c>
    </row>
    <row r="883" s="13" customFormat="1">
      <c r="A883" s="13"/>
      <c r="B883" s="229"/>
      <c r="C883" s="230"/>
      <c r="D883" s="231" t="s">
        <v>138</v>
      </c>
      <c r="E883" s="232" t="s">
        <v>1</v>
      </c>
      <c r="F883" s="233" t="s">
        <v>906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138</v>
      </c>
      <c r="AU883" s="239" t="s">
        <v>136</v>
      </c>
      <c r="AV883" s="13" t="s">
        <v>81</v>
      </c>
      <c r="AW883" s="13" t="s">
        <v>30</v>
      </c>
      <c r="AX883" s="13" t="s">
        <v>73</v>
      </c>
      <c r="AY883" s="239" t="s">
        <v>127</v>
      </c>
    </row>
    <row r="884" s="14" customFormat="1">
      <c r="A884" s="14"/>
      <c r="B884" s="240"/>
      <c r="C884" s="241"/>
      <c r="D884" s="231" t="s">
        <v>138</v>
      </c>
      <c r="E884" s="242" t="s">
        <v>1</v>
      </c>
      <c r="F884" s="243" t="s">
        <v>904</v>
      </c>
      <c r="G884" s="241"/>
      <c r="H884" s="244">
        <v>2.7930000000000001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138</v>
      </c>
      <c r="AU884" s="250" t="s">
        <v>136</v>
      </c>
      <c r="AV884" s="14" t="s">
        <v>136</v>
      </c>
      <c r="AW884" s="14" t="s">
        <v>30</v>
      </c>
      <c r="AX884" s="14" t="s">
        <v>73</v>
      </c>
      <c r="AY884" s="250" t="s">
        <v>127</v>
      </c>
    </row>
    <row r="885" s="13" customFormat="1">
      <c r="A885" s="13"/>
      <c r="B885" s="229"/>
      <c r="C885" s="230"/>
      <c r="D885" s="231" t="s">
        <v>138</v>
      </c>
      <c r="E885" s="232" t="s">
        <v>1</v>
      </c>
      <c r="F885" s="233" t="s">
        <v>907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138</v>
      </c>
      <c r="AU885" s="239" t="s">
        <v>136</v>
      </c>
      <c r="AV885" s="13" t="s">
        <v>81</v>
      </c>
      <c r="AW885" s="13" t="s">
        <v>30</v>
      </c>
      <c r="AX885" s="13" t="s">
        <v>73</v>
      </c>
      <c r="AY885" s="239" t="s">
        <v>127</v>
      </c>
    </row>
    <row r="886" s="14" customFormat="1">
      <c r="A886" s="14"/>
      <c r="B886" s="240"/>
      <c r="C886" s="241"/>
      <c r="D886" s="231" t="s">
        <v>138</v>
      </c>
      <c r="E886" s="242" t="s">
        <v>1</v>
      </c>
      <c r="F886" s="243" t="s">
        <v>908</v>
      </c>
      <c r="G886" s="241"/>
      <c r="H886" s="244">
        <v>3.3919999999999999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138</v>
      </c>
      <c r="AU886" s="250" t="s">
        <v>136</v>
      </c>
      <c r="AV886" s="14" t="s">
        <v>136</v>
      </c>
      <c r="AW886" s="14" t="s">
        <v>30</v>
      </c>
      <c r="AX886" s="14" t="s">
        <v>73</v>
      </c>
      <c r="AY886" s="250" t="s">
        <v>127</v>
      </c>
    </row>
    <row r="887" s="13" customFormat="1">
      <c r="A887" s="13"/>
      <c r="B887" s="229"/>
      <c r="C887" s="230"/>
      <c r="D887" s="231" t="s">
        <v>138</v>
      </c>
      <c r="E887" s="232" t="s">
        <v>1</v>
      </c>
      <c r="F887" s="233" t="s">
        <v>909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138</v>
      </c>
      <c r="AU887" s="239" t="s">
        <v>136</v>
      </c>
      <c r="AV887" s="13" t="s">
        <v>81</v>
      </c>
      <c r="AW887" s="13" t="s">
        <v>30</v>
      </c>
      <c r="AX887" s="13" t="s">
        <v>73</v>
      </c>
      <c r="AY887" s="239" t="s">
        <v>127</v>
      </c>
    </row>
    <row r="888" s="14" customFormat="1">
      <c r="A888" s="14"/>
      <c r="B888" s="240"/>
      <c r="C888" s="241"/>
      <c r="D888" s="231" t="s">
        <v>138</v>
      </c>
      <c r="E888" s="242" t="s">
        <v>1</v>
      </c>
      <c r="F888" s="243" t="s">
        <v>908</v>
      </c>
      <c r="G888" s="241"/>
      <c r="H888" s="244">
        <v>3.3919999999999999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138</v>
      </c>
      <c r="AU888" s="250" t="s">
        <v>136</v>
      </c>
      <c r="AV888" s="14" t="s">
        <v>136</v>
      </c>
      <c r="AW888" s="14" t="s">
        <v>30</v>
      </c>
      <c r="AX888" s="14" t="s">
        <v>73</v>
      </c>
      <c r="AY888" s="250" t="s">
        <v>127</v>
      </c>
    </row>
    <row r="889" s="13" customFormat="1">
      <c r="A889" s="13"/>
      <c r="B889" s="229"/>
      <c r="C889" s="230"/>
      <c r="D889" s="231" t="s">
        <v>138</v>
      </c>
      <c r="E889" s="232" t="s">
        <v>1</v>
      </c>
      <c r="F889" s="233" t="s">
        <v>910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138</v>
      </c>
      <c r="AU889" s="239" t="s">
        <v>136</v>
      </c>
      <c r="AV889" s="13" t="s">
        <v>81</v>
      </c>
      <c r="AW889" s="13" t="s">
        <v>30</v>
      </c>
      <c r="AX889" s="13" t="s">
        <v>73</v>
      </c>
      <c r="AY889" s="239" t="s">
        <v>127</v>
      </c>
    </row>
    <row r="890" s="14" customFormat="1">
      <c r="A890" s="14"/>
      <c r="B890" s="240"/>
      <c r="C890" s="241"/>
      <c r="D890" s="231" t="s">
        <v>138</v>
      </c>
      <c r="E890" s="242" t="s">
        <v>1</v>
      </c>
      <c r="F890" s="243" t="s">
        <v>908</v>
      </c>
      <c r="G890" s="241"/>
      <c r="H890" s="244">
        <v>3.3919999999999999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138</v>
      </c>
      <c r="AU890" s="250" t="s">
        <v>136</v>
      </c>
      <c r="AV890" s="14" t="s">
        <v>136</v>
      </c>
      <c r="AW890" s="14" t="s">
        <v>30</v>
      </c>
      <c r="AX890" s="14" t="s">
        <v>73</v>
      </c>
      <c r="AY890" s="250" t="s">
        <v>127</v>
      </c>
    </row>
    <row r="891" s="13" customFormat="1">
      <c r="A891" s="13"/>
      <c r="B891" s="229"/>
      <c r="C891" s="230"/>
      <c r="D891" s="231" t="s">
        <v>138</v>
      </c>
      <c r="E891" s="232" t="s">
        <v>1</v>
      </c>
      <c r="F891" s="233" t="s">
        <v>911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138</v>
      </c>
      <c r="AU891" s="239" t="s">
        <v>136</v>
      </c>
      <c r="AV891" s="13" t="s">
        <v>81</v>
      </c>
      <c r="AW891" s="13" t="s">
        <v>30</v>
      </c>
      <c r="AX891" s="13" t="s">
        <v>73</v>
      </c>
      <c r="AY891" s="239" t="s">
        <v>127</v>
      </c>
    </row>
    <row r="892" s="14" customFormat="1">
      <c r="A892" s="14"/>
      <c r="B892" s="240"/>
      <c r="C892" s="241"/>
      <c r="D892" s="231" t="s">
        <v>138</v>
      </c>
      <c r="E892" s="242" t="s">
        <v>1</v>
      </c>
      <c r="F892" s="243" t="s">
        <v>904</v>
      </c>
      <c r="G892" s="241"/>
      <c r="H892" s="244">
        <v>2.7930000000000001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138</v>
      </c>
      <c r="AU892" s="250" t="s">
        <v>136</v>
      </c>
      <c r="AV892" s="14" t="s">
        <v>136</v>
      </c>
      <c r="AW892" s="14" t="s">
        <v>30</v>
      </c>
      <c r="AX892" s="14" t="s">
        <v>73</v>
      </c>
      <c r="AY892" s="250" t="s">
        <v>127</v>
      </c>
    </row>
    <row r="893" s="15" customFormat="1">
      <c r="A893" s="15"/>
      <c r="B893" s="251"/>
      <c r="C893" s="252"/>
      <c r="D893" s="231" t="s">
        <v>138</v>
      </c>
      <c r="E893" s="253" t="s">
        <v>1</v>
      </c>
      <c r="F893" s="254" t="s">
        <v>140</v>
      </c>
      <c r="G893" s="252"/>
      <c r="H893" s="255">
        <v>23.891999999999996</v>
      </c>
      <c r="I893" s="256"/>
      <c r="J893" s="252"/>
      <c r="K893" s="252"/>
      <c r="L893" s="257"/>
      <c r="M893" s="258"/>
      <c r="N893" s="259"/>
      <c r="O893" s="259"/>
      <c r="P893" s="259"/>
      <c r="Q893" s="259"/>
      <c r="R893" s="259"/>
      <c r="S893" s="259"/>
      <c r="T893" s="260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1" t="s">
        <v>138</v>
      </c>
      <c r="AU893" s="261" t="s">
        <v>136</v>
      </c>
      <c r="AV893" s="15" t="s">
        <v>135</v>
      </c>
      <c r="AW893" s="15" t="s">
        <v>30</v>
      </c>
      <c r="AX893" s="15" t="s">
        <v>81</v>
      </c>
      <c r="AY893" s="261" t="s">
        <v>127</v>
      </c>
    </row>
    <row r="894" s="2" customFormat="1" ht="16.5" customHeight="1">
      <c r="A894" s="38"/>
      <c r="B894" s="39"/>
      <c r="C894" s="215" t="s">
        <v>932</v>
      </c>
      <c r="D894" s="215" t="s">
        <v>131</v>
      </c>
      <c r="E894" s="216" t="s">
        <v>933</v>
      </c>
      <c r="F894" s="217" t="s">
        <v>934</v>
      </c>
      <c r="G894" s="218" t="s">
        <v>134</v>
      </c>
      <c r="H894" s="219">
        <v>14</v>
      </c>
      <c r="I894" s="220"/>
      <c r="J894" s="221">
        <f>ROUND(I894*H894,2)</f>
        <v>0</v>
      </c>
      <c r="K894" s="222"/>
      <c r="L894" s="44"/>
      <c r="M894" s="223" t="s">
        <v>1</v>
      </c>
      <c r="N894" s="224" t="s">
        <v>39</v>
      </c>
      <c r="O894" s="91"/>
      <c r="P894" s="225">
        <f>O894*H894</f>
        <v>0</v>
      </c>
      <c r="Q894" s="225">
        <v>0</v>
      </c>
      <c r="R894" s="225">
        <f>Q894*H894</f>
        <v>0</v>
      </c>
      <c r="S894" s="225">
        <v>0</v>
      </c>
      <c r="T894" s="226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7" t="s">
        <v>285</v>
      </c>
      <c r="AT894" s="227" t="s">
        <v>131</v>
      </c>
      <c r="AU894" s="227" t="s">
        <v>136</v>
      </c>
      <c r="AY894" s="17" t="s">
        <v>127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17" t="s">
        <v>136</v>
      </c>
      <c r="BK894" s="228">
        <f>ROUND(I894*H894,2)</f>
        <v>0</v>
      </c>
      <c r="BL894" s="17" t="s">
        <v>285</v>
      </c>
      <c r="BM894" s="227" t="s">
        <v>935</v>
      </c>
    </row>
    <row r="895" s="13" customFormat="1">
      <c r="A895" s="13"/>
      <c r="B895" s="229"/>
      <c r="C895" s="230"/>
      <c r="D895" s="231" t="s">
        <v>138</v>
      </c>
      <c r="E895" s="232" t="s">
        <v>1</v>
      </c>
      <c r="F895" s="233" t="s">
        <v>936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138</v>
      </c>
      <c r="AU895" s="239" t="s">
        <v>136</v>
      </c>
      <c r="AV895" s="13" t="s">
        <v>81</v>
      </c>
      <c r="AW895" s="13" t="s">
        <v>30</v>
      </c>
      <c r="AX895" s="13" t="s">
        <v>73</v>
      </c>
      <c r="AY895" s="239" t="s">
        <v>127</v>
      </c>
    </row>
    <row r="896" s="13" customFormat="1">
      <c r="A896" s="13"/>
      <c r="B896" s="229"/>
      <c r="C896" s="230"/>
      <c r="D896" s="231" t="s">
        <v>138</v>
      </c>
      <c r="E896" s="232" t="s">
        <v>1</v>
      </c>
      <c r="F896" s="233" t="s">
        <v>645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138</v>
      </c>
      <c r="AU896" s="239" t="s">
        <v>136</v>
      </c>
      <c r="AV896" s="13" t="s">
        <v>81</v>
      </c>
      <c r="AW896" s="13" t="s">
        <v>30</v>
      </c>
      <c r="AX896" s="13" t="s">
        <v>73</v>
      </c>
      <c r="AY896" s="239" t="s">
        <v>127</v>
      </c>
    </row>
    <row r="897" s="14" customFormat="1">
      <c r="A897" s="14"/>
      <c r="B897" s="240"/>
      <c r="C897" s="241"/>
      <c r="D897" s="231" t="s">
        <v>138</v>
      </c>
      <c r="E897" s="242" t="s">
        <v>1</v>
      </c>
      <c r="F897" s="243" t="s">
        <v>937</v>
      </c>
      <c r="G897" s="241"/>
      <c r="H897" s="244">
        <v>2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138</v>
      </c>
      <c r="AU897" s="250" t="s">
        <v>136</v>
      </c>
      <c r="AV897" s="14" t="s">
        <v>136</v>
      </c>
      <c r="AW897" s="14" t="s">
        <v>30</v>
      </c>
      <c r="AX897" s="14" t="s">
        <v>73</v>
      </c>
      <c r="AY897" s="250" t="s">
        <v>127</v>
      </c>
    </row>
    <row r="898" s="13" customFormat="1">
      <c r="A898" s="13"/>
      <c r="B898" s="229"/>
      <c r="C898" s="230"/>
      <c r="D898" s="231" t="s">
        <v>138</v>
      </c>
      <c r="E898" s="232" t="s">
        <v>1</v>
      </c>
      <c r="F898" s="233" t="s">
        <v>203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138</v>
      </c>
      <c r="AU898" s="239" t="s">
        <v>136</v>
      </c>
      <c r="AV898" s="13" t="s">
        <v>81</v>
      </c>
      <c r="AW898" s="13" t="s">
        <v>30</v>
      </c>
      <c r="AX898" s="13" t="s">
        <v>73</v>
      </c>
      <c r="AY898" s="239" t="s">
        <v>127</v>
      </c>
    </row>
    <row r="899" s="14" customFormat="1">
      <c r="A899" s="14"/>
      <c r="B899" s="240"/>
      <c r="C899" s="241"/>
      <c r="D899" s="231" t="s">
        <v>138</v>
      </c>
      <c r="E899" s="242" t="s">
        <v>1</v>
      </c>
      <c r="F899" s="243" t="s">
        <v>938</v>
      </c>
      <c r="G899" s="241"/>
      <c r="H899" s="244">
        <v>1.5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138</v>
      </c>
      <c r="AU899" s="250" t="s">
        <v>136</v>
      </c>
      <c r="AV899" s="14" t="s">
        <v>136</v>
      </c>
      <c r="AW899" s="14" t="s">
        <v>30</v>
      </c>
      <c r="AX899" s="14" t="s">
        <v>73</v>
      </c>
      <c r="AY899" s="250" t="s">
        <v>127</v>
      </c>
    </row>
    <row r="900" s="13" customFormat="1">
      <c r="A900" s="13"/>
      <c r="B900" s="229"/>
      <c r="C900" s="230"/>
      <c r="D900" s="231" t="s">
        <v>138</v>
      </c>
      <c r="E900" s="232" t="s">
        <v>1</v>
      </c>
      <c r="F900" s="233" t="s">
        <v>176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138</v>
      </c>
      <c r="AU900" s="239" t="s">
        <v>136</v>
      </c>
      <c r="AV900" s="13" t="s">
        <v>81</v>
      </c>
      <c r="AW900" s="13" t="s">
        <v>30</v>
      </c>
      <c r="AX900" s="13" t="s">
        <v>73</v>
      </c>
      <c r="AY900" s="239" t="s">
        <v>127</v>
      </c>
    </row>
    <row r="901" s="14" customFormat="1">
      <c r="A901" s="14"/>
      <c r="B901" s="240"/>
      <c r="C901" s="241"/>
      <c r="D901" s="231" t="s">
        <v>138</v>
      </c>
      <c r="E901" s="242" t="s">
        <v>1</v>
      </c>
      <c r="F901" s="243" t="s">
        <v>938</v>
      </c>
      <c r="G901" s="241"/>
      <c r="H901" s="244">
        <v>1.5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138</v>
      </c>
      <c r="AU901" s="250" t="s">
        <v>136</v>
      </c>
      <c r="AV901" s="14" t="s">
        <v>136</v>
      </c>
      <c r="AW901" s="14" t="s">
        <v>30</v>
      </c>
      <c r="AX901" s="14" t="s">
        <v>73</v>
      </c>
      <c r="AY901" s="250" t="s">
        <v>127</v>
      </c>
    </row>
    <row r="902" s="13" customFormat="1">
      <c r="A902" s="13"/>
      <c r="B902" s="229"/>
      <c r="C902" s="230"/>
      <c r="D902" s="231" t="s">
        <v>138</v>
      </c>
      <c r="E902" s="232" t="s">
        <v>1</v>
      </c>
      <c r="F902" s="233" t="s">
        <v>624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138</v>
      </c>
      <c r="AU902" s="239" t="s">
        <v>136</v>
      </c>
      <c r="AV902" s="13" t="s">
        <v>81</v>
      </c>
      <c r="AW902" s="13" t="s">
        <v>30</v>
      </c>
      <c r="AX902" s="13" t="s">
        <v>73</v>
      </c>
      <c r="AY902" s="239" t="s">
        <v>127</v>
      </c>
    </row>
    <row r="903" s="14" customFormat="1">
      <c r="A903" s="14"/>
      <c r="B903" s="240"/>
      <c r="C903" s="241"/>
      <c r="D903" s="231" t="s">
        <v>138</v>
      </c>
      <c r="E903" s="242" t="s">
        <v>1</v>
      </c>
      <c r="F903" s="243" t="s">
        <v>938</v>
      </c>
      <c r="G903" s="241"/>
      <c r="H903" s="244">
        <v>1.5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138</v>
      </c>
      <c r="AU903" s="250" t="s">
        <v>136</v>
      </c>
      <c r="AV903" s="14" t="s">
        <v>136</v>
      </c>
      <c r="AW903" s="14" t="s">
        <v>30</v>
      </c>
      <c r="AX903" s="14" t="s">
        <v>73</v>
      </c>
      <c r="AY903" s="250" t="s">
        <v>127</v>
      </c>
    </row>
    <row r="904" s="13" customFormat="1">
      <c r="A904" s="13"/>
      <c r="B904" s="229"/>
      <c r="C904" s="230"/>
      <c r="D904" s="231" t="s">
        <v>138</v>
      </c>
      <c r="E904" s="232" t="s">
        <v>1</v>
      </c>
      <c r="F904" s="233" t="s">
        <v>201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138</v>
      </c>
      <c r="AU904" s="239" t="s">
        <v>136</v>
      </c>
      <c r="AV904" s="13" t="s">
        <v>81</v>
      </c>
      <c r="AW904" s="13" t="s">
        <v>30</v>
      </c>
      <c r="AX904" s="13" t="s">
        <v>73</v>
      </c>
      <c r="AY904" s="239" t="s">
        <v>127</v>
      </c>
    </row>
    <row r="905" s="14" customFormat="1">
      <c r="A905" s="14"/>
      <c r="B905" s="240"/>
      <c r="C905" s="241"/>
      <c r="D905" s="231" t="s">
        <v>138</v>
      </c>
      <c r="E905" s="242" t="s">
        <v>1</v>
      </c>
      <c r="F905" s="243" t="s">
        <v>938</v>
      </c>
      <c r="G905" s="241"/>
      <c r="H905" s="244">
        <v>1.5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138</v>
      </c>
      <c r="AU905" s="250" t="s">
        <v>136</v>
      </c>
      <c r="AV905" s="14" t="s">
        <v>136</v>
      </c>
      <c r="AW905" s="14" t="s">
        <v>30</v>
      </c>
      <c r="AX905" s="14" t="s">
        <v>73</v>
      </c>
      <c r="AY905" s="250" t="s">
        <v>127</v>
      </c>
    </row>
    <row r="906" s="13" customFormat="1">
      <c r="A906" s="13"/>
      <c r="B906" s="229"/>
      <c r="C906" s="230"/>
      <c r="D906" s="231" t="s">
        <v>138</v>
      </c>
      <c r="E906" s="232" t="s">
        <v>1</v>
      </c>
      <c r="F906" s="233" t="s">
        <v>625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138</v>
      </c>
      <c r="AU906" s="239" t="s">
        <v>136</v>
      </c>
      <c r="AV906" s="13" t="s">
        <v>81</v>
      </c>
      <c r="AW906" s="13" t="s">
        <v>30</v>
      </c>
      <c r="AX906" s="13" t="s">
        <v>73</v>
      </c>
      <c r="AY906" s="239" t="s">
        <v>127</v>
      </c>
    </row>
    <row r="907" s="14" customFormat="1">
      <c r="A907" s="14"/>
      <c r="B907" s="240"/>
      <c r="C907" s="241"/>
      <c r="D907" s="231" t="s">
        <v>138</v>
      </c>
      <c r="E907" s="242" t="s">
        <v>1</v>
      </c>
      <c r="F907" s="243" t="s">
        <v>938</v>
      </c>
      <c r="G907" s="241"/>
      <c r="H907" s="244">
        <v>1.5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138</v>
      </c>
      <c r="AU907" s="250" t="s">
        <v>136</v>
      </c>
      <c r="AV907" s="14" t="s">
        <v>136</v>
      </c>
      <c r="AW907" s="14" t="s">
        <v>30</v>
      </c>
      <c r="AX907" s="14" t="s">
        <v>73</v>
      </c>
      <c r="AY907" s="250" t="s">
        <v>127</v>
      </c>
    </row>
    <row r="908" s="13" customFormat="1">
      <c r="A908" s="13"/>
      <c r="B908" s="229"/>
      <c r="C908" s="230"/>
      <c r="D908" s="231" t="s">
        <v>138</v>
      </c>
      <c r="E908" s="232" t="s">
        <v>1</v>
      </c>
      <c r="F908" s="233" t="s">
        <v>911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138</v>
      </c>
      <c r="AU908" s="239" t="s">
        <v>136</v>
      </c>
      <c r="AV908" s="13" t="s">
        <v>81</v>
      </c>
      <c r="AW908" s="13" t="s">
        <v>30</v>
      </c>
      <c r="AX908" s="13" t="s">
        <v>73</v>
      </c>
      <c r="AY908" s="239" t="s">
        <v>127</v>
      </c>
    </row>
    <row r="909" s="14" customFormat="1">
      <c r="A909" s="14"/>
      <c r="B909" s="240"/>
      <c r="C909" s="241"/>
      <c r="D909" s="231" t="s">
        <v>138</v>
      </c>
      <c r="E909" s="242" t="s">
        <v>1</v>
      </c>
      <c r="F909" s="243" t="s">
        <v>938</v>
      </c>
      <c r="G909" s="241"/>
      <c r="H909" s="244">
        <v>1.5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138</v>
      </c>
      <c r="AU909" s="250" t="s">
        <v>136</v>
      </c>
      <c r="AV909" s="14" t="s">
        <v>136</v>
      </c>
      <c r="AW909" s="14" t="s">
        <v>30</v>
      </c>
      <c r="AX909" s="14" t="s">
        <v>73</v>
      </c>
      <c r="AY909" s="250" t="s">
        <v>127</v>
      </c>
    </row>
    <row r="910" s="13" customFormat="1">
      <c r="A910" s="13"/>
      <c r="B910" s="229"/>
      <c r="C910" s="230"/>
      <c r="D910" s="231" t="s">
        <v>138</v>
      </c>
      <c r="E910" s="232" t="s">
        <v>1</v>
      </c>
      <c r="F910" s="233" t="s">
        <v>176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138</v>
      </c>
      <c r="AU910" s="239" t="s">
        <v>136</v>
      </c>
      <c r="AV910" s="13" t="s">
        <v>81</v>
      </c>
      <c r="AW910" s="13" t="s">
        <v>30</v>
      </c>
      <c r="AX910" s="13" t="s">
        <v>73</v>
      </c>
      <c r="AY910" s="239" t="s">
        <v>127</v>
      </c>
    </row>
    <row r="911" s="14" customFormat="1">
      <c r="A911" s="14"/>
      <c r="B911" s="240"/>
      <c r="C911" s="241"/>
      <c r="D911" s="231" t="s">
        <v>138</v>
      </c>
      <c r="E911" s="242" t="s">
        <v>1</v>
      </c>
      <c r="F911" s="243" t="s">
        <v>938</v>
      </c>
      <c r="G911" s="241"/>
      <c r="H911" s="244">
        <v>1.5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138</v>
      </c>
      <c r="AU911" s="250" t="s">
        <v>136</v>
      </c>
      <c r="AV911" s="14" t="s">
        <v>136</v>
      </c>
      <c r="AW911" s="14" t="s">
        <v>30</v>
      </c>
      <c r="AX911" s="14" t="s">
        <v>73</v>
      </c>
      <c r="AY911" s="250" t="s">
        <v>127</v>
      </c>
    </row>
    <row r="912" s="13" customFormat="1">
      <c r="A912" s="13"/>
      <c r="B912" s="229"/>
      <c r="C912" s="230"/>
      <c r="D912" s="231" t="s">
        <v>138</v>
      </c>
      <c r="E912" s="232" t="s">
        <v>1</v>
      </c>
      <c r="F912" s="233" t="s">
        <v>151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138</v>
      </c>
      <c r="AU912" s="239" t="s">
        <v>136</v>
      </c>
      <c r="AV912" s="13" t="s">
        <v>81</v>
      </c>
      <c r="AW912" s="13" t="s">
        <v>30</v>
      </c>
      <c r="AX912" s="13" t="s">
        <v>73</v>
      </c>
      <c r="AY912" s="239" t="s">
        <v>127</v>
      </c>
    </row>
    <row r="913" s="14" customFormat="1">
      <c r="A913" s="14"/>
      <c r="B913" s="240"/>
      <c r="C913" s="241"/>
      <c r="D913" s="231" t="s">
        <v>138</v>
      </c>
      <c r="E913" s="242" t="s">
        <v>1</v>
      </c>
      <c r="F913" s="243" t="s">
        <v>938</v>
      </c>
      <c r="G913" s="241"/>
      <c r="H913" s="244">
        <v>1.5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138</v>
      </c>
      <c r="AU913" s="250" t="s">
        <v>136</v>
      </c>
      <c r="AV913" s="14" t="s">
        <v>136</v>
      </c>
      <c r="AW913" s="14" t="s">
        <v>30</v>
      </c>
      <c r="AX913" s="14" t="s">
        <v>73</v>
      </c>
      <c r="AY913" s="250" t="s">
        <v>127</v>
      </c>
    </row>
    <row r="914" s="15" customFormat="1">
      <c r="A914" s="15"/>
      <c r="B914" s="251"/>
      <c r="C914" s="252"/>
      <c r="D914" s="231" t="s">
        <v>138</v>
      </c>
      <c r="E914" s="253" t="s">
        <v>1</v>
      </c>
      <c r="F914" s="254" t="s">
        <v>140</v>
      </c>
      <c r="G914" s="252"/>
      <c r="H914" s="255">
        <v>14</v>
      </c>
      <c r="I914" s="256"/>
      <c r="J914" s="252"/>
      <c r="K914" s="252"/>
      <c r="L914" s="257"/>
      <c r="M914" s="258"/>
      <c r="N914" s="259"/>
      <c r="O914" s="259"/>
      <c r="P914" s="259"/>
      <c r="Q914" s="259"/>
      <c r="R914" s="259"/>
      <c r="S914" s="259"/>
      <c r="T914" s="260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61" t="s">
        <v>138</v>
      </c>
      <c r="AU914" s="261" t="s">
        <v>136</v>
      </c>
      <c r="AV914" s="15" t="s">
        <v>135</v>
      </c>
      <c r="AW914" s="15" t="s">
        <v>30</v>
      </c>
      <c r="AX914" s="15" t="s">
        <v>81</v>
      </c>
      <c r="AY914" s="261" t="s">
        <v>127</v>
      </c>
    </row>
    <row r="915" s="2" customFormat="1" ht="24.15" customHeight="1">
      <c r="A915" s="38"/>
      <c r="B915" s="39"/>
      <c r="C915" s="215" t="s">
        <v>939</v>
      </c>
      <c r="D915" s="215" t="s">
        <v>131</v>
      </c>
      <c r="E915" s="216" t="s">
        <v>940</v>
      </c>
      <c r="F915" s="217" t="s">
        <v>941</v>
      </c>
      <c r="G915" s="218" t="s">
        <v>134</v>
      </c>
      <c r="H915" s="219">
        <v>14</v>
      </c>
      <c r="I915" s="220"/>
      <c r="J915" s="221">
        <f>ROUND(I915*H915,2)</f>
        <v>0</v>
      </c>
      <c r="K915" s="222"/>
      <c r="L915" s="44"/>
      <c r="M915" s="223" t="s">
        <v>1</v>
      </c>
      <c r="N915" s="224" t="s">
        <v>39</v>
      </c>
      <c r="O915" s="91"/>
      <c r="P915" s="225">
        <f>O915*H915</f>
        <v>0</v>
      </c>
      <c r="Q915" s="225">
        <v>0.00013999999999999999</v>
      </c>
      <c r="R915" s="225">
        <f>Q915*H915</f>
        <v>0.0019599999999999999</v>
      </c>
      <c r="S915" s="225">
        <v>0</v>
      </c>
      <c r="T915" s="226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27" t="s">
        <v>285</v>
      </c>
      <c r="AT915" s="227" t="s">
        <v>131</v>
      </c>
      <c r="AU915" s="227" t="s">
        <v>136</v>
      </c>
      <c r="AY915" s="17" t="s">
        <v>127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17" t="s">
        <v>136</v>
      </c>
      <c r="BK915" s="228">
        <f>ROUND(I915*H915,2)</f>
        <v>0</v>
      </c>
      <c r="BL915" s="17" t="s">
        <v>285</v>
      </c>
      <c r="BM915" s="227" t="s">
        <v>942</v>
      </c>
    </row>
    <row r="916" s="13" customFormat="1">
      <c r="A916" s="13"/>
      <c r="B916" s="229"/>
      <c r="C916" s="230"/>
      <c r="D916" s="231" t="s">
        <v>138</v>
      </c>
      <c r="E916" s="232" t="s">
        <v>1</v>
      </c>
      <c r="F916" s="233" t="s">
        <v>936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138</v>
      </c>
      <c r="AU916" s="239" t="s">
        <v>136</v>
      </c>
      <c r="AV916" s="13" t="s">
        <v>81</v>
      </c>
      <c r="AW916" s="13" t="s">
        <v>30</v>
      </c>
      <c r="AX916" s="13" t="s">
        <v>73</v>
      </c>
      <c r="AY916" s="239" t="s">
        <v>127</v>
      </c>
    </row>
    <row r="917" s="13" customFormat="1">
      <c r="A917" s="13"/>
      <c r="B917" s="229"/>
      <c r="C917" s="230"/>
      <c r="D917" s="231" t="s">
        <v>138</v>
      </c>
      <c r="E917" s="232" t="s">
        <v>1</v>
      </c>
      <c r="F917" s="233" t="s">
        <v>645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138</v>
      </c>
      <c r="AU917" s="239" t="s">
        <v>136</v>
      </c>
      <c r="AV917" s="13" t="s">
        <v>81</v>
      </c>
      <c r="AW917" s="13" t="s">
        <v>30</v>
      </c>
      <c r="AX917" s="13" t="s">
        <v>73</v>
      </c>
      <c r="AY917" s="239" t="s">
        <v>127</v>
      </c>
    </row>
    <row r="918" s="14" customFormat="1">
      <c r="A918" s="14"/>
      <c r="B918" s="240"/>
      <c r="C918" s="241"/>
      <c r="D918" s="231" t="s">
        <v>138</v>
      </c>
      <c r="E918" s="242" t="s">
        <v>1</v>
      </c>
      <c r="F918" s="243" t="s">
        <v>937</v>
      </c>
      <c r="G918" s="241"/>
      <c r="H918" s="244">
        <v>2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138</v>
      </c>
      <c r="AU918" s="250" t="s">
        <v>136</v>
      </c>
      <c r="AV918" s="14" t="s">
        <v>136</v>
      </c>
      <c r="AW918" s="14" t="s">
        <v>30</v>
      </c>
      <c r="AX918" s="14" t="s">
        <v>73</v>
      </c>
      <c r="AY918" s="250" t="s">
        <v>127</v>
      </c>
    </row>
    <row r="919" s="13" customFormat="1">
      <c r="A919" s="13"/>
      <c r="B919" s="229"/>
      <c r="C919" s="230"/>
      <c r="D919" s="231" t="s">
        <v>138</v>
      </c>
      <c r="E919" s="232" t="s">
        <v>1</v>
      </c>
      <c r="F919" s="233" t="s">
        <v>203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138</v>
      </c>
      <c r="AU919" s="239" t="s">
        <v>136</v>
      </c>
      <c r="AV919" s="13" t="s">
        <v>81</v>
      </c>
      <c r="AW919" s="13" t="s">
        <v>30</v>
      </c>
      <c r="AX919" s="13" t="s">
        <v>73</v>
      </c>
      <c r="AY919" s="239" t="s">
        <v>127</v>
      </c>
    </row>
    <row r="920" s="14" customFormat="1">
      <c r="A920" s="14"/>
      <c r="B920" s="240"/>
      <c r="C920" s="241"/>
      <c r="D920" s="231" t="s">
        <v>138</v>
      </c>
      <c r="E920" s="242" t="s">
        <v>1</v>
      </c>
      <c r="F920" s="243" t="s">
        <v>938</v>
      </c>
      <c r="G920" s="241"/>
      <c r="H920" s="244">
        <v>1.5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138</v>
      </c>
      <c r="AU920" s="250" t="s">
        <v>136</v>
      </c>
      <c r="AV920" s="14" t="s">
        <v>136</v>
      </c>
      <c r="AW920" s="14" t="s">
        <v>30</v>
      </c>
      <c r="AX920" s="14" t="s">
        <v>73</v>
      </c>
      <c r="AY920" s="250" t="s">
        <v>127</v>
      </c>
    </row>
    <row r="921" s="13" customFormat="1">
      <c r="A921" s="13"/>
      <c r="B921" s="229"/>
      <c r="C921" s="230"/>
      <c r="D921" s="231" t="s">
        <v>138</v>
      </c>
      <c r="E921" s="232" t="s">
        <v>1</v>
      </c>
      <c r="F921" s="233" t="s">
        <v>176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138</v>
      </c>
      <c r="AU921" s="239" t="s">
        <v>136</v>
      </c>
      <c r="AV921" s="13" t="s">
        <v>81</v>
      </c>
      <c r="AW921" s="13" t="s">
        <v>30</v>
      </c>
      <c r="AX921" s="13" t="s">
        <v>73</v>
      </c>
      <c r="AY921" s="239" t="s">
        <v>127</v>
      </c>
    </row>
    <row r="922" s="14" customFormat="1">
      <c r="A922" s="14"/>
      <c r="B922" s="240"/>
      <c r="C922" s="241"/>
      <c r="D922" s="231" t="s">
        <v>138</v>
      </c>
      <c r="E922" s="242" t="s">
        <v>1</v>
      </c>
      <c r="F922" s="243" t="s">
        <v>938</v>
      </c>
      <c r="G922" s="241"/>
      <c r="H922" s="244">
        <v>1.5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138</v>
      </c>
      <c r="AU922" s="250" t="s">
        <v>136</v>
      </c>
      <c r="AV922" s="14" t="s">
        <v>136</v>
      </c>
      <c r="AW922" s="14" t="s">
        <v>30</v>
      </c>
      <c r="AX922" s="14" t="s">
        <v>73</v>
      </c>
      <c r="AY922" s="250" t="s">
        <v>127</v>
      </c>
    </row>
    <row r="923" s="13" customFormat="1">
      <c r="A923" s="13"/>
      <c r="B923" s="229"/>
      <c r="C923" s="230"/>
      <c r="D923" s="231" t="s">
        <v>138</v>
      </c>
      <c r="E923" s="232" t="s">
        <v>1</v>
      </c>
      <c r="F923" s="233" t="s">
        <v>624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138</v>
      </c>
      <c r="AU923" s="239" t="s">
        <v>136</v>
      </c>
      <c r="AV923" s="13" t="s">
        <v>81</v>
      </c>
      <c r="AW923" s="13" t="s">
        <v>30</v>
      </c>
      <c r="AX923" s="13" t="s">
        <v>73</v>
      </c>
      <c r="AY923" s="239" t="s">
        <v>127</v>
      </c>
    </row>
    <row r="924" s="14" customFormat="1">
      <c r="A924" s="14"/>
      <c r="B924" s="240"/>
      <c r="C924" s="241"/>
      <c r="D924" s="231" t="s">
        <v>138</v>
      </c>
      <c r="E924" s="242" t="s">
        <v>1</v>
      </c>
      <c r="F924" s="243" t="s">
        <v>938</v>
      </c>
      <c r="G924" s="241"/>
      <c r="H924" s="244">
        <v>1.5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138</v>
      </c>
      <c r="AU924" s="250" t="s">
        <v>136</v>
      </c>
      <c r="AV924" s="14" t="s">
        <v>136</v>
      </c>
      <c r="AW924" s="14" t="s">
        <v>30</v>
      </c>
      <c r="AX924" s="14" t="s">
        <v>73</v>
      </c>
      <c r="AY924" s="250" t="s">
        <v>127</v>
      </c>
    </row>
    <row r="925" s="13" customFormat="1">
      <c r="A925" s="13"/>
      <c r="B925" s="229"/>
      <c r="C925" s="230"/>
      <c r="D925" s="231" t="s">
        <v>138</v>
      </c>
      <c r="E925" s="232" t="s">
        <v>1</v>
      </c>
      <c r="F925" s="233" t="s">
        <v>201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138</v>
      </c>
      <c r="AU925" s="239" t="s">
        <v>136</v>
      </c>
      <c r="AV925" s="13" t="s">
        <v>81</v>
      </c>
      <c r="AW925" s="13" t="s">
        <v>30</v>
      </c>
      <c r="AX925" s="13" t="s">
        <v>73</v>
      </c>
      <c r="AY925" s="239" t="s">
        <v>127</v>
      </c>
    </row>
    <row r="926" s="14" customFormat="1">
      <c r="A926" s="14"/>
      <c r="B926" s="240"/>
      <c r="C926" s="241"/>
      <c r="D926" s="231" t="s">
        <v>138</v>
      </c>
      <c r="E926" s="242" t="s">
        <v>1</v>
      </c>
      <c r="F926" s="243" t="s">
        <v>938</v>
      </c>
      <c r="G926" s="241"/>
      <c r="H926" s="244">
        <v>1.5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138</v>
      </c>
      <c r="AU926" s="250" t="s">
        <v>136</v>
      </c>
      <c r="AV926" s="14" t="s">
        <v>136</v>
      </c>
      <c r="AW926" s="14" t="s">
        <v>30</v>
      </c>
      <c r="AX926" s="14" t="s">
        <v>73</v>
      </c>
      <c r="AY926" s="250" t="s">
        <v>127</v>
      </c>
    </row>
    <row r="927" s="13" customFormat="1">
      <c r="A927" s="13"/>
      <c r="B927" s="229"/>
      <c r="C927" s="230"/>
      <c r="D927" s="231" t="s">
        <v>138</v>
      </c>
      <c r="E927" s="232" t="s">
        <v>1</v>
      </c>
      <c r="F927" s="233" t="s">
        <v>625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138</v>
      </c>
      <c r="AU927" s="239" t="s">
        <v>136</v>
      </c>
      <c r="AV927" s="13" t="s">
        <v>81</v>
      </c>
      <c r="AW927" s="13" t="s">
        <v>30</v>
      </c>
      <c r="AX927" s="13" t="s">
        <v>73</v>
      </c>
      <c r="AY927" s="239" t="s">
        <v>127</v>
      </c>
    </row>
    <row r="928" s="14" customFormat="1">
      <c r="A928" s="14"/>
      <c r="B928" s="240"/>
      <c r="C928" s="241"/>
      <c r="D928" s="231" t="s">
        <v>138</v>
      </c>
      <c r="E928" s="242" t="s">
        <v>1</v>
      </c>
      <c r="F928" s="243" t="s">
        <v>938</v>
      </c>
      <c r="G928" s="241"/>
      <c r="H928" s="244">
        <v>1.5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138</v>
      </c>
      <c r="AU928" s="250" t="s">
        <v>136</v>
      </c>
      <c r="AV928" s="14" t="s">
        <v>136</v>
      </c>
      <c r="AW928" s="14" t="s">
        <v>30</v>
      </c>
      <c r="AX928" s="14" t="s">
        <v>73</v>
      </c>
      <c r="AY928" s="250" t="s">
        <v>127</v>
      </c>
    </row>
    <row r="929" s="13" customFormat="1">
      <c r="A929" s="13"/>
      <c r="B929" s="229"/>
      <c r="C929" s="230"/>
      <c r="D929" s="231" t="s">
        <v>138</v>
      </c>
      <c r="E929" s="232" t="s">
        <v>1</v>
      </c>
      <c r="F929" s="233" t="s">
        <v>911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138</v>
      </c>
      <c r="AU929" s="239" t="s">
        <v>136</v>
      </c>
      <c r="AV929" s="13" t="s">
        <v>81</v>
      </c>
      <c r="AW929" s="13" t="s">
        <v>30</v>
      </c>
      <c r="AX929" s="13" t="s">
        <v>73</v>
      </c>
      <c r="AY929" s="239" t="s">
        <v>127</v>
      </c>
    </row>
    <row r="930" s="14" customFormat="1">
      <c r="A930" s="14"/>
      <c r="B930" s="240"/>
      <c r="C930" s="241"/>
      <c r="D930" s="231" t="s">
        <v>138</v>
      </c>
      <c r="E930" s="242" t="s">
        <v>1</v>
      </c>
      <c r="F930" s="243" t="s">
        <v>938</v>
      </c>
      <c r="G930" s="241"/>
      <c r="H930" s="244">
        <v>1.5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138</v>
      </c>
      <c r="AU930" s="250" t="s">
        <v>136</v>
      </c>
      <c r="AV930" s="14" t="s">
        <v>136</v>
      </c>
      <c r="AW930" s="14" t="s">
        <v>30</v>
      </c>
      <c r="AX930" s="14" t="s">
        <v>73</v>
      </c>
      <c r="AY930" s="250" t="s">
        <v>127</v>
      </c>
    </row>
    <row r="931" s="13" customFormat="1">
      <c r="A931" s="13"/>
      <c r="B931" s="229"/>
      <c r="C931" s="230"/>
      <c r="D931" s="231" t="s">
        <v>138</v>
      </c>
      <c r="E931" s="232" t="s">
        <v>1</v>
      </c>
      <c r="F931" s="233" t="s">
        <v>176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138</v>
      </c>
      <c r="AU931" s="239" t="s">
        <v>136</v>
      </c>
      <c r="AV931" s="13" t="s">
        <v>81</v>
      </c>
      <c r="AW931" s="13" t="s">
        <v>30</v>
      </c>
      <c r="AX931" s="13" t="s">
        <v>73</v>
      </c>
      <c r="AY931" s="239" t="s">
        <v>127</v>
      </c>
    </row>
    <row r="932" s="14" customFormat="1">
      <c r="A932" s="14"/>
      <c r="B932" s="240"/>
      <c r="C932" s="241"/>
      <c r="D932" s="231" t="s">
        <v>138</v>
      </c>
      <c r="E932" s="242" t="s">
        <v>1</v>
      </c>
      <c r="F932" s="243" t="s">
        <v>938</v>
      </c>
      <c r="G932" s="241"/>
      <c r="H932" s="244">
        <v>1.5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138</v>
      </c>
      <c r="AU932" s="250" t="s">
        <v>136</v>
      </c>
      <c r="AV932" s="14" t="s">
        <v>136</v>
      </c>
      <c r="AW932" s="14" t="s">
        <v>30</v>
      </c>
      <c r="AX932" s="14" t="s">
        <v>73</v>
      </c>
      <c r="AY932" s="250" t="s">
        <v>127</v>
      </c>
    </row>
    <row r="933" s="13" customFormat="1">
      <c r="A933" s="13"/>
      <c r="B933" s="229"/>
      <c r="C933" s="230"/>
      <c r="D933" s="231" t="s">
        <v>138</v>
      </c>
      <c r="E933" s="232" t="s">
        <v>1</v>
      </c>
      <c r="F933" s="233" t="s">
        <v>151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138</v>
      </c>
      <c r="AU933" s="239" t="s">
        <v>136</v>
      </c>
      <c r="AV933" s="13" t="s">
        <v>81</v>
      </c>
      <c r="AW933" s="13" t="s">
        <v>30</v>
      </c>
      <c r="AX933" s="13" t="s">
        <v>73</v>
      </c>
      <c r="AY933" s="239" t="s">
        <v>127</v>
      </c>
    </row>
    <row r="934" s="14" customFormat="1">
      <c r="A934" s="14"/>
      <c r="B934" s="240"/>
      <c r="C934" s="241"/>
      <c r="D934" s="231" t="s">
        <v>138</v>
      </c>
      <c r="E934" s="242" t="s">
        <v>1</v>
      </c>
      <c r="F934" s="243" t="s">
        <v>938</v>
      </c>
      <c r="G934" s="241"/>
      <c r="H934" s="244">
        <v>1.5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138</v>
      </c>
      <c r="AU934" s="250" t="s">
        <v>136</v>
      </c>
      <c r="AV934" s="14" t="s">
        <v>136</v>
      </c>
      <c r="AW934" s="14" t="s">
        <v>30</v>
      </c>
      <c r="AX934" s="14" t="s">
        <v>73</v>
      </c>
      <c r="AY934" s="250" t="s">
        <v>127</v>
      </c>
    </row>
    <row r="935" s="15" customFormat="1">
      <c r="A935" s="15"/>
      <c r="B935" s="251"/>
      <c r="C935" s="252"/>
      <c r="D935" s="231" t="s">
        <v>138</v>
      </c>
      <c r="E935" s="253" t="s">
        <v>1</v>
      </c>
      <c r="F935" s="254" t="s">
        <v>140</v>
      </c>
      <c r="G935" s="252"/>
      <c r="H935" s="255">
        <v>14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61" t="s">
        <v>138</v>
      </c>
      <c r="AU935" s="261" t="s">
        <v>136</v>
      </c>
      <c r="AV935" s="15" t="s">
        <v>135</v>
      </c>
      <c r="AW935" s="15" t="s">
        <v>30</v>
      </c>
      <c r="AX935" s="15" t="s">
        <v>81</v>
      </c>
      <c r="AY935" s="261" t="s">
        <v>127</v>
      </c>
    </row>
    <row r="936" s="2" customFormat="1" ht="24.15" customHeight="1">
      <c r="A936" s="38"/>
      <c r="B936" s="39"/>
      <c r="C936" s="215" t="s">
        <v>943</v>
      </c>
      <c r="D936" s="215" t="s">
        <v>131</v>
      </c>
      <c r="E936" s="216" t="s">
        <v>944</v>
      </c>
      <c r="F936" s="217" t="s">
        <v>945</v>
      </c>
      <c r="G936" s="218" t="s">
        <v>134</v>
      </c>
      <c r="H936" s="219">
        <v>14</v>
      </c>
      <c r="I936" s="220"/>
      <c r="J936" s="221">
        <f>ROUND(I936*H936,2)</f>
        <v>0</v>
      </c>
      <c r="K936" s="222"/>
      <c r="L936" s="44"/>
      <c r="M936" s="223" t="s">
        <v>1</v>
      </c>
      <c r="N936" s="224" t="s">
        <v>39</v>
      </c>
      <c r="O936" s="91"/>
      <c r="P936" s="225">
        <f>O936*H936</f>
        <v>0</v>
      </c>
      <c r="Q936" s="225">
        <v>0.00012</v>
      </c>
      <c r="R936" s="225">
        <f>Q936*H936</f>
        <v>0.0016800000000000001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285</v>
      </c>
      <c r="AT936" s="227" t="s">
        <v>131</v>
      </c>
      <c r="AU936" s="227" t="s">
        <v>136</v>
      </c>
      <c r="AY936" s="17" t="s">
        <v>127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136</v>
      </c>
      <c r="BK936" s="228">
        <f>ROUND(I936*H936,2)</f>
        <v>0</v>
      </c>
      <c r="BL936" s="17" t="s">
        <v>285</v>
      </c>
      <c r="BM936" s="227" t="s">
        <v>946</v>
      </c>
    </row>
    <row r="937" s="13" customFormat="1">
      <c r="A937" s="13"/>
      <c r="B937" s="229"/>
      <c r="C937" s="230"/>
      <c r="D937" s="231" t="s">
        <v>138</v>
      </c>
      <c r="E937" s="232" t="s">
        <v>1</v>
      </c>
      <c r="F937" s="233" t="s">
        <v>936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138</v>
      </c>
      <c r="AU937" s="239" t="s">
        <v>136</v>
      </c>
      <c r="AV937" s="13" t="s">
        <v>81</v>
      </c>
      <c r="AW937" s="13" t="s">
        <v>30</v>
      </c>
      <c r="AX937" s="13" t="s">
        <v>73</v>
      </c>
      <c r="AY937" s="239" t="s">
        <v>127</v>
      </c>
    </row>
    <row r="938" s="13" customFormat="1">
      <c r="A938" s="13"/>
      <c r="B938" s="229"/>
      <c r="C938" s="230"/>
      <c r="D938" s="231" t="s">
        <v>138</v>
      </c>
      <c r="E938" s="232" t="s">
        <v>1</v>
      </c>
      <c r="F938" s="233" t="s">
        <v>645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138</v>
      </c>
      <c r="AU938" s="239" t="s">
        <v>136</v>
      </c>
      <c r="AV938" s="13" t="s">
        <v>81</v>
      </c>
      <c r="AW938" s="13" t="s">
        <v>30</v>
      </c>
      <c r="AX938" s="13" t="s">
        <v>73</v>
      </c>
      <c r="AY938" s="239" t="s">
        <v>127</v>
      </c>
    </row>
    <row r="939" s="14" customFormat="1">
      <c r="A939" s="14"/>
      <c r="B939" s="240"/>
      <c r="C939" s="241"/>
      <c r="D939" s="231" t="s">
        <v>138</v>
      </c>
      <c r="E939" s="242" t="s">
        <v>1</v>
      </c>
      <c r="F939" s="243" t="s">
        <v>937</v>
      </c>
      <c r="G939" s="241"/>
      <c r="H939" s="244">
        <v>2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138</v>
      </c>
      <c r="AU939" s="250" t="s">
        <v>136</v>
      </c>
      <c r="AV939" s="14" t="s">
        <v>136</v>
      </c>
      <c r="AW939" s="14" t="s">
        <v>30</v>
      </c>
      <c r="AX939" s="14" t="s">
        <v>73</v>
      </c>
      <c r="AY939" s="250" t="s">
        <v>127</v>
      </c>
    </row>
    <row r="940" s="13" customFormat="1">
      <c r="A940" s="13"/>
      <c r="B940" s="229"/>
      <c r="C940" s="230"/>
      <c r="D940" s="231" t="s">
        <v>138</v>
      </c>
      <c r="E940" s="232" t="s">
        <v>1</v>
      </c>
      <c r="F940" s="233" t="s">
        <v>203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138</v>
      </c>
      <c r="AU940" s="239" t="s">
        <v>136</v>
      </c>
      <c r="AV940" s="13" t="s">
        <v>81</v>
      </c>
      <c r="AW940" s="13" t="s">
        <v>30</v>
      </c>
      <c r="AX940" s="13" t="s">
        <v>73</v>
      </c>
      <c r="AY940" s="239" t="s">
        <v>127</v>
      </c>
    </row>
    <row r="941" s="14" customFormat="1">
      <c r="A941" s="14"/>
      <c r="B941" s="240"/>
      <c r="C941" s="241"/>
      <c r="D941" s="231" t="s">
        <v>138</v>
      </c>
      <c r="E941" s="242" t="s">
        <v>1</v>
      </c>
      <c r="F941" s="243" t="s">
        <v>938</v>
      </c>
      <c r="G941" s="241"/>
      <c r="H941" s="244">
        <v>1.5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138</v>
      </c>
      <c r="AU941" s="250" t="s">
        <v>136</v>
      </c>
      <c r="AV941" s="14" t="s">
        <v>136</v>
      </c>
      <c r="AW941" s="14" t="s">
        <v>30</v>
      </c>
      <c r="AX941" s="14" t="s">
        <v>73</v>
      </c>
      <c r="AY941" s="250" t="s">
        <v>127</v>
      </c>
    </row>
    <row r="942" s="13" customFormat="1">
      <c r="A942" s="13"/>
      <c r="B942" s="229"/>
      <c r="C942" s="230"/>
      <c r="D942" s="231" t="s">
        <v>138</v>
      </c>
      <c r="E942" s="232" t="s">
        <v>1</v>
      </c>
      <c r="F942" s="233" t="s">
        <v>176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138</v>
      </c>
      <c r="AU942" s="239" t="s">
        <v>136</v>
      </c>
      <c r="AV942" s="13" t="s">
        <v>81</v>
      </c>
      <c r="AW942" s="13" t="s">
        <v>30</v>
      </c>
      <c r="AX942" s="13" t="s">
        <v>73</v>
      </c>
      <c r="AY942" s="239" t="s">
        <v>127</v>
      </c>
    </row>
    <row r="943" s="14" customFormat="1">
      <c r="A943" s="14"/>
      <c r="B943" s="240"/>
      <c r="C943" s="241"/>
      <c r="D943" s="231" t="s">
        <v>138</v>
      </c>
      <c r="E943" s="242" t="s">
        <v>1</v>
      </c>
      <c r="F943" s="243" t="s">
        <v>938</v>
      </c>
      <c r="G943" s="241"/>
      <c r="H943" s="244">
        <v>1.5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138</v>
      </c>
      <c r="AU943" s="250" t="s">
        <v>136</v>
      </c>
      <c r="AV943" s="14" t="s">
        <v>136</v>
      </c>
      <c r="AW943" s="14" t="s">
        <v>30</v>
      </c>
      <c r="AX943" s="14" t="s">
        <v>73</v>
      </c>
      <c r="AY943" s="250" t="s">
        <v>127</v>
      </c>
    </row>
    <row r="944" s="13" customFormat="1">
      <c r="A944" s="13"/>
      <c r="B944" s="229"/>
      <c r="C944" s="230"/>
      <c r="D944" s="231" t="s">
        <v>138</v>
      </c>
      <c r="E944" s="232" t="s">
        <v>1</v>
      </c>
      <c r="F944" s="233" t="s">
        <v>624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138</v>
      </c>
      <c r="AU944" s="239" t="s">
        <v>136</v>
      </c>
      <c r="AV944" s="13" t="s">
        <v>81</v>
      </c>
      <c r="AW944" s="13" t="s">
        <v>30</v>
      </c>
      <c r="AX944" s="13" t="s">
        <v>73</v>
      </c>
      <c r="AY944" s="239" t="s">
        <v>127</v>
      </c>
    </row>
    <row r="945" s="14" customFormat="1">
      <c r="A945" s="14"/>
      <c r="B945" s="240"/>
      <c r="C945" s="241"/>
      <c r="D945" s="231" t="s">
        <v>138</v>
      </c>
      <c r="E945" s="242" t="s">
        <v>1</v>
      </c>
      <c r="F945" s="243" t="s">
        <v>938</v>
      </c>
      <c r="G945" s="241"/>
      <c r="H945" s="244">
        <v>1.5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138</v>
      </c>
      <c r="AU945" s="250" t="s">
        <v>136</v>
      </c>
      <c r="AV945" s="14" t="s">
        <v>136</v>
      </c>
      <c r="AW945" s="14" t="s">
        <v>30</v>
      </c>
      <c r="AX945" s="14" t="s">
        <v>73</v>
      </c>
      <c r="AY945" s="250" t="s">
        <v>127</v>
      </c>
    </row>
    <row r="946" s="13" customFormat="1">
      <c r="A946" s="13"/>
      <c r="B946" s="229"/>
      <c r="C946" s="230"/>
      <c r="D946" s="231" t="s">
        <v>138</v>
      </c>
      <c r="E946" s="232" t="s">
        <v>1</v>
      </c>
      <c r="F946" s="233" t="s">
        <v>201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138</v>
      </c>
      <c r="AU946" s="239" t="s">
        <v>136</v>
      </c>
      <c r="AV946" s="13" t="s">
        <v>81</v>
      </c>
      <c r="AW946" s="13" t="s">
        <v>30</v>
      </c>
      <c r="AX946" s="13" t="s">
        <v>73</v>
      </c>
      <c r="AY946" s="239" t="s">
        <v>127</v>
      </c>
    </row>
    <row r="947" s="14" customFormat="1">
      <c r="A947" s="14"/>
      <c r="B947" s="240"/>
      <c r="C947" s="241"/>
      <c r="D947" s="231" t="s">
        <v>138</v>
      </c>
      <c r="E947" s="242" t="s">
        <v>1</v>
      </c>
      <c r="F947" s="243" t="s">
        <v>938</v>
      </c>
      <c r="G947" s="241"/>
      <c r="H947" s="244">
        <v>1.5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138</v>
      </c>
      <c r="AU947" s="250" t="s">
        <v>136</v>
      </c>
      <c r="AV947" s="14" t="s">
        <v>136</v>
      </c>
      <c r="AW947" s="14" t="s">
        <v>30</v>
      </c>
      <c r="AX947" s="14" t="s">
        <v>73</v>
      </c>
      <c r="AY947" s="250" t="s">
        <v>127</v>
      </c>
    </row>
    <row r="948" s="13" customFormat="1">
      <c r="A948" s="13"/>
      <c r="B948" s="229"/>
      <c r="C948" s="230"/>
      <c r="D948" s="231" t="s">
        <v>138</v>
      </c>
      <c r="E948" s="232" t="s">
        <v>1</v>
      </c>
      <c r="F948" s="233" t="s">
        <v>625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138</v>
      </c>
      <c r="AU948" s="239" t="s">
        <v>136</v>
      </c>
      <c r="AV948" s="13" t="s">
        <v>81</v>
      </c>
      <c r="AW948" s="13" t="s">
        <v>30</v>
      </c>
      <c r="AX948" s="13" t="s">
        <v>73</v>
      </c>
      <c r="AY948" s="239" t="s">
        <v>127</v>
      </c>
    </row>
    <row r="949" s="14" customFormat="1">
      <c r="A949" s="14"/>
      <c r="B949" s="240"/>
      <c r="C949" s="241"/>
      <c r="D949" s="231" t="s">
        <v>138</v>
      </c>
      <c r="E949" s="242" t="s">
        <v>1</v>
      </c>
      <c r="F949" s="243" t="s">
        <v>938</v>
      </c>
      <c r="G949" s="241"/>
      <c r="H949" s="244">
        <v>1.5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138</v>
      </c>
      <c r="AU949" s="250" t="s">
        <v>136</v>
      </c>
      <c r="AV949" s="14" t="s">
        <v>136</v>
      </c>
      <c r="AW949" s="14" t="s">
        <v>30</v>
      </c>
      <c r="AX949" s="14" t="s">
        <v>73</v>
      </c>
      <c r="AY949" s="250" t="s">
        <v>127</v>
      </c>
    </row>
    <row r="950" s="13" customFormat="1">
      <c r="A950" s="13"/>
      <c r="B950" s="229"/>
      <c r="C950" s="230"/>
      <c r="D950" s="231" t="s">
        <v>138</v>
      </c>
      <c r="E950" s="232" t="s">
        <v>1</v>
      </c>
      <c r="F950" s="233" t="s">
        <v>911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138</v>
      </c>
      <c r="AU950" s="239" t="s">
        <v>136</v>
      </c>
      <c r="AV950" s="13" t="s">
        <v>81</v>
      </c>
      <c r="AW950" s="13" t="s">
        <v>30</v>
      </c>
      <c r="AX950" s="13" t="s">
        <v>73</v>
      </c>
      <c r="AY950" s="239" t="s">
        <v>127</v>
      </c>
    </row>
    <row r="951" s="14" customFormat="1">
      <c r="A951" s="14"/>
      <c r="B951" s="240"/>
      <c r="C951" s="241"/>
      <c r="D951" s="231" t="s">
        <v>138</v>
      </c>
      <c r="E951" s="242" t="s">
        <v>1</v>
      </c>
      <c r="F951" s="243" t="s">
        <v>938</v>
      </c>
      <c r="G951" s="241"/>
      <c r="H951" s="244">
        <v>1.5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138</v>
      </c>
      <c r="AU951" s="250" t="s">
        <v>136</v>
      </c>
      <c r="AV951" s="14" t="s">
        <v>136</v>
      </c>
      <c r="AW951" s="14" t="s">
        <v>30</v>
      </c>
      <c r="AX951" s="14" t="s">
        <v>73</v>
      </c>
      <c r="AY951" s="250" t="s">
        <v>127</v>
      </c>
    </row>
    <row r="952" s="13" customFormat="1">
      <c r="A952" s="13"/>
      <c r="B952" s="229"/>
      <c r="C952" s="230"/>
      <c r="D952" s="231" t="s">
        <v>138</v>
      </c>
      <c r="E952" s="232" t="s">
        <v>1</v>
      </c>
      <c r="F952" s="233" t="s">
        <v>176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138</v>
      </c>
      <c r="AU952" s="239" t="s">
        <v>136</v>
      </c>
      <c r="AV952" s="13" t="s">
        <v>81</v>
      </c>
      <c r="AW952" s="13" t="s">
        <v>30</v>
      </c>
      <c r="AX952" s="13" t="s">
        <v>73</v>
      </c>
      <c r="AY952" s="239" t="s">
        <v>127</v>
      </c>
    </row>
    <row r="953" s="14" customFormat="1">
      <c r="A953" s="14"/>
      <c r="B953" s="240"/>
      <c r="C953" s="241"/>
      <c r="D953" s="231" t="s">
        <v>138</v>
      </c>
      <c r="E953" s="242" t="s">
        <v>1</v>
      </c>
      <c r="F953" s="243" t="s">
        <v>938</v>
      </c>
      <c r="G953" s="241"/>
      <c r="H953" s="244">
        <v>1.5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138</v>
      </c>
      <c r="AU953" s="250" t="s">
        <v>136</v>
      </c>
      <c r="AV953" s="14" t="s">
        <v>136</v>
      </c>
      <c r="AW953" s="14" t="s">
        <v>30</v>
      </c>
      <c r="AX953" s="14" t="s">
        <v>73</v>
      </c>
      <c r="AY953" s="250" t="s">
        <v>127</v>
      </c>
    </row>
    <row r="954" s="13" customFormat="1">
      <c r="A954" s="13"/>
      <c r="B954" s="229"/>
      <c r="C954" s="230"/>
      <c r="D954" s="231" t="s">
        <v>138</v>
      </c>
      <c r="E954" s="232" t="s">
        <v>1</v>
      </c>
      <c r="F954" s="233" t="s">
        <v>151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138</v>
      </c>
      <c r="AU954" s="239" t="s">
        <v>136</v>
      </c>
      <c r="AV954" s="13" t="s">
        <v>81</v>
      </c>
      <c r="AW954" s="13" t="s">
        <v>30</v>
      </c>
      <c r="AX954" s="13" t="s">
        <v>73</v>
      </c>
      <c r="AY954" s="239" t="s">
        <v>127</v>
      </c>
    </row>
    <row r="955" s="14" customFormat="1">
      <c r="A955" s="14"/>
      <c r="B955" s="240"/>
      <c r="C955" s="241"/>
      <c r="D955" s="231" t="s">
        <v>138</v>
      </c>
      <c r="E955" s="242" t="s">
        <v>1</v>
      </c>
      <c r="F955" s="243" t="s">
        <v>938</v>
      </c>
      <c r="G955" s="241"/>
      <c r="H955" s="244">
        <v>1.5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138</v>
      </c>
      <c r="AU955" s="250" t="s">
        <v>136</v>
      </c>
      <c r="AV955" s="14" t="s">
        <v>136</v>
      </c>
      <c r="AW955" s="14" t="s">
        <v>30</v>
      </c>
      <c r="AX955" s="14" t="s">
        <v>73</v>
      </c>
      <c r="AY955" s="250" t="s">
        <v>127</v>
      </c>
    </row>
    <row r="956" s="15" customFormat="1">
      <c r="A956" s="15"/>
      <c r="B956" s="251"/>
      <c r="C956" s="252"/>
      <c r="D956" s="231" t="s">
        <v>138</v>
      </c>
      <c r="E956" s="253" t="s">
        <v>1</v>
      </c>
      <c r="F956" s="254" t="s">
        <v>140</v>
      </c>
      <c r="G956" s="252"/>
      <c r="H956" s="255">
        <v>14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61" t="s">
        <v>138</v>
      </c>
      <c r="AU956" s="261" t="s">
        <v>136</v>
      </c>
      <c r="AV956" s="15" t="s">
        <v>135</v>
      </c>
      <c r="AW956" s="15" t="s">
        <v>30</v>
      </c>
      <c r="AX956" s="15" t="s">
        <v>81</v>
      </c>
      <c r="AY956" s="261" t="s">
        <v>127</v>
      </c>
    </row>
    <row r="957" s="2" customFormat="1" ht="24.15" customHeight="1">
      <c r="A957" s="38"/>
      <c r="B957" s="39"/>
      <c r="C957" s="215" t="s">
        <v>947</v>
      </c>
      <c r="D957" s="215" t="s">
        <v>131</v>
      </c>
      <c r="E957" s="216" t="s">
        <v>948</v>
      </c>
      <c r="F957" s="217" t="s">
        <v>949</v>
      </c>
      <c r="G957" s="218" t="s">
        <v>134</v>
      </c>
      <c r="H957" s="219">
        <v>14</v>
      </c>
      <c r="I957" s="220"/>
      <c r="J957" s="221">
        <f>ROUND(I957*H957,2)</f>
        <v>0</v>
      </c>
      <c r="K957" s="222"/>
      <c r="L957" s="44"/>
      <c r="M957" s="223" t="s">
        <v>1</v>
      </c>
      <c r="N957" s="224" t="s">
        <v>39</v>
      </c>
      <c r="O957" s="91"/>
      <c r="P957" s="225">
        <f>O957*H957</f>
        <v>0</v>
      </c>
      <c r="Q957" s="225">
        <v>0.00012</v>
      </c>
      <c r="R957" s="225">
        <f>Q957*H957</f>
        <v>0.0016800000000000001</v>
      </c>
      <c r="S957" s="225">
        <v>0</v>
      </c>
      <c r="T957" s="226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7" t="s">
        <v>285</v>
      </c>
      <c r="AT957" s="227" t="s">
        <v>131</v>
      </c>
      <c r="AU957" s="227" t="s">
        <v>136</v>
      </c>
      <c r="AY957" s="17" t="s">
        <v>127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17" t="s">
        <v>136</v>
      </c>
      <c r="BK957" s="228">
        <f>ROUND(I957*H957,2)</f>
        <v>0</v>
      </c>
      <c r="BL957" s="17" t="s">
        <v>285</v>
      </c>
      <c r="BM957" s="227" t="s">
        <v>950</v>
      </c>
    </row>
    <row r="958" s="13" customFormat="1">
      <c r="A958" s="13"/>
      <c r="B958" s="229"/>
      <c r="C958" s="230"/>
      <c r="D958" s="231" t="s">
        <v>138</v>
      </c>
      <c r="E958" s="232" t="s">
        <v>1</v>
      </c>
      <c r="F958" s="233" t="s">
        <v>936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138</v>
      </c>
      <c r="AU958" s="239" t="s">
        <v>136</v>
      </c>
      <c r="AV958" s="13" t="s">
        <v>81</v>
      </c>
      <c r="AW958" s="13" t="s">
        <v>30</v>
      </c>
      <c r="AX958" s="13" t="s">
        <v>73</v>
      </c>
      <c r="AY958" s="239" t="s">
        <v>127</v>
      </c>
    </row>
    <row r="959" s="13" customFormat="1">
      <c r="A959" s="13"/>
      <c r="B959" s="229"/>
      <c r="C959" s="230"/>
      <c r="D959" s="231" t="s">
        <v>138</v>
      </c>
      <c r="E959" s="232" t="s">
        <v>1</v>
      </c>
      <c r="F959" s="233" t="s">
        <v>645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138</v>
      </c>
      <c r="AU959" s="239" t="s">
        <v>136</v>
      </c>
      <c r="AV959" s="13" t="s">
        <v>81</v>
      </c>
      <c r="AW959" s="13" t="s">
        <v>30</v>
      </c>
      <c r="AX959" s="13" t="s">
        <v>73</v>
      </c>
      <c r="AY959" s="239" t="s">
        <v>127</v>
      </c>
    </row>
    <row r="960" s="14" customFormat="1">
      <c r="A960" s="14"/>
      <c r="B960" s="240"/>
      <c r="C960" s="241"/>
      <c r="D960" s="231" t="s">
        <v>138</v>
      </c>
      <c r="E960" s="242" t="s">
        <v>1</v>
      </c>
      <c r="F960" s="243" t="s">
        <v>937</v>
      </c>
      <c r="G960" s="241"/>
      <c r="H960" s="244">
        <v>2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138</v>
      </c>
      <c r="AU960" s="250" t="s">
        <v>136</v>
      </c>
      <c r="AV960" s="14" t="s">
        <v>136</v>
      </c>
      <c r="AW960" s="14" t="s">
        <v>30</v>
      </c>
      <c r="AX960" s="14" t="s">
        <v>73</v>
      </c>
      <c r="AY960" s="250" t="s">
        <v>127</v>
      </c>
    </row>
    <row r="961" s="13" customFormat="1">
      <c r="A961" s="13"/>
      <c r="B961" s="229"/>
      <c r="C961" s="230"/>
      <c r="D961" s="231" t="s">
        <v>138</v>
      </c>
      <c r="E961" s="232" t="s">
        <v>1</v>
      </c>
      <c r="F961" s="233" t="s">
        <v>203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138</v>
      </c>
      <c r="AU961" s="239" t="s">
        <v>136</v>
      </c>
      <c r="AV961" s="13" t="s">
        <v>81</v>
      </c>
      <c r="AW961" s="13" t="s">
        <v>30</v>
      </c>
      <c r="AX961" s="13" t="s">
        <v>73</v>
      </c>
      <c r="AY961" s="239" t="s">
        <v>127</v>
      </c>
    </row>
    <row r="962" s="14" customFormat="1">
      <c r="A962" s="14"/>
      <c r="B962" s="240"/>
      <c r="C962" s="241"/>
      <c r="D962" s="231" t="s">
        <v>138</v>
      </c>
      <c r="E962" s="242" t="s">
        <v>1</v>
      </c>
      <c r="F962" s="243" t="s">
        <v>938</v>
      </c>
      <c r="G962" s="241"/>
      <c r="H962" s="244">
        <v>1.5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138</v>
      </c>
      <c r="AU962" s="250" t="s">
        <v>136</v>
      </c>
      <c r="AV962" s="14" t="s">
        <v>136</v>
      </c>
      <c r="AW962" s="14" t="s">
        <v>30</v>
      </c>
      <c r="AX962" s="14" t="s">
        <v>73</v>
      </c>
      <c r="AY962" s="250" t="s">
        <v>127</v>
      </c>
    </row>
    <row r="963" s="13" customFormat="1">
      <c r="A963" s="13"/>
      <c r="B963" s="229"/>
      <c r="C963" s="230"/>
      <c r="D963" s="231" t="s">
        <v>138</v>
      </c>
      <c r="E963" s="232" t="s">
        <v>1</v>
      </c>
      <c r="F963" s="233" t="s">
        <v>176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138</v>
      </c>
      <c r="AU963" s="239" t="s">
        <v>136</v>
      </c>
      <c r="AV963" s="13" t="s">
        <v>81</v>
      </c>
      <c r="AW963" s="13" t="s">
        <v>30</v>
      </c>
      <c r="AX963" s="13" t="s">
        <v>73</v>
      </c>
      <c r="AY963" s="239" t="s">
        <v>127</v>
      </c>
    </row>
    <row r="964" s="14" customFormat="1">
      <c r="A964" s="14"/>
      <c r="B964" s="240"/>
      <c r="C964" s="241"/>
      <c r="D964" s="231" t="s">
        <v>138</v>
      </c>
      <c r="E964" s="242" t="s">
        <v>1</v>
      </c>
      <c r="F964" s="243" t="s">
        <v>938</v>
      </c>
      <c r="G964" s="241"/>
      <c r="H964" s="244">
        <v>1.5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138</v>
      </c>
      <c r="AU964" s="250" t="s">
        <v>136</v>
      </c>
      <c r="AV964" s="14" t="s">
        <v>136</v>
      </c>
      <c r="AW964" s="14" t="s">
        <v>30</v>
      </c>
      <c r="AX964" s="14" t="s">
        <v>73</v>
      </c>
      <c r="AY964" s="250" t="s">
        <v>127</v>
      </c>
    </row>
    <row r="965" s="13" customFormat="1">
      <c r="A965" s="13"/>
      <c r="B965" s="229"/>
      <c r="C965" s="230"/>
      <c r="D965" s="231" t="s">
        <v>138</v>
      </c>
      <c r="E965" s="232" t="s">
        <v>1</v>
      </c>
      <c r="F965" s="233" t="s">
        <v>624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138</v>
      </c>
      <c r="AU965" s="239" t="s">
        <v>136</v>
      </c>
      <c r="AV965" s="13" t="s">
        <v>81</v>
      </c>
      <c r="AW965" s="13" t="s">
        <v>30</v>
      </c>
      <c r="AX965" s="13" t="s">
        <v>73</v>
      </c>
      <c r="AY965" s="239" t="s">
        <v>127</v>
      </c>
    </row>
    <row r="966" s="14" customFormat="1">
      <c r="A966" s="14"/>
      <c r="B966" s="240"/>
      <c r="C966" s="241"/>
      <c r="D966" s="231" t="s">
        <v>138</v>
      </c>
      <c r="E966" s="242" t="s">
        <v>1</v>
      </c>
      <c r="F966" s="243" t="s">
        <v>938</v>
      </c>
      <c r="G966" s="241"/>
      <c r="H966" s="244">
        <v>1.5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138</v>
      </c>
      <c r="AU966" s="250" t="s">
        <v>136</v>
      </c>
      <c r="AV966" s="14" t="s">
        <v>136</v>
      </c>
      <c r="AW966" s="14" t="s">
        <v>30</v>
      </c>
      <c r="AX966" s="14" t="s">
        <v>73</v>
      </c>
      <c r="AY966" s="250" t="s">
        <v>127</v>
      </c>
    </row>
    <row r="967" s="13" customFormat="1">
      <c r="A967" s="13"/>
      <c r="B967" s="229"/>
      <c r="C967" s="230"/>
      <c r="D967" s="231" t="s">
        <v>138</v>
      </c>
      <c r="E967" s="232" t="s">
        <v>1</v>
      </c>
      <c r="F967" s="233" t="s">
        <v>201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138</v>
      </c>
      <c r="AU967" s="239" t="s">
        <v>136</v>
      </c>
      <c r="AV967" s="13" t="s">
        <v>81</v>
      </c>
      <c r="AW967" s="13" t="s">
        <v>30</v>
      </c>
      <c r="AX967" s="13" t="s">
        <v>73</v>
      </c>
      <c r="AY967" s="239" t="s">
        <v>127</v>
      </c>
    </row>
    <row r="968" s="14" customFormat="1">
      <c r="A968" s="14"/>
      <c r="B968" s="240"/>
      <c r="C968" s="241"/>
      <c r="D968" s="231" t="s">
        <v>138</v>
      </c>
      <c r="E968" s="242" t="s">
        <v>1</v>
      </c>
      <c r="F968" s="243" t="s">
        <v>938</v>
      </c>
      <c r="G968" s="241"/>
      <c r="H968" s="244">
        <v>1.5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138</v>
      </c>
      <c r="AU968" s="250" t="s">
        <v>136</v>
      </c>
      <c r="AV968" s="14" t="s">
        <v>136</v>
      </c>
      <c r="AW968" s="14" t="s">
        <v>30</v>
      </c>
      <c r="AX968" s="14" t="s">
        <v>73</v>
      </c>
      <c r="AY968" s="250" t="s">
        <v>127</v>
      </c>
    </row>
    <row r="969" s="13" customFormat="1">
      <c r="A969" s="13"/>
      <c r="B969" s="229"/>
      <c r="C969" s="230"/>
      <c r="D969" s="231" t="s">
        <v>138</v>
      </c>
      <c r="E969" s="232" t="s">
        <v>1</v>
      </c>
      <c r="F969" s="233" t="s">
        <v>625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138</v>
      </c>
      <c r="AU969" s="239" t="s">
        <v>136</v>
      </c>
      <c r="AV969" s="13" t="s">
        <v>81</v>
      </c>
      <c r="AW969" s="13" t="s">
        <v>30</v>
      </c>
      <c r="AX969" s="13" t="s">
        <v>73</v>
      </c>
      <c r="AY969" s="239" t="s">
        <v>127</v>
      </c>
    </row>
    <row r="970" s="14" customFormat="1">
      <c r="A970" s="14"/>
      <c r="B970" s="240"/>
      <c r="C970" s="241"/>
      <c r="D970" s="231" t="s">
        <v>138</v>
      </c>
      <c r="E970" s="242" t="s">
        <v>1</v>
      </c>
      <c r="F970" s="243" t="s">
        <v>938</v>
      </c>
      <c r="G970" s="241"/>
      <c r="H970" s="244">
        <v>1.5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138</v>
      </c>
      <c r="AU970" s="250" t="s">
        <v>136</v>
      </c>
      <c r="AV970" s="14" t="s">
        <v>136</v>
      </c>
      <c r="AW970" s="14" t="s">
        <v>30</v>
      </c>
      <c r="AX970" s="14" t="s">
        <v>73</v>
      </c>
      <c r="AY970" s="250" t="s">
        <v>127</v>
      </c>
    </row>
    <row r="971" s="13" customFormat="1">
      <c r="A971" s="13"/>
      <c r="B971" s="229"/>
      <c r="C971" s="230"/>
      <c r="D971" s="231" t="s">
        <v>138</v>
      </c>
      <c r="E971" s="232" t="s">
        <v>1</v>
      </c>
      <c r="F971" s="233" t="s">
        <v>911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138</v>
      </c>
      <c r="AU971" s="239" t="s">
        <v>136</v>
      </c>
      <c r="AV971" s="13" t="s">
        <v>81</v>
      </c>
      <c r="AW971" s="13" t="s">
        <v>30</v>
      </c>
      <c r="AX971" s="13" t="s">
        <v>73</v>
      </c>
      <c r="AY971" s="239" t="s">
        <v>127</v>
      </c>
    </row>
    <row r="972" s="14" customFormat="1">
      <c r="A972" s="14"/>
      <c r="B972" s="240"/>
      <c r="C972" s="241"/>
      <c r="D972" s="231" t="s">
        <v>138</v>
      </c>
      <c r="E972" s="242" t="s">
        <v>1</v>
      </c>
      <c r="F972" s="243" t="s">
        <v>938</v>
      </c>
      <c r="G972" s="241"/>
      <c r="H972" s="244">
        <v>1.5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138</v>
      </c>
      <c r="AU972" s="250" t="s">
        <v>136</v>
      </c>
      <c r="AV972" s="14" t="s">
        <v>136</v>
      </c>
      <c r="AW972" s="14" t="s">
        <v>30</v>
      </c>
      <c r="AX972" s="14" t="s">
        <v>73</v>
      </c>
      <c r="AY972" s="250" t="s">
        <v>127</v>
      </c>
    </row>
    <row r="973" s="13" customFormat="1">
      <c r="A973" s="13"/>
      <c r="B973" s="229"/>
      <c r="C973" s="230"/>
      <c r="D973" s="231" t="s">
        <v>138</v>
      </c>
      <c r="E973" s="232" t="s">
        <v>1</v>
      </c>
      <c r="F973" s="233" t="s">
        <v>176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138</v>
      </c>
      <c r="AU973" s="239" t="s">
        <v>136</v>
      </c>
      <c r="AV973" s="13" t="s">
        <v>81</v>
      </c>
      <c r="AW973" s="13" t="s">
        <v>30</v>
      </c>
      <c r="AX973" s="13" t="s">
        <v>73</v>
      </c>
      <c r="AY973" s="239" t="s">
        <v>127</v>
      </c>
    </row>
    <row r="974" s="14" customFormat="1">
      <c r="A974" s="14"/>
      <c r="B974" s="240"/>
      <c r="C974" s="241"/>
      <c r="D974" s="231" t="s">
        <v>138</v>
      </c>
      <c r="E974" s="242" t="s">
        <v>1</v>
      </c>
      <c r="F974" s="243" t="s">
        <v>938</v>
      </c>
      <c r="G974" s="241"/>
      <c r="H974" s="244">
        <v>1.5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138</v>
      </c>
      <c r="AU974" s="250" t="s">
        <v>136</v>
      </c>
      <c r="AV974" s="14" t="s">
        <v>136</v>
      </c>
      <c r="AW974" s="14" t="s">
        <v>30</v>
      </c>
      <c r="AX974" s="14" t="s">
        <v>73</v>
      </c>
      <c r="AY974" s="250" t="s">
        <v>127</v>
      </c>
    </row>
    <row r="975" s="13" customFormat="1">
      <c r="A975" s="13"/>
      <c r="B975" s="229"/>
      <c r="C975" s="230"/>
      <c r="D975" s="231" t="s">
        <v>138</v>
      </c>
      <c r="E975" s="232" t="s">
        <v>1</v>
      </c>
      <c r="F975" s="233" t="s">
        <v>151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138</v>
      </c>
      <c r="AU975" s="239" t="s">
        <v>136</v>
      </c>
      <c r="AV975" s="13" t="s">
        <v>81</v>
      </c>
      <c r="AW975" s="13" t="s">
        <v>30</v>
      </c>
      <c r="AX975" s="13" t="s">
        <v>73</v>
      </c>
      <c r="AY975" s="239" t="s">
        <v>127</v>
      </c>
    </row>
    <row r="976" s="14" customFormat="1">
      <c r="A976" s="14"/>
      <c r="B976" s="240"/>
      <c r="C976" s="241"/>
      <c r="D976" s="231" t="s">
        <v>138</v>
      </c>
      <c r="E976" s="242" t="s">
        <v>1</v>
      </c>
      <c r="F976" s="243" t="s">
        <v>938</v>
      </c>
      <c r="G976" s="241"/>
      <c r="H976" s="244">
        <v>1.5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138</v>
      </c>
      <c r="AU976" s="250" t="s">
        <v>136</v>
      </c>
      <c r="AV976" s="14" t="s">
        <v>136</v>
      </c>
      <c r="AW976" s="14" t="s">
        <v>30</v>
      </c>
      <c r="AX976" s="14" t="s">
        <v>73</v>
      </c>
      <c r="AY976" s="250" t="s">
        <v>127</v>
      </c>
    </row>
    <row r="977" s="15" customFormat="1">
      <c r="A977" s="15"/>
      <c r="B977" s="251"/>
      <c r="C977" s="252"/>
      <c r="D977" s="231" t="s">
        <v>138</v>
      </c>
      <c r="E977" s="253" t="s">
        <v>1</v>
      </c>
      <c r="F977" s="254" t="s">
        <v>140</v>
      </c>
      <c r="G977" s="252"/>
      <c r="H977" s="255">
        <v>14</v>
      </c>
      <c r="I977" s="256"/>
      <c r="J977" s="252"/>
      <c r="K977" s="252"/>
      <c r="L977" s="257"/>
      <c r="M977" s="258"/>
      <c r="N977" s="259"/>
      <c r="O977" s="259"/>
      <c r="P977" s="259"/>
      <c r="Q977" s="259"/>
      <c r="R977" s="259"/>
      <c r="S977" s="259"/>
      <c r="T977" s="260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61" t="s">
        <v>138</v>
      </c>
      <c r="AU977" s="261" t="s">
        <v>136</v>
      </c>
      <c r="AV977" s="15" t="s">
        <v>135</v>
      </c>
      <c r="AW977" s="15" t="s">
        <v>30</v>
      </c>
      <c r="AX977" s="15" t="s">
        <v>81</v>
      </c>
      <c r="AY977" s="261" t="s">
        <v>127</v>
      </c>
    </row>
    <row r="978" s="12" customFormat="1" ht="22.8" customHeight="1">
      <c r="A978" s="12"/>
      <c r="B978" s="199"/>
      <c r="C978" s="200"/>
      <c r="D978" s="201" t="s">
        <v>72</v>
      </c>
      <c r="E978" s="213" t="s">
        <v>951</v>
      </c>
      <c r="F978" s="213" t="s">
        <v>952</v>
      </c>
      <c r="G978" s="200"/>
      <c r="H978" s="200"/>
      <c r="I978" s="203"/>
      <c r="J978" s="214">
        <f>BK978</f>
        <v>0</v>
      </c>
      <c r="K978" s="200"/>
      <c r="L978" s="205"/>
      <c r="M978" s="206"/>
      <c r="N978" s="207"/>
      <c r="O978" s="207"/>
      <c r="P978" s="208">
        <f>SUM(P979:P1235)</f>
        <v>0</v>
      </c>
      <c r="Q978" s="207"/>
      <c r="R978" s="208">
        <f>SUM(R979:R1235)</f>
        <v>0.53091440000000001</v>
      </c>
      <c r="S978" s="207"/>
      <c r="T978" s="209">
        <f>SUM(T979:T1235)</f>
        <v>0.11272839999999999</v>
      </c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R978" s="210" t="s">
        <v>136</v>
      </c>
      <c r="AT978" s="211" t="s">
        <v>72</v>
      </c>
      <c r="AU978" s="211" t="s">
        <v>81</v>
      </c>
      <c r="AY978" s="210" t="s">
        <v>127</v>
      </c>
      <c r="BK978" s="212">
        <f>SUM(BK979:BK1235)</f>
        <v>0</v>
      </c>
    </row>
    <row r="979" s="2" customFormat="1" ht="24.15" customHeight="1">
      <c r="A979" s="38"/>
      <c r="B979" s="39"/>
      <c r="C979" s="215" t="s">
        <v>953</v>
      </c>
      <c r="D979" s="215" t="s">
        <v>131</v>
      </c>
      <c r="E979" s="216" t="s">
        <v>954</v>
      </c>
      <c r="F979" s="217" t="s">
        <v>955</v>
      </c>
      <c r="G979" s="218" t="s">
        <v>134</v>
      </c>
      <c r="H979" s="219">
        <v>363.63999999999999</v>
      </c>
      <c r="I979" s="220"/>
      <c r="J979" s="221">
        <f>ROUND(I979*H979,2)</f>
        <v>0</v>
      </c>
      <c r="K979" s="222"/>
      <c r="L979" s="44"/>
      <c r="M979" s="223" t="s">
        <v>1</v>
      </c>
      <c r="N979" s="224" t="s">
        <v>39</v>
      </c>
      <c r="O979" s="91"/>
      <c r="P979" s="225">
        <f>O979*H979</f>
        <v>0</v>
      </c>
      <c r="Q979" s="225">
        <v>0</v>
      </c>
      <c r="R979" s="225">
        <f>Q979*H979</f>
        <v>0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285</v>
      </c>
      <c r="AT979" s="227" t="s">
        <v>131</v>
      </c>
      <c r="AU979" s="227" t="s">
        <v>136</v>
      </c>
      <c r="AY979" s="17" t="s">
        <v>127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136</v>
      </c>
      <c r="BK979" s="228">
        <f>ROUND(I979*H979,2)</f>
        <v>0</v>
      </c>
      <c r="BL979" s="17" t="s">
        <v>285</v>
      </c>
      <c r="BM979" s="227" t="s">
        <v>956</v>
      </c>
    </row>
    <row r="980" s="13" customFormat="1">
      <c r="A980" s="13"/>
      <c r="B980" s="229"/>
      <c r="C980" s="230"/>
      <c r="D980" s="231" t="s">
        <v>138</v>
      </c>
      <c r="E980" s="232" t="s">
        <v>1</v>
      </c>
      <c r="F980" s="233" t="s">
        <v>957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138</v>
      </c>
      <c r="AU980" s="239" t="s">
        <v>136</v>
      </c>
      <c r="AV980" s="13" t="s">
        <v>81</v>
      </c>
      <c r="AW980" s="13" t="s">
        <v>30</v>
      </c>
      <c r="AX980" s="13" t="s">
        <v>73</v>
      </c>
      <c r="AY980" s="239" t="s">
        <v>127</v>
      </c>
    </row>
    <row r="981" s="13" customFormat="1">
      <c r="A981" s="13"/>
      <c r="B981" s="229"/>
      <c r="C981" s="230"/>
      <c r="D981" s="231" t="s">
        <v>138</v>
      </c>
      <c r="E981" s="232" t="s">
        <v>1</v>
      </c>
      <c r="F981" s="233" t="s">
        <v>193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138</v>
      </c>
      <c r="AU981" s="239" t="s">
        <v>136</v>
      </c>
      <c r="AV981" s="13" t="s">
        <v>81</v>
      </c>
      <c r="AW981" s="13" t="s">
        <v>30</v>
      </c>
      <c r="AX981" s="13" t="s">
        <v>73</v>
      </c>
      <c r="AY981" s="239" t="s">
        <v>127</v>
      </c>
    </row>
    <row r="982" s="14" customFormat="1">
      <c r="A982" s="14"/>
      <c r="B982" s="240"/>
      <c r="C982" s="241"/>
      <c r="D982" s="231" t="s">
        <v>138</v>
      </c>
      <c r="E982" s="242" t="s">
        <v>1</v>
      </c>
      <c r="F982" s="243" t="s">
        <v>194</v>
      </c>
      <c r="G982" s="241"/>
      <c r="H982" s="244">
        <v>17.547000000000001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138</v>
      </c>
      <c r="AU982" s="250" t="s">
        <v>136</v>
      </c>
      <c r="AV982" s="14" t="s">
        <v>136</v>
      </c>
      <c r="AW982" s="14" t="s">
        <v>30</v>
      </c>
      <c r="AX982" s="14" t="s">
        <v>73</v>
      </c>
      <c r="AY982" s="250" t="s">
        <v>127</v>
      </c>
    </row>
    <row r="983" s="13" customFormat="1">
      <c r="A983" s="13"/>
      <c r="B983" s="229"/>
      <c r="C983" s="230"/>
      <c r="D983" s="231" t="s">
        <v>138</v>
      </c>
      <c r="E983" s="232" t="s">
        <v>1</v>
      </c>
      <c r="F983" s="233" t="s">
        <v>176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138</v>
      </c>
      <c r="AU983" s="239" t="s">
        <v>136</v>
      </c>
      <c r="AV983" s="13" t="s">
        <v>81</v>
      </c>
      <c r="AW983" s="13" t="s">
        <v>30</v>
      </c>
      <c r="AX983" s="13" t="s">
        <v>73</v>
      </c>
      <c r="AY983" s="239" t="s">
        <v>127</v>
      </c>
    </row>
    <row r="984" s="14" customFormat="1">
      <c r="A984" s="14"/>
      <c r="B984" s="240"/>
      <c r="C984" s="241"/>
      <c r="D984" s="231" t="s">
        <v>138</v>
      </c>
      <c r="E984" s="242" t="s">
        <v>1</v>
      </c>
      <c r="F984" s="243" t="s">
        <v>177</v>
      </c>
      <c r="G984" s="241"/>
      <c r="H984" s="244">
        <v>17.706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138</v>
      </c>
      <c r="AU984" s="250" t="s">
        <v>136</v>
      </c>
      <c r="AV984" s="14" t="s">
        <v>136</v>
      </c>
      <c r="AW984" s="14" t="s">
        <v>30</v>
      </c>
      <c r="AX984" s="14" t="s">
        <v>73</v>
      </c>
      <c r="AY984" s="250" t="s">
        <v>127</v>
      </c>
    </row>
    <row r="985" s="13" customFormat="1">
      <c r="A985" s="13"/>
      <c r="B985" s="229"/>
      <c r="C985" s="230"/>
      <c r="D985" s="231" t="s">
        <v>138</v>
      </c>
      <c r="E985" s="232" t="s">
        <v>1</v>
      </c>
      <c r="F985" s="233" t="s">
        <v>149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138</v>
      </c>
      <c r="AU985" s="239" t="s">
        <v>136</v>
      </c>
      <c r="AV985" s="13" t="s">
        <v>81</v>
      </c>
      <c r="AW985" s="13" t="s">
        <v>30</v>
      </c>
      <c r="AX985" s="13" t="s">
        <v>73</v>
      </c>
      <c r="AY985" s="239" t="s">
        <v>127</v>
      </c>
    </row>
    <row r="986" s="14" customFormat="1">
      <c r="A986" s="14"/>
      <c r="B986" s="240"/>
      <c r="C986" s="241"/>
      <c r="D986" s="231" t="s">
        <v>138</v>
      </c>
      <c r="E986" s="242" t="s">
        <v>1</v>
      </c>
      <c r="F986" s="243" t="s">
        <v>195</v>
      </c>
      <c r="G986" s="241"/>
      <c r="H986" s="244">
        <v>12.297000000000001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138</v>
      </c>
      <c r="AU986" s="250" t="s">
        <v>136</v>
      </c>
      <c r="AV986" s="14" t="s">
        <v>136</v>
      </c>
      <c r="AW986" s="14" t="s">
        <v>30</v>
      </c>
      <c r="AX986" s="14" t="s">
        <v>73</v>
      </c>
      <c r="AY986" s="250" t="s">
        <v>127</v>
      </c>
    </row>
    <row r="987" s="13" customFormat="1">
      <c r="A987" s="13"/>
      <c r="B987" s="229"/>
      <c r="C987" s="230"/>
      <c r="D987" s="231" t="s">
        <v>138</v>
      </c>
      <c r="E987" s="232" t="s">
        <v>1</v>
      </c>
      <c r="F987" s="233" t="s">
        <v>196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138</v>
      </c>
      <c r="AU987" s="239" t="s">
        <v>136</v>
      </c>
      <c r="AV987" s="13" t="s">
        <v>81</v>
      </c>
      <c r="AW987" s="13" t="s">
        <v>30</v>
      </c>
      <c r="AX987" s="13" t="s">
        <v>73</v>
      </c>
      <c r="AY987" s="239" t="s">
        <v>127</v>
      </c>
    </row>
    <row r="988" s="14" customFormat="1">
      <c r="A988" s="14"/>
      <c r="B988" s="240"/>
      <c r="C988" s="241"/>
      <c r="D988" s="231" t="s">
        <v>138</v>
      </c>
      <c r="E988" s="242" t="s">
        <v>1</v>
      </c>
      <c r="F988" s="243" t="s">
        <v>197</v>
      </c>
      <c r="G988" s="241"/>
      <c r="H988" s="244">
        <v>0.76500000000000001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138</v>
      </c>
      <c r="AU988" s="250" t="s">
        <v>136</v>
      </c>
      <c r="AV988" s="14" t="s">
        <v>136</v>
      </c>
      <c r="AW988" s="14" t="s">
        <v>30</v>
      </c>
      <c r="AX988" s="14" t="s">
        <v>73</v>
      </c>
      <c r="AY988" s="250" t="s">
        <v>127</v>
      </c>
    </row>
    <row r="989" s="13" customFormat="1">
      <c r="A989" s="13"/>
      <c r="B989" s="229"/>
      <c r="C989" s="230"/>
      <c r="D989" s="231" t="s">
        <v>138</v>
      </c>
      <c r="E989" s="232" t="s">
        <v>1</v>
      </c>
      <c r="F989" s="233" t="s">
        <v>180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138</v>
      </c>
      <c r="AU989" s="239" t="s">
        <v>136</v>
      </c>
      <c r="AV989" s="13" t="s">
        <v>81</v>
      </c>
      <c r="AW989" s="13" t="s">
        <v>30</v>
      </c>
      <c r="AX989" s="13" t="s">
        <v>73</v>
      </c>
      <c r="AY989" s="239" t="s">
        <v>127</v>
      </c>
    </row>
    <row r="990" s="14" customFormat="1">
      <c r="A990" s="14"/>
      <c r="B990" s="240"/>
      <c r="C990" s="241"/>
      <c r="D990" s="231" t="s">
        <v>138</v>
      </c>
      <c r="E990" s="242" t="s">
        <v>1</v>
      </c>
      <c r="F990" s="243" t="s">
        <v>198</v>
      </c>
      <c r="G990" s="241"/>
      <c r="H990" s="244">
        <v>22.655999999999999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138</v>
      </c>
      <c r="AU990" s="250" t="s">
        <v>136</v>
      </c>
      <c r="AV990" s="14" t="s">
        <v>136</v>
      </c>
      <c r="AW990" s="14" t="s">
        <v>30</v>
      </c>
      <c r="AX990" s="14" t="s">
        <v>73</v>
      </c>
      <c r="AY990" s="250" t="s">
        <v>127</v>
      </c>
    </row>
    <row r="991" s="13" customFormat="1">
      <c r="A991" s="13"/>
      <c r="B991" s="229"/>
      <c r="C991" s="230"/>
      <c r="D991" s="231" t="s">
        <v>138</v>
      </c>
      <c r="E991" s="232" t="s">
        <v>1</v>
      </c>
      <c r="F991" s="233" t="s">
        <v>199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138</v>
      </c>
      <c r="AU991" s="239" t="s">
        <v>136</v>
      </c>
      <c r="AV991" s="13" t="s">
        <v>81</v>
      </c>
      <c r="AW991" s="13" t="s">
        <v>30</v>
      </c>
      <c r="AX991" s="13" t="s">
        <v>73</v>
      </c>
      <c r="AY991" s="239" t="s">
        <v>127</v>
      </c>
    </row>
    <row r="992" s="14" customFormat="1">
      <c r="A992" s="14"/>
      <c r="B992" s="240"/>
      <c r="C992" s="241"/>
      <c r="D992" s="231" t="s">
        <v>138</v>
      </c>
      <c r="E992" s="242" t="s">
        <v>1</v>
      </c>
      <c r="F992" s="243" t="s">
        <v>200</v>
      </c>
      <c r="G992" s="241"/>
      <c r="H992" s="244">
        <v>1.2010000000000001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138</v>
      </c>
      <c r="AU992" s="250" t="s">
        <v>136</v>
      </c>
      <c r="AV992" s="14" t="s">
        <v>136</v>
      </c>
      <c r="AW992" s="14" t="s">
        <v>30</v>
      </c>
      <c r="AX992" s="14" t="s">
        <v>73</v>
      </c>
      <c r="AY992" s="250" t="s">
        <v>127</v>
      </c>
    </row>
    <row r="993" s="13" customFormat="1">
      <c r="A993" s="13"/>
      <c r="B993" s="229"/>
      <c r="C993" s="230"/>
      <c r="D993" s="231" t="s">
        <v>138</v>
      </c>
      <c r="E993" s="232" t="s">
        <v>1</v>
      </c>
      <c r="F993" s="233" t="s">
        <v>201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138</v>
      </c>
      <c r="AU993" s="239" t="s">
        <v>136</v>
      </c>
      <c r="AV993" s="13" t="s">
        <v>81</v>
      </c>
      <c r="AW993" s="13" t="s">
        <v>30</v>
      </c>
      <c r="AX993" s="13" t="s">
        <v>73</v>
      </c>
      <c r="AY993" s="239" t="s">
        <v>127</v>
      </c>
    </row>
    <row r="994" s="14" customFormat="1">
      <c r="A994" s="14"/>
      <c r="B994" s="240"/>
      <c r="C994" s="241"/>
      <c r="D994" s="231" t="s">
        <v>138</v>
      </c>
      <c r="E994" s="242" t="s">
        <v>1</v>
      </c>
      <c r="F994" s="243" t="s">
        <v>202</v>
      </c>
      <c r="G994" s="241"/>
      <c r="H994" s="244">
        <v>0.80800000000000005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138</v>
      </c>
      <c r="AU994" s="250" t="s">
        <v>136</v>
      </c>
      <c r="AV994" s="14" t="s">
        <v>136</v>
      </c>
      <c r="AW994" s="14" t="s">
        <v>30</v>
      </c>
      <c r="AX994" s="14" t="s">
        <v>73</v>
      </c>
      <c r="AY994" s="250" t="s">
        <v>127</v>
      </c>
    </row>
    <row r="995" s="13" customFormat="1">
      <c r="A995" s="13"/>
      <c r="B995" s="229"/>
      <c r="C995" s="230"/>
      <c r="D995" s="231" t="s">
        <v>138</v>
      </c>
      <c r="E995" s="232" t="s">
        <v>1</v>
      </c>
      <c r="F995" s="233" t="s">
        <v>203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138</v>
      </c>
      <c r="AU995" s="239" t="s">
        <v>136</v>
      </c>
      <c r="AV995" s="13" t="s">
        <v>81</v>
      </c>
      <c r="AW995" s="13" t="s">
        <v>30</v>
      </c>
      <c r="AX995" s="13" t="s">
        <v>73</v>
      </c>
      <c r="AY995" s="239" t="s">
        <v>127</v>
      </c>
    </row>
    <row r="996" s="14" customFormat="1">
      <c r="A996" s="14"/>
      <c r="B996" s="240"/>
      <c r="C996" s="241"/>
      <c r="D996" s="231" t="s">
        <v>138</v>
      </c>
      <c r="E996" s="242" t="s">
        <v>1</v>
      </c>
      <c r="F996" s="243" t="s">
        <v>204</v>
      </c>
      <c r="G996" s="241"/>
      <c r="H996" s="244">
        <v>2.4060000000000001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138</v>
      </c>
      <c r="AU996" s="250" t="s">
        <v>136</v>
      </c>
      <c r="AV996" s="14" t="s">
        <v>136</v>
      </c>
      <c r="AW996" s="14" t="s">
        <v>30</v>
      </c>
      <c r="AX996" s="14" t="s">
        <v>73</v>
      </c>
      <c r="AY996" s="250" t="s">
        <v>127</v>
      </c>
    </row>
    <row r="997" s="13" customFormat="1">
      <c r="A997" s="13"/>
      <c r="B997" s="229"/>
      <c r="C997" s="230"/>
      <c r="D997" s="231" t="s">
        <v>138</v>
      </c>
      <c r="E997" s="232" t="s">
        <v>1</v>
      </c>
      <c r="F997" s="233" t="s">
        <v>178</v>
      </c>
      <c r="G997" s="230"/>
      <c r="H997" s="232" t="s">
        <v>1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9" t="s">
        <v>138</v>
      </c>
      <c r="AU997" s="239" t="s">
        <v>136</v>
      </c>
      <c r="AV997" s="13" t="s">
        <v>81</v>
      </c>
      <c r="AW997" s="13" t="s">
        <v>30</v>
      </c>
      <c r="AX997" s="13" t="s">
        <v>73</v>
      </c>
      <c r="AY997" s="239" t="s">
        <v>127</v>
      </c>
    </row>
    <row r="998" s="14" customFormat="1">
      <c r="A998" s="14"/>
      <c r="B998" s="240"/>
      <c r="C998" s="241"/>
      <c r="D998" s="231" t="s">
        <v>138</v>
      </c>
      <c r="E998" s="242" t="s">
        <v>1</v>
      </c>
      <c r="F998" s="243" t="s">
        <v>205</v>
      </c>
      <c r="G998" s="241"/>
      <c r="H998" s="244">
        <v>23.120999999999999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138</v>
      </c>
      <c r="AU998" s="250" t="s">
        <v>136</v>
      </c>
      <c r="AV998" s="14" t="s">
        <v>136</v>
      </c>
      <c r="AW998" s="14" t="s">
        <v>30</v>
      </c>
      <c r="AX998" s="14" t="s">
        <v>73</v>
      </c>
      <c r="AY998" s="250" t="s">
        <v>127</v>
      </c>
    </row>
    <row r="999" s="13" customFormat="1">
      <c r="A999" s="13"/>
      <c r="B999" s="229"/>
      <c r="C999" s="230"/>
      <c r="D999" s="231" t="s">
        <v>138</v>
      </c>
      <c r="E999" s="232" t="s">
        <v>1</v>
      </c>
      <c r="F999" s="233" t="s">
        <v>958</v>
      </c>
      <c r="G999" s="230"/>
      <c r="H999" s="232" t="s">
        <v>1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9" t="s">
        <v>138</v>
      </c>
      <c r="AU999" s="239" t="s">
        <v>136</v>
      </c>
      <c r="AV999" s="13" t="s">
        <v>81</v>
      </c>
      <c r="AW999" s="13" t="s">
        <v>30</v>
      </c>
      <c r="AX999" s="13" t="s">
        <v>73</v>
      </c>
      <c r="AY999" s="239" t="s">
        <v>127</v>
      </c>
    </row>
    <row r="1000" s="13" customFormat="1">
      <c r="A1000" s="13"/>
      <c r="B1000" s="229"/>
      <c r="C1000" s="230"/>
      <c r="D1000" s="231" t="s">
        <v>138</v>
      </c>
      <c r="E1000" s="232" t="s">
        <v>1</v>
      </c>
      <c r="F1000" s="233" t="s">
        <v>959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138</v>
      </c>
      <c r="AU1000" s="239" t="s">
        <v>136</v>
      </c>
      <c r="AV1000" s="13" t="s">
        <v>81</v>
      </c>
      <c r="AW1000" s="13" t="s">
        <v>30</v>
      </c>
      <c r="AX1000" s="13" t="s">
        <v>73</v>
      </c>
      <c r="AY1000" s="239" t="s">
        <v>127</v>
      </c>
    </row>
    <row r="1001" s="14" customFormat="1">
      <c r="A1001" s="14"/>
      <c r="B1001" s="240"/>
      <c r="C1001" s="241"/>
      <c r="D1001" s="231" t="s">
        <v>138</v>
      </c>
      <c r="E1001" s="242" t="s">
        <v>1</v>
      </c>
      <c r="F1001" s="243" t="s">
        <v>960</v>
      </c>
      <c r="G1001" s="241"/>
      <c r="H1001" s="244">
        <v>36.155000000000001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138</v>
      </c>
      <c r="AU1001" s="250" t="s">
        <v>136</v>
      </c>
      <c r="AV1001" s="14" t="s">
        <v>136</v>
      </c>
      <c r="AW1001" s="14" t="s">
        <v>30</v>
      </c>
      <c r="AX1001" s="14" t="s">
        <v>73</v>
      </c>
      <c r="AY1001" s="250" t="s">
        <v>127</v>
      </c>
    </row>
    <row r="1002" s="14" customFormat="1">
      <c r="A1002" s="14"/>
      <c r="B1002" s="240"/>
      <c r="C1002" s="241"/>
      <c r="D1002" s="231" t="s">
        <v>138</v>
      </c>
      <c r="E1002" s="242" t="s">
        <v>1</v>
      </c>
      <c r="F1002" s="243" t="s">
        <v>961</v>
      </c>
      <c r="G1002" s="241"/>
      <c r="H1002" s="244">
        <v>-5.6109999999999998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138</v>
      </c>
      <c r="AU1002" s="250" t="s">
        <v>136</v>
      </c>
      <c r="AV1002" s="14" t="s">
        <v>136</v>
      </c>
      <c r="AW1002" s="14" t="s">
        <v>30</v>
      </c>
      <c r="AX1002" s="14" t="s">
        <v>73</v>
      </c>
      <c r="AY1002" s="250" t="s">
        <v>127</v>
      </c>
    </row>
    <row r="1003" s="13" customFormat="1">
      <c r="A1003" s="13"/>
      <c r="B1003" s="229"/>
      <c r="C1003" s="230"/>
      <c r="D1003" s="231" t="s">
        <v>138</v>
      </c>
      <c r="E1003" s="232" t="s">
        <v>1</v>
      </c>
      <c r="F1003" s="233" t="s">
        <v>196</v>
      </c>
      <c r="G1003" s="230"/>
      <c r="H1003" s="232" t="s">
        <v>1</v>
      </c>
      <c r="I1003" s="234"/>
      <c r="J1003" s="230"/>
      <c r="K1003" s="230"/>
      <c r="L1003" s="235"/>
      <c r="M1003" s="236"/>
      <c r="N1003" s="237"/>
      <c r="O1003" s="237"/>
      <c r="P1003" s="237"/>
      <c r="Q1003" s="237"/>
      <c r="R1003" s="237"/>
      <c r="S1003" s="237"/>
      <c r="T1003" s="23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9" t="s">
        <v>138</v>
      </c>
      <c r="AU1003" s="239" t="s">
        <v>136</v>
      </c>
      <c r="AV1003" s="13" t="s">
        <v>81</v>
      </c>
      <c r="AW1003" s="13" t="s">
        <v>30</v>
      </c>
      <c r="AX1003" s="13" t="s">
        <v>73</v>
      </c>
      <c r="AY1003" s="239" t="s">
        <v>127</v>
      </c>
    </row>
    <row r="1004" s="14" customFormat="1">
      <c r="A1004" s="14"/>
      <c r="B1004" s="240"/>
      <c r="C1004" s="241"/>
      <c r="D1004" s="231" t="s">
        <v>138</v>
      </c>
      <c r="E1004" s="242" t="s">
        <v>1</v>
      </c>
      <c r="F1004" s="243" t="s">
        <v>962</v>
      </c>
      <c r="G1004" s="241"/>
      <c r="H1004" s="244">
        <v>8.8399999999999999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0" t="s">
        <v>138</v>
      </c>
      <c r="AU1004" s="250" t="s">
        <v>136</v>
      </c>
      <c r="AV1004" s="14" t="s">
        <v>136</v>
      </c>
      <c r="AW1004" s="14" t="s">
        <v>30</v>
      </c>
      <c r="AX1004" s="14" t="s">
        <v>73</v>
      </c>
      <c r="AY1004" s="250" t="s">
        <v>127</v>
      </c>
    </row>
    <row r="1005" s="13" customFormat="1">
      <c r="A1005" s="13"/>
      <c r="B1005" s="229"/>
      <c r="C1005" s="230"/>
      <c r="D1005" s="231" t="s">
        <v>138</v>
      </c>
      <c r="E1005" s="232" t="s">
        <v>1</v>
      </c>
      <c r="F1005" s="233" t="s">
        <v>180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138</v>
      </c>
      <c r="AU1005" s="239" t="s">
        <v>136</v>
      </c>
      <c r="AV1005" s="13" t="s">
        <v>81</v>
      </c>
      <c r="AW1005" s="13" t="s">
        <v>30</v>
      </c>
      <c r="AX1005" s="13" t="s">
        <v>73</v>
      </c>
      <c r="AY1005" s="239" t="s">
        <v>127</v>
      </c>
    </row>
    <row r="1006" s="14" customFormat="1">
      <c r="A1006" s="14"/>
      <c r="B1006" s="240"/>
      <c r="C1006" s="241"/>
      <c r="D1006" s="231" t="s">
        <v>138</v>
      </c>
      <c r="E1006" s="242" t="s">
        <v>1</v>
      </c>
      <c r="F1006" s="243" t="s">
        <v>963</v>
      </c>
      <c r="G1006" s="241"/>
      <c r="H1006" s="244">
        <v>60.792999999999999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138</v>
      </c>
      <c r="AU1006" s="250" t="s">
        <v>136</v>
      </c>
      <c r="AV1006" s="14" t="s">
        <v>136</v>
      </c>
      <c r="AW1006" s="14" t="s">
        <v>30</v>
      </c>
      <c r="AX1006" s="14" t="s">
        <v>73</v>
      </c>
      <c r="AY1006" s="250" t="s">
        <v>127</v>
      </c>
    </row>
    <row r="1007" s="14" customFormat="1">
      <c r="A1007" s="14"/>
      <c r="B1007" s="240"/>
      <c r="C1007" s="241"/>
      <c r="D1007" s="231" t="s">
        <v>138</v>
      </c>
      <c r="E1007" s="242" t="s">
        <v>1</v>
      </c>
      <c r="F1007" s="243" t="s">
        <v>964</v>
      </c>
      <c r="G1007" s="241"/>
      <c r="H1007" s="244">
        <v>-9.6739999999999995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138</v>
      </c>
      <c r="AU1007" s="250" t="s">
        <v>136</v>
      </c>
      <c r="AV1007" s="14" t="s">
        <v>136</v>
      </c>
      <c r="AW1007" s="14" t="s">
        <v>30</v>
      </c>
      <c r="AX1007" s="14" t="s">
        <v>73</v>
      </c>
      <c r="AY1007" s="250" t="s">
        <v>127</v>
      </c>
    </row>
    <row r="1008" s="13" customFormat="1">
      <c r="A1008" s="13"/>
      <c r="B1008" s="229"/>
      <c r="C1008" s="230"/>
      <c r="D1008" s="231" t="s">
        <v>138</v>
      </c>
      <c r="E1008" s="232" t="s">
        <v>1</v>
      </c>
      <c r="F1008" s="233" t="s">
        <v>193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138</v>
      </c>
      <c r="AU1008" s="239" t="s">
        <v>136</v>
      </c>
      <c r="AV1008" s="13" t="s">
        <v>81</v>
      </c>
      <c r="AW1008" s="13" t="s">
        <v>30</v>
      </c>
      <c r="AX1008" s="13" t="s">
        <v>73</v>
      </c>
      <c r="AY1008" s="239" t="s">
        <v>127</v>
      </c>
    </row>
    <row r="1009" s="14" customFormat="1">
      <c r="A1009" s="14"/>
      <c r="B1009" s="240"/>
      <c r="C1009" s="241"/>
      <c r="D1009" s="231" t="s">
        <v>138</v>
      </c>
      <c r="E1009" s="242" t="s">
        <v>1</v>
      </c>
      <c r="F1009" s="243" t="s">
        <v>965</v>
      </c>
      <c r="G1009" s="241"/>
      <c r="H1009" s="244">
        <v>44.298000000000002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138</v>
      </c>
      <c r="AU1009" s="250" t="s">
        <v>136</v>
      </c>
      <c r="AV1009" s="14" t="s">
        <v>136</v>
      </c>
      <c r="AW1009" s="14" t="s">
        <v>30</v>
      </c>
      <c r="AX1009" s="14" t="s">
        <v>73</v>
      </c>
      <c r="AY1009" s="250" t="s">
        <v>127</v>
      </c>
    </row>
    <row r="1010" s="13" customFormat="1">
      <c r="A1010" s="13"/>
      <c r="B1010" s="229"/>
      <c r="C1010" s="230"/>
      <c r="D1010" s="231" t="s">
        <v>138</v>
      </c>
      <c r="E1010" s="232" t="s">
        <v>1</v>
      </c>
      <c r="F1010" s="233" t="s">
        <v>176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138</v>
      </c>
      <c r="AU1010" s="239" t="s">
        <v>136</v>
      </c>
      <c r="AV1010" s="13" t="s">
        <v>81</v>
      </c>
      <c r="AW1010" s="13" t="s">
        <v>30</v>
      </c>
      <c r="AX1010" s="13" t="s">
        <v>73</v>
      </c>
      <c r="AY1010" s="239" t="s">
        <v>127</v>
      </c>
    </row>
    <row r="1011" s="14" customFormat="1">
      <c r="A1011" s="14"/>
      <c r="B1011" s="240"/>
      <c r="C1011" s="241"/>
      <c r="D1011" s="231" t="s">
        <v>138</v>
      </c>
      <c r="E1011" s="242" t="s">
        <v>1</v>
      </c>
      <c r="F1011" s="243" t="s">
        <v>966</v>
      </c>
      <c r="G1011" s="241"/>
      <c r="H1011" s="244">
        <v>42.551000000000002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138</v>
      </c>
      <c r="AU1011" s="250" t="s">
        <v>136</v>
      </c>
      <c r="AV1011" s="14" t="s">
        <v>136</v>
      </c>
      <c r="AW1011" s="14" t="s">
        <v>30</v>
      </c>
      <c r="AX1011" s="14" t="s">
        <v>73</v>
      </c>
      <c r="AY1011" s="250" t="s">
        <v>127</v>
      </c>
    </row>
    <row r="1012" s="13" customFormat="1">
      <c r="A1012" s="13"/>
      <c r="B1012" s="229"/>
      <c r="C1012" s="230"/>
      <c r="D1012" s="231" t="s">
        <v>138</v>
      </c>
      <c r="E1012" s="232" t="s">
        <v>1</v>
      </c>
      <c r="F1012" s="233" t="s">
        <v>178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138</v>
      </c>
      <c r="AU1012" s="239" t="s">
        <v>136</v>
      </c>
      <c r="AV1012" s="13" t="s">
        <v>81</v>
      </c>
      <c r="AW1012" s="13" t="s">
        <v>30</v>
      </c>
      <c r="AX1012" s="13" t="s">
        <v>73</v>
      </c>
      <c r="AY1012" s="239" t="s">
        <v>127</v>
      </c>
    </row>
    <row r="1013" s="14" customFormat="1">
      <c r="A1013" s="14"/>
      <c r="B1013" s="240"/>
      <c r="C1013" s="241"/>
      <c r="D1013" s="231" t="s">
        <v>138</v>
      </c>
      <c r="E1013" s="242" t="s">
        <v>1</v>
      </c>
      <c r="F1013" s="243" t="s">
        <v>967</v>
      </c>
      <c r="G1013" s="241"/>
      <c r="H1013" s="244">
        <v>50.405000000000001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138</v>
      </c>
      <c r="AU1013" s="250" t="s">
        <v>136</v>
      </c>
      <c r="AV1013" s="14" t="s">
        <v>136</v>
      </c>
      <c r="AW1013" s="14" t="s">
        <v>30</v>
      </c>
      <c r="AX1013" s="14" t="s">
        <v>73</v>
      </c>
      <c r="AY1013" s="250" t="s">
        <v>127</v>
      </c>
    </row>
    <row r="1014" s="13" customFormat="1">
      <c r="A1014" s="13"/>
      <c r="B1014" s="229"/>
      <c r="C1014" s="230"/>
      <c r="D1014" s="231" t="s">
        <v>138</v>
      </c>
      <c r="E1014" s="232" t="s">
        <v>1</v>
      </c>
      <c r="F1014" s="233" t="s">
        <v>199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138</v>
      </c>
      <c r="AU1014" s="239" t="s">
        <v>136</v>
      </c>
      <c r="AV1014" s="13" t="s">
        <v>81</v>
      </c>
      <c r="AW1014" s="13" t="s">
        <v>30</v>
      </c>
      <c r="AX1014" s="13" t="s">
        <v>73</v>
      </c>
      <c r="AY1014" s="239" t="s">
        <v>127</v>
      </c>
    </row>
    <row r="1015" s="14" customFormat="1">
      <c r="A1015" s="14"/>
      <c r="B1015" s="240"/>
      <c r="C1015" s="241"/>
      <c r="D1015" s="231" t="s">
        <v>138</v>
      </c>
      <c r="E1015" s="242" t="s">
        <v>1</v>
      </c>
      <c r="F1015" s="243" t="s">
        <v>968</v>
      </c>
      <c r="G1015" s="241"/>
      <c r="H1015" s="244">
        <v>11.472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138</v>
      </c>
      <c r="AU1015" s="250" t="s">
        <v>136</v>
      </c>
      <c r="AV1015" s="14" t="s">
        <v>136</v>
      </c>
      <c r="AW1015" s="14" t="s">
        <v>30</v>
      </c>
      <c r="AX1015" s="14" t="s">
        <v>73</v>
      </c>
      <c r="AY1015" s="250" t="s">
        <v>127</v>
      </c>
    </row>
    <row r="1016" s="13" customFormat="1">
      <c r="A1016" s="13"/>
      <c r="B1016" s="229"/>
      <c r="C1016" s="230"/>
      <c r="D1016" s="231" t="s">
        <v>138</v>
      </c>
      <c r="E1016" s="232" t="s">
        <v>1</v>
      </c>
      <c r="F1016" s="233" t="s">
        <v>201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138</v>
      </c>
      <c r="AU1016" s="239" t="s">
        <v>136</v>
      </c>
      <c r="AV1016" s="13" t="s">
        <v>81</v>
      </c>
      <c r="AW1016" s="13" t="s">
        <v>30</v>
      </c>
      <c r="AX1016" s="13" t="s">
        <v>73</v>
      </c>
      <c r="AY1016" s="239" t="s">
        <v>127</v>
      </c>
    </row>
    <row r="1017" s="14" customFormat="1">
      <c r="A1017" s="14"/>
      <c r="B1017" s="240"/>
      <c r="C1017" s="241"/>
      <c r="D1017" s="231" t="s">
        <v>138</v>
      </c>
      <c r="E1017" s="242" t="s">
        <v>1</v>
      </c>
      <c r="F1017" s="243" t="s">
        <v>969</v>
      </c>
      <c r="G1017" s="241"/>
      <c r="H1017" s="244">
        <v>9.2520000000000007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138</v>
      </c>
      <c r="AU1017" s="250" t="s">
        <v>136</v>
      </c>
      <c r="AV1017" s="14" t="s">
        <v>136</v>
      </c>
      <c r="AW1017" s="14" t="s">
        <v>30</v>
      </c>
      <c r="AX1017" s="14" t="s">
        <v>73</v>
      </c>
      <c r="AY1017" s="250" t="s">
        <v>127</v>
      </c>
    </row>
    <row r="1018" s="13" customFormat="1">
      <c r="A1018" s="13"/>
      <c r="B1018" s="229"/>
      <c r="C1018" s="230"/>
      <c r="D1018" s="231" t="s">
        <v>138</v>
      </c>
      <c r="E1018" s="232" t="s">
        <v>1</v>
      </c>
      <c r="F1018" s="233" t="s">
        <v>203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138</v>
      </c>
      <c r="AU1018" s="239" t="s">
        <v>136</v>
      </c>
      <c r="AV1018" s="13" t="s">
        <v>81</v>
      </c>
      <c r="AW1018" s="13" t="s">
        <v>30</v>
      </c>
      <c r="AX1018" s="13" t="s">
        <v>73</v>
      </c>
      <c r="AY1018" s="239" t="s">
        <v>127</v>
      </c>
    </row>
    <row r="1019" s="14" customFormat="1">
      <c r="A1019" s="14"/>
      <c r="B1019" s="240"/>
      <c r="C1019" s="241"/>
      <c r="D1019" s="231" t="s">
        <v>138</v>
      </c>
      <c r="E1019" s="242" t="s">
        <v>1</v>
      </c>
      <c r="F1019" s="243" t="s">
        <v>970</v>
      </c>
      <c r="G1019" s="241"/>
      <c r="H1019" s="244">
        <v>16.652000000000001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138</v>
      </c>
      <c r="AU1019" s="250" t="s">
        <v>136</v>
      </c>
      <c r="AV1019" s="14" t="s">
        <v>136</v>
      </c>
      <c r="AW1019" s="14" t="s">
        <v>30</v>
      </c>
      <c r="AX1019" s="14" t="s">
        <v>73</v>
      </c>
      <c r="AY1019" s="250" t="s">
        <v>127</v>
      </c>
    </row>
    <row r="1020" s="15" customFormat="1">
      <c r="A1020" s="15"/>
      <c r="B1020" s="251"/>
      <c r="C1020" s="252"/>
      <c r="D1020" s="231" t="s">
        <v>138</v>
      </c>
      <c r="E1020" s="253" t="s">
        <v>1</v>
      </c>
      <c r="F1020" s="254" t="s">
        <v>140</v>
      </c>
      <c r="G1020" s="252"/>
      <c r="H1020" s="255">
        <v>363.63999999999999</v>
      </c>
      <c r="I1020" s="256"/>
      <c r="J1020" s="252"/>
      <c r="K1020" s="252"/>
      <c r="L1020" s="257"/>
      <c r="M1020" s="258"/>
      <c r="N1020" s="259"/>
      <c r="O1020" s="259"/>
      <c r="P1020" s="259"/>
      <c r="Q1020" s="259"/>
      <c r="R1020" s="259"/>
      <c r="S1020" s="259"/>
      <c r="T1020" s="260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61" t="s">
        <v>138</v>
      </c>
      <c r="AU1020" s="261" t="s">
        <v>136</v>
      </c>
      <c r="AV1020" s="15" t="s">
        <v>135</v>
      </c>
      <c r="AW1020" s="15" t="s">
        <v>30</v>
      </c>
      <c r="AX1020" s="15" t="s">
        <v>81</v>
      </c>
      <c r="AY1020" s="261" t="s">
        <v>127</v>
      </c>
    </row>
    <row r="1021" s="2" customFormat="1" ht="16.5" customHeight="1">
      <c r="A1021" s="38"/>
      <c r="B1021" s="39"/>
      <c r="C1021" s="215" t="s">
        <v>971</v>
      </c>
      <c r="D1021" s="215" t="s">
        <v>131</v>
      </c>
      <c r="E1021" s="216" t="s">
        <v>972</v>
      </c>
      <c r="F1021" s="217" t="s">
        <v>973</v>
      </c>
      <c r="G1021" s="218" t="s">
        <v>134</v>
      </c>
      <c r="H1021" s="219">
        <v>363.63999999999999</v>
      </c>
      <c r="I1021" s="220"/>
      <c r="J1021" s="221">
        <f>ROUND(I1021*H1021,2)</f>
        <v>0</v>
      </c>
      <c r="K1021" s="222"/>
      <c r="L1021" s="44"/>
      <c r="M1021" s="223" t="s">
        <v>1</v>
      </c>
      <c r="N1021" s="224" t="s">
        <v>39</v>
      </c>
      <c r="O1021" s="91"/>
      <c r="P1021" s="225">
        <f>O1021*H1021</f>
        <v>0</v>
      </c>
      <c r="Q1021" s="225">
        <v>0.001</v>
      </c>
      <c r="R1021" s="225">
        <f>Q1021*H1021</f>
        <v>0.36364000000000002</v>
      </c>
      <c r="S1021" s="225">
        <v>0.00031</v>
      </c>
      <c r="T1021" s="226">
        <f>S1021*H1021</f>
        <v>0.11272839999999999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285</v>
      </c>
      <c r="AT1021" s="227" t="s">
        <v>131</v>
      </c>
      <c r="AU1021" s="227" t="s">
        <v>136</v>
      </c>
      <c r="AY1021" s="17" t="s">
        <v>127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136</v>
      </c>
      <c r="BK1021" s="228">
        <f>ROUND(I1021*H1021,2)</f>
        <v>0</v>
      </c>
      <c r="BL1021" s="17" t="s">
        <v>285</v>
      </c>
      <c r="BM1021" s="227" t="s">
        <v>974</v>
      </c>
    </row>
    <row r="1022" s="13" customFormat="1">
      <c r="A1022" s="13"/>
      <c r="B1022" s="229"/>
      <c r="C1022" s="230"/>
      <c r="D1022" s="231" t="s">
        <v>138</v>
      </c>
      <c r="E1022" s="232" t="s">
        <v>1</v>
      </c>
      <c r="F1022" s="233" t="s">
        <v>957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138</v>
      </c>
      <c r="AU1022" s="239" t="s">
        <v>136</v>
      </c>
      <c r="AV1022" s="13" t="s">
        <v>81</v>
      </c>
      <c r="AW1022" s="13" t="s">
        <v>30</v>
      </c>
      <c r="AX1022" s="13" t="s">
        <v>73</v>
      </c>
      <c r="AY1022" s="239" t="s">
        <v>127</v>
      </c>
    </row>
    <row r="1023" s="13" customFormat="1">
      <c r="A1023" s="13"/>
      <c r="B1023" s="229"/>
      <c r="C1023" s="230"/>
      <c r="D1023" s="231" t="s">
        <v>138</v>
      </c>
      <c r="E1023" s="232" t="s">
        <v>1</v>
      </c>
      <c r="F1023" s="233" t="s">
        <v>193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138</v>
      </c>
      <c r="AU1023" s="239" t="s">
        <v>136</v>
      </c>
      <c r="AV1023" s="13" t="s">
        <v>81</v>
      </c>
      <c r="AW1023" s="13" t="s">
        <v>30</v>
      </c>
      <c r="AX1023" s="13" t="s">
        <v>73</v>
      </c>
      <c r="AY1023" s="239" t="s">
        <v>127</v>
      </c>
    </row>
    <row r="1024" s="14" customFormat="1">
      <c r="A1024" s="14"/>
      <c r="B1024" s="240"/>
      <c r="C1024" s="241"/>
      <c r="D1024" s="231" t="s">
        <v>138</v>
      </c>
      <c r="E1024" s="242" t="s">
        <v>1</v>
      </c>
      <c r="F1024" s="243" t="s">
        <v>194</v>
      </c>
      <c r="G1024" s="241"/>
      <c r="H1024" s="244">
        <v>17.547000000000001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138</v>
      </c>
      <c r="AU1024" s="250" t="s">
        <v>136</v>
      </c>
      <c r="AV1024" s="14" t="s">
        <v>136</v>
      </c>
      <c r="AW1024" s="14" t="s">
        <v>30</v>
      </c>
      <c r="AX1024" s="14" t="s">
        <v>73</v>
      </c>
      <c r="AY1024" s="250" t="s">
        <v>127</v>
      </c>
    </row>
    <row r="1025" s="13" customFormat="1">
      <c r="A1025" s="13"/>
      <c r="B1025" s="229"/>
      <c r="C1025" s="230"/>
      <c r="D1025" s="231" t="s">
        <v>138</v>
      </c>
      <c r="E1025" s="232" t="s">
        <v>1</v>
      </c>
      <c r="F1025" s="233" t="s">
        <v>176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138</v>
      </c>
      <c r="AU1025" s="239" t="s">
        <v>136</v>
      </c>
      <c r="AV1025" s="13" t="s">
        <v>81</v>
      </c>
      <c r="AW1025" s="13" t="s">
        <v>30</v>
      </c>
      <c r="AX1025" s="13" t="s">
        <v>73</v>
      </c>
      <c r="AY1025" s="239" t="s">
        <v>127</v>
      </c>
    </row>
    <row r="1026" s="14" customFormat="1">
      <c r="A1026" s="14"/>
      <c r="B1026" s="240"/>
      <c r="C1026" s="241"/>
      <c r="D1026" s="231" t="s">
        <v>138</v>
      </c>
      <c r="E1026" s="242" t="s">
        <v>1</v>
      </c>
      <c r="F1026" s="243" t="s">
        <v>177</v>
      </c>
      <c r="G1026" s="241"/>
      <c r="H1026" s="244">
        <v>17.706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138</v>
      </c>
      <c r="AU1026" s="250" t="s">
        <v>136</v>
      </c>
      <c r="AV1026" s="14" t="s">
        <v>136</v>
      </c>
      <c r="AW1026" s="14" t="s">
        <v>30</v>
      </c>
      <c r="AX1026" s="14" t="s">
        <v>73</v>
      </c>
      <c r="AY1026" s="250" t="s">
        <v>127</v>
      </c>
    </row>
    <row r="1027" s="13" customFormat="1">
      <c r="A1027" s="13"/>
      <c r="B1027" s="229"/>
      <c r="C1027" s="230"/>
      <c r="D1027" s="231" t="s">
        <v>138</v>
      </c>
      <c r="E1027" s="232" t="s">
        <v>1</v>
      </c>
      <c r="F1027" s="233" t="s">
        <v>149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138</v>
      </c>
      <c r="AU1027" s="239" t="s">
        <v>136</v>
      </c>
      <c r="AV1027" s="13" t="s">
        <v>81</v>
      </c>
      <c r="AW1027" s="13" t="s">
        <v>30</v>
      </c>
      <c r="AX1027" s="13" t="s">
        <v>73</v>
      </c>
      <c r="AY1027" s="239" t="s">
        <v>127</v>
      </c>
    </row>
    <row r="1028" s="14" customFormat="1">
      <c r="A1028" s="14"/>
      <c r="B1028" s="240"/>
      <c r="C1028" s="241"/>
      <c r="D1028" s="231" t="s">
        <v>138</v>
      </c>
      <c r="E1028" s="242" t="s">
        <v>1</v>
      </c>
      <c r="F1028" s="243" t="s">
        <v>195</v>
      </c>
      <c r="G1028" s="241"/>
      <c r="H1028" s="244">
        <v>12.297000000000001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138</v>
      </c>
      <c r="AU1028" s="250" t="s">
        <v>136</v>
      </c>
      <c r="AV1028" s="14" t="s">
        <v>136</v>
      </c>
      <c r="AW1028" s="14" t="s">
        <v>30</v>
      </c>
      <c r="AX1028" s="14" t="s">
        <v>73</v>
      </c>
      <c r="AY1028" s="250" t="s">
        <v>127</v>
      </c>
    </row>
    <row r="1029" s="13" customFormat="1">
      <c r="A1029" s="13"/>
      <c r="B1029" s="229"/>
      <c r="C1029" s="230"/>
      <c r="D1029" s="231" t="s">
        <v>138</v>
      </c>
      <c r="E1029" s="232" t="s">
        <v>1</v>
      </c>
      <c r="F1029" s="233" t="s">
        <v>196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138</v>
      </c>
      <c r="AU1029" s="239" t="s">
        <v>136</v>
      </c>
      <c r="AV1029" s="13" t="s">
        <v>81</v>
      </c>
      <c r="AW1029" s="13" t="s">
        <v>30</v>
      </c>
      <c r="AX1029" s="13" t="s">
        <v>73</v>
      </c>
      <c r="AY1029" s="239" t="s">
        <v>127</v>
      </c>
    </row>
    <row r="1030" s="14" customFormat="1">
      <c r="A1030" s="14"/>
      <c r="B1030" s="240"/>
      <c r="C1030" s="241"/>
      <c r="D1030" s="231" t="s">
        <v>138</v>
      </c>
      <c r="E1030" s="242" t="s">
        <v>1</v>
      </c>
      <c r="F1030" s="243" t="s">
        <v>197</v>
      </c>
      <c r="G1030" s="241"/>
      <c r="H1030" s="244">
        <v>0.76500000000000001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138</v>
      </c>
      <c r="AU1030" s="250" t="s">
        <v>136</v>
      </c>
      <c r="AV1030" s="14" t="s">
        <v>136</v>
      </c>
      <c r="AW1030" s="14" t="s">
        <v>30</v>
      </c>
      <c r="AX1030" s="14" t="s">
        <v>73</v>
      </c>
      <c r="AY1030" s="250" t="s">
        <v>127</v>
      </c>
    </row>
    <row r="1031" s="13" customFormat="1">
      <c r="A1031" s="13"/>
      <c r="B1031" s="229"/>
      <c r="C1031" s="230"/>
      <c r="D1031" s="231" t="s">
        <v>138</v>
      </c>
      <c r="E1031" s="232" t="s">
        <v>1</v>
      </c>
      <c r="F1031" s="233" t="s">
        <v>180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138</v>
      </c>
      <c r="AU1031" s="239" t="s">
        <v>136</v>
      </c>
      <c r="AV1031" s="13" t="s">
        <v>81</v>
      </c>
      <c r="AW1031" s="13" t="s">
        <v>30</v>
      </c>
      <c r="AX1031" s="13" t="s">
        <v>73</v>
      </c>
      <c r="AY1031" s="239" t="s">
        <v>127</v>
      </c>
    </row>
    <row r="1032" s="14" customFormat="1">
      <c r="A1032" s="14"/>
      <c r="B1032" s="240"/>
      <c r="C1032" s="241"/>
      <c r="D1032" s="231" t="s">
        <v>138</v>
      </c>
      <c r="E1032" s="242" t="s">
        <v>1</v>
      </c>
      <c r="F1032" s="243" t="s">
        <v>198</v>
      </c>
      <c r="G1032" s="241"/>
      <c r="H1032" s="244">
        <v>22.655999999999999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138</v>
      </c>
      <c r="AU1032" s="250" t="s">
        <v>136</v>
      </c>
      <c r="AV1032" s="14" t="s">
        <v>136</v>
      </c>
      <c r="AW1032" s="14" t="s">
        <v>30</v>
      </c>
      <c r="AX1032" s="14" t="s">
        <v>73</v>
      </c>
      <c r="AY1032" s="250" t="s">
        <v>127</v>
      </c>
    </row>
    <row r="1033" s="13" customFormat="1">
      <c r="A1033" s="13"/>
      <c r="B1033" s="229"/>
      <c r="C1033" s="230"/>
      <c r="D1033" s="231" t="s">
        <v>138</v>
      </c>
      <c r="E1033" s="232" t="s">
        <v>1</v>
      </c>
      <c r="F1033" s="233" t="s">
        <v>199</v>
      </c>
      <c r="G1033" s="230"/>
      <c r="H1033" s="232" t="s">
        <v>1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9" t="s">
        <v>138</v>
      </c>
      <c r="AU1033" s="239" t="s">
        <v>136</v>
      </c>
      <c r="AV1033" s="13" t="s">
        <v>81</v>
      </c>
      <c r="AW1033" s="13" t="s">
        <v>30</v>
      </c>
      <c r="AX1033" s="13" t="s">
        <v>73</v>
      </c>
      <c r="AY1033" s="239" t="s">
        <v>127</v>
      </c>
    </row>
    <row r="1034" s="14" customFormat="1">
      <c r="A1034" s="14"/>
      <c r="B1034" s="240"/>
      <c r="C1034" s="241"/>
      <c r="D1034" s="231" t="s">
        <v>138</v>
      </c>
      <c r="E1034" s="242" t="s">
        <v>1</v>
      </c>
      <c r="F1034" s="243" t="s">
        <v>200</v>
      </c>
      <c r="G1034" s="241"/>
      <c r="H1034" s="244">
        <v>1.2010000000000001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0" t="s">
        <v>138</v>
      </c>
      <c r="AU1034" s="250" t="s">
        <v>136</v>
      </c>
      <c r="AV1034" s="14" t="s">
        <v>136</v>
      </c>
      <c r="AW1034" s="14" t="s">
        <v>30</v>
      </c>
      <c r="AX1034" s="14" t="s">
        <v>73</v>
      </c>
      <c r="AY1034" s="250" t="s">
        <v>127</v>
      </c>
    </row>
    <row r="1035" s="13" customFormat="1">
      <c r="A1035" s="13"/>
      <c r="B1035" s="229"/>
      <c r="C1035" s="230"/>
      <c r="D1035" s="231" t="s">
        <v>138</v>
      </c>
      <c r="E1035" s="232" t="s">
        <v>1</v>
      </c>
      <c r="F1035" s="233" t="s">
        <v>201</v>
      </c>
      <c r="G1035" s="230"/>
      <c r="H1035" s="232" t="s">
        <v>1</v>
      </c>
      <c r="I1035" s="234"/>
      <c r="J1035" s="230"/>
      <c r="K1035" s="230"/>
      <c r="L1035" s="235"/>
      <c r="M1035" s="236"/>
      <c r="N1035" s="237"/>
      <c r="O1035" s="237"/>
      <c r="P1035" s="237"/>
      <c r="Q1035" s="237"/>
      <c r="R1035" s="237"/>
      <c r="S1035" s="237"/>
      <c r="T1035" s="238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9" t="s">
        <v>138</v>
      </c>
      <c r="AU1035" s="239" t="s">
        <v>136</v>
      </c>
      <c r="AV1035" s="13" t="s">
        <v>81</v>
      </c>
      <c r="AW1035" s="13" t="s">
        <v>30</v>
      </c>
      <c r="AX1035" s="13" t="s">
        <v>73</v>
      </c>
      <c r="AY1035" s="239" t="s">
        <v>127</v>
      </c>
    </row>
    <row r="1036" s="14" customFormat="1">
      <c r="A1036" s="14"/>
      <c r="B1036" s="240"/>
      <c r="C1036" s="241"/>
      <c r="D1036" s="231" t="s">
        <v>138</v>
      </c>
      <c r="E1036" s="242" t="s">
        <v>1</v>
      </c>
      <c r="F1036" s="243" t="s">
        <v>202</v>
      </c>
      <c r="G1036" s="241"/>
      <c r="H1036" s="244">
        <v>0.80800000000000005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0" t="s">
        <v>138</v>
      </c>
      <c r="AU1036" s="250" t="s">
        <v>136</v>
      </c>
      <c r="AV1036" s="14" t="s">
        <v>136</v>
      </c>
      <c r="AW1036" s="14" t="s">
        <v>30</v>
      </c>
      <c r="AX1036" s="14" t="s">
        <v>73</v>
      </c>
      <c r="AY1036" s="250" t="s">
        <v>127</v>
      </c>
    </row>
    <row r="1037" s="13" customFormat="1">
      <c r="A1037" s="13"/>
      <c r="B1037" s="229"/>
      <c r="C1037" s="230"/>
      <c r="D1037" s="231" t="s">
        <v>138</v>
      </c>
      <c r="E1037" s="232" t="s">
        <v>1</v>
      </c>
      <c r="F1037" s="233" t="s">
        <v>203</v>
      </c>
      <c r="G1037" s="230"/>
      <c r="H1037" s="232" t="s">
        <v>1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9" t="s">
        <v>138</v>
      </c>
      <c r="AU1037" s="239" t="s">
        <v>136</v>
      </c>
      <c r="AV1037" s="13" t="s">
        <v>81</v>
      </c>
      <c r="AW1037" s="13" t="s">
        <v>30</v>
      </c>
      <c r="AX1037" s="13" t="s">
        <v>73</v>
      </c>
      <c r="AY1037" s="239" t="s">
        <v>127</v>
      </c>
    </row>
    <row r="1038" s="14" customFormat="1">
      <c r="A1038" s="14"/>
      <c r="B1038" s="240"/>
      <c r="C1038" s="241"/>
      <c r="D1038" s="231" t="s">
        <v>138</v>
      </c>
      <c r="E1038" s="242" t="s">
        <v>1</v>
      </c>
      <c r="F1038" s="243" t="s">
        <v>204</v>
      </c>
      <c r="G1038" s="241"/>
      <c r="H1038" s="244">
        <v>2.4060000000000001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138</v>
      </c>
      <c r="AU1038" s="250" t="s">
        <v>136</v>
      </c>
      <c r="AV1038" s="14" t="s">
        <v>136</v>
      </c>
      <c r="AW1038" s="14" t="s">
        <v>30</v>
      </c>
      <c r="AX1038" s="14" t="s">
        <v>73</v>
      </c>
      <c r="AY1038" s="250" t="s">
        <v>127</v>
      </c>
    </row>
    <row r="1039" s="13" customFormat="1">
      <c r="A1039" s="13"/>
      <c r="B1039" s="229"/>
      <c r="C1039" s="230"/>
      <c r="D1039" s="231" t="s">
        <v>138</v>
      </c>
      <c r="E1039" s="232" t="s">
        <v>1</v>
      </c>
      <c r="F1039" s="233" t="s">
        <v>178</v>
      </c>
      <c r="G1039" s="230"/>
      <c r="H1039" s="232" t="s">
        <v>1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9" t="s">
        <v>138</v>
      </c>
      <c r="AU1039" s="239" t="s">
        <v>136</v>
      </c>
      <c r="AV1039" s="13" t="s">
        <v>81</v>
      </c>
      <c r="AW1039" s="13" t="s">
        <v>30</v>
      </c>
      <c r="AX1039" s="13" t="s">
        <v>73</v>
      </c>
      <c r="AY1039" s="239" t="s">
        <v>127</v>
      </c>
    </row>
    <row r="1040" s="14" customFormat="1">
      <c r="A1040" s="14"/>
      <c r="B1040" s="240"/>
      <c r="C1040" s="241"/>
      <c r="D1040" s="231" t="s">
        <v>138</v>
      </c>
      <c r="E1040" s="242" t="s">
        <v>1</v>
      </c>
      <c r="F1040" s="243" t="s">
        <v>205</v>
      </c>
      <c r="G1040" s="241"/>
      <c r="H1040" s="244">
        <v>23.120999999999999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138</v>
      </c>
      <c r="AU1040" s="250" t="s">
        <v>136</v>
      </c>
      <c r="AV1040" s="14" t="s">
        <v>136</v>
      </c>
      <c r="AW1040" s="14" t="s">
        <v>30</v>
      </c>
      <c r="AX1040" s="14" t="s">
        <v>73</v>
      </c>
      <c r="AY1040" s="250" t="s">
        <v>127</v>
      </c>
    </row>
    <row r="1041" s="13" customFormat="1">
      <c r="A1041" s="13"/>
      <c r="B1041" s="229"/>
      <c r="C1041" s="230"/>
      <c r="D1041" s="231" t="s">
        <v>138</v>
      </c>
      <c r="E1041" s="232" t="s">
        <v>1</v>
      </c>
      <c r="F1041" s="233" t="s">
        <v>958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138</v>
      </c>
      <c r="AU1041" s="239" t="s">
        <v>136</v>
      </c>
      <c r="AV1041" s="13" t="s">
        <v>81</v>
      </c>
      <c r="AW1041" s="13" t="s">
        <v>30</v>
      </c>
      <c r="AX1041" s="13" t="s">
        <v>73</v>
      </c>
      <c r="AY1041" s="239" t="s">
        <v>127</v>
      </c>
    </row>
    <row r="1042" s="13" customFormat="1">
      <c r="A1042" s="13"/>
      <c r="B1042" s="229"/>
      <c r="C1042" s="230"/>
      <c r="D1042" s="231" t="s">
        <v>138</v>
      </c>
      <c r="E1042" s="232" t="s">
        <v>1</v>
      </c>
      <c r="F1042" s="233" t="s">
        <v>959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138</v>
      </c>
      <c r="AU1042" s="239" t="s">
        <v>136</v>
      </c>
      <c r="AV1042" s="13" t="s">
        <v>81</v>
      </c>
      <c r="AW1042" s="13" t="s">
        <v>30</v>
      </c>
      <c r="AX1042" s="13" t="s">
        <v>73</v>
      </c>
      <c r="AY1042" s="239" t="s">
        <v>127</v>
      </c>
    </row>
    <row r="1043" s="14" customFormat="1">
      <c r="A1043" s="14"/>
      <c r="B1043" s="240"/>
      <c r="C1043" s="241"/>
      <c r="D1043" s="231" t="s">
        <v>138</v>
      </c>
      <c r="E1043" s="242" t="s">
        <v>1</v>
      </c>
      <c r="F1043" s="243" t="s">
        <v>960</v>
      </c>
      <c r="G1043" s="241"/>
      <c r="H1043" s="244">
        <v>36.155000000000001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138</v>
      </c>
      <c r="AU1043" s="250" t="s">
        <v>136</v>
      </c>
      <c r="AV1043" s="14" t="s">
        <v>136</v>
      </c>
      <c r="AW1043" s="14" t="s">
        <v>30</v>
      </c>
      <c r="AX1043" s="14" t="s">
        <v>73</v>
      </c>
      <c r="AY1043" s="250" t="s">
        <v>127</v>
      </c>
    </row>
    <row r="1044" s="14" customFormat="1">
      <c r="A1044" s="14"/>
      <c r="B1044" s="240"/>
      <c r="C1044" s="241"/>
      <c r="D1044" s="231" t="s">
        <v>138</v>
      </c>
      <c r="E1044" s="242" t="s">
        <v>1</v>
      </c>
      <c r="F1044" s="243" t="s">
        <v>961</v>
      </c>
      <c r="G1044" s="241"/>
      <c r="H1044" s="244">
        <v>-5.6109999999999998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138</v>
      </c>
      <c r="AU1044" s="250" t="s">
        <v>136</v>
      </c>
      <c r="AV1044" s="14" t="s">
        <v>136</v>
      </c>
      <c r="AW1044" s="14" t="s">
        <v>30</v>
      </c>
      <c r="AX1044" s="14" t="s">
        <v>73</v>
      </c>
      <c r="AY1044" s="250" t="s">
        <v>127</v>
      </c>
    </row>
    <row r="1045" s="13" customFormat="1">
      <c r="A1045" s="13"/>
      <c r="B1045" s="229"/>
      <c r="C1045" s="230"/>
      <c r="D1045" s="231" t="s">
        <v>138</v>
      </c>
      <c r="E1045" s="232" t="s">
        <v>1</v>
      </c>
      <c r="F1045" s="233" t="s">
        <v>196</v>
      </c>
      <c r="G1045" s="230"/>
      <c r="H1045" s="232" t="s">
        <v>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138</v>
      </c>
      <c r="AU1045" s="239" t="s">
        <v>136</v>
      </c>
      <c r="AV1045" s="13" t="s">
        <v>81</v>
      </c>
      <c r="AW1045" s="13" t="s">
        <v>30</v>
      </c>
      <c r="AX1045" s="13" t="s">
        <v>73</v>
      </c>
      <c r="AY1045" s="239" t="s">
        <v>127</v>
      </c>
    </row>
    <row r="1046" s="14" customFormat="1">
      <c r="A1046" s="14"/>
      <c r="B1046" s="240"/>
      <c r="C1046" s="241"/>
      <c r="D1046" s="231" t="s">
        <v>138</v>
      </c>
      <c r="E1046" s="242" t="s">
        <v>1</v>
      </c>
      <c r="F1046" s="243" t="s">
        <v>962</v>
      </c>
      <c r="G1046" s="241"/>
      <c r="H1046" s="244">
        <v>8.8399999999999999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138</v>
      </c>
      <c r="AU1046" s="250" t="s">
        <v>136</v>
      </c>
      <c r="AV1046" s="14" t="s">
        <v>136</v>
      </c>
      <c r="AW1046" s="14" t="s">
        <v>30</v>
      </c>
      <c r="AX1046" s="14" t="s">
        <v>73</v>
      </c>
      <c r="AY1046" s="250" t="s">
        <v>127</v>
      </c>
    </row>
    <row r="1047" s="13" customFormat="1">
      <c r="A1047" s="13"/>
      <c r="B1047" s="229"/>
      <c r="C1047" s="230"/>
      <c r="D1047" s="231" t="s">
        <v>138</v>
      </c>
      <c r="E1047" s="232" t="s">
        <v>1</v>
      </c>
      <c r="F1047" s="233" t="s">
        <v>180</v>
      </c>
      <c r="G1047" s="230"/>
      <c r="H1047" s="232" t="s">
        <v>1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9" t="s">
        <v>138</v>
      </c>
      <c r="AU1047" s="239" t="s">
        <v>136</v>
      </c>
      <c r="AV1047" s="13" t="s">
        <v>81</v>
      </c>
      <c r="AW1047" s="13" t="s">
        <v>30</v>
      </c>
      <c r="AX1047" s="13" t="s">
        <v>73</v>
      </c>
      <c r="AY1047" s="239" t="s">
        <v>127</v>
      </c>
    </row>
    <row r="1048" s="14" customFormat="1">
      <c r="A1048" s="14"/>
      <c r="B1048" s="240"/>
      <c r="C1048" s="241"/>
      <c r="D1048" s="231" t="s">
        <v>138</v>
      </c>
      <c r="E1048" s="242" t="s">
        <v>1</v>
      </c>
      <c r="F1048" s="243" t="s">
        <v>963</v>
      </c>
      <c r="G1048" s="241"/>
      <c r="H1048" s="244">
        <v>60.792999999999999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138</v>
      </c>
      <c r="AU1048" s="250" t="s">
        <v>136</v>
      </c>
      <c r="AV1048" s="14" t="s">
        <v>136</v>
      </c>
      <c r="AW1048" s="14" t="s">
        <v>30</v>
      </c>
      <c r="AX1048" s="14" t="s">
        <v>73</v>
      </c>
      <c r="AY1048" s="250" t="s">
        <v>127</v>
      </c>
    </row>
    <row r="1049" s="14" customFormat="1">
      <c r="A1049" s="14"/>
      <c r="B1049" s="240"/>
      <c r="C1049" s="241"/>
      <c r="D1049" s="231" t="s">
        <v>138</v>
      </c>
      <c r="E1049" s="242" t="s">
        <v>1</v>
      </c>
      <c r="F1049" s="243" t="s">
        <v>964</v>
      </c>
      <c r="G1049" s="241"/>
      <c r="H1049" s="244">
        <v>-9.6739999999999995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138</v>
      </c>
      <c r="AU1049" s="250" t="s">
        <v>136</v>
      </c>
      <c r="AV1049" s="14" t="s">
        <v>136</v>
      </c>
      <c r="AW1049" s="14" t="s">
        <v>30</v>
      </c>
      <c r="AX1049" s="14" t="s">
        <v>73</v>
      </c>
      <c r="AY1049" s="250" t="s">
        <v>127</v>
      </c>
    </row>
    <row r="1050" s="13" customFormat="1">
      <c r="A1050" s="13"/>
      <c r="B1050" s="229"/>
      <c r="C1050" s="230"/>
      <c r="D1050" s="231" t="s">
        <v>138</v>
      </c>
      <c r="E1050" s="232" t="s">
        <v>1</v>
      </c>
      <c r="F1050" s="233" t="s">
        <v>193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138</v>
      </c>
      <c r="AU1050" s="239" t="s">
        <v>136</v>
      </c>
      <c r="AV1050" s="13" t="s">
        <v>81</v>
      </c>
      <c r="AW1050" s="13" t="s">
        <v>30</v>
      </c>
      <c r="AX1050" s="13" t="s">
        <v>73</v>
      </c>
      <c r="AY1050" s="239" t="s">
        <v>127</v>
      </c>
    </row>
    <row r="1051" s="14" customFormat="1">
      <c r="A1051" s="14"/>
      <c r="B1051" s="240"/>
      <c r="C1051" s="241"/>
      <c r="D1051" s="231" t="s">
        <v>138</v>
      </c>
      <c r="E1051" s="242" t="s">
        <v>1</v>
      </c>
      <c r="F1051" s="243" t="s">
        <v>965</v>
      </c>
      <c r="G1051" s="241"/>
      <c r="H1051" s="244">
        <v>44.298000000000002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138</v>
      </c>
      <c r="AU1051" s="250" t="s">
        <v>136</v>
      </c>
      <c r="AV1051" s="14" t="s">
        <v>136</v>
      </c>
      <c r="AW1051" s="14" t="s">
        <v>30</v>
      </c>
      <c r="AX1051" s="14" t="s">
        <v>73</v>
      </c>
      <c r="AY1051" s="250" t="s">
        <v>127</v>
      </c>
    </row>
    <row r="1052" s="13" customFormat="1">
      <c r="A1052" s="13"/>
      <c r="B1052" s="229"/>
      <c r="C1052" s="230"/>
      <c r="D1052" s="231" t="s">
        <v>138</v>
      </c>
      <c r="E1052" s="232" t="s">
        <v>1</v>
      </c>
      <c r="F1052" s="233" t="s">
        <v>176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138</v>
      </c>
      <c r="AU1052" s="239" t="s">
        <v>136</v>
      </c>
      <c r="AV1052" s="13" t="s">
        <v>81</v>
      </c>
      <c r="AW1052" s="13" t="s">
        <v>30</v>
      </c>
      <c r="AX1052" s="13" t="s">
        <v>73</v>
      </c>
      <c r="AY1052" s="239" t="s">
        <v>127</v>
      </c>
    </row>
    <row r="1053" s="14" customFormat="1">
      <c r="A1053" s="14"/>
      <c r="B1053" s="240"/>
      <c r="C1053" s="241"/>
      <c r="D1053" s="231" t="s">
        <v>138</v>
      </c>
      <c r="E1053" s="242" t="s">
        <v>1</v>
      </c>
      <c r="F1053" s="243" t="s">
        <v>966</v>
      </c>
      <c r="G1053" s="241"/>
      <c r="H1053" s="244">
        <v>42.551000000000002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138</v>
      </c>
      <c r="AU1053" s="250" t="s">
        <v>136</v>
      </c>
      <c r="AV1053" s="14" t="s">
        <v>136</v>
      </c>
      <c r="AW1053" s="14" t="s">
        <v>30</v>
      </c>
      <c r="AX1053" s="14" t="s">
        <v>73</v>
      </c>
      <c r="AY1053" s="250" t="s">
        <v>127</v>
      </c>
    </row>
    <row r="1054" s="13" customFormat="1">
      <c r="A1054" s="13"/>
      <c r="B1054" s="229"/>
      <c r="C1054" s="230"/>
      <c r="D1054" s="231" t="s">
        <v>138</v>
      </c>
      <c r="E1054" s="232" t="s">
        <v>1</v>
      </c>
      <c r="F1054" s="233" t="s">
        <v>178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138</v>
      </c>
      <c r="AU1054" s="239" t="s">
        <v>136</v>
      </c>
      <c r="AV1054" s="13" t="s">
        <v>81</v>
      </c>
      <c r="AW1054" s="13" t="s">
        <v>30</v>
      </c>
      <c r="AX1054" s="13" t="s">
        <v>73</v>
      </c>
      <c r="AY1054" s="239" t="s">
        <v>127</v>
      </c>
    </row>
    <row r="1055" s="14" customFormat="1">
      <c r="A1055" s="14"/>
      <c r="B1055" s="240"/>
      <c r="C1055" s="241"/>
      <c r="D1055" s="231" t="s">
        <v>138</v>
      </c>
      <c r="E1055" s="242" t="s">
        <v>1</v>
      </c>
      <c r="F1055" s="243" t="s">
        <v>967</v>
      </c>
      <c r="G1055" s="241"/>
      <c r="H1055" s="244">
        <v>50.405000000000001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138</v>
      </c>
      <c r="AU1055" s="250" t="s">
        <v>136</v>
      </c>
      <c r="AV1055" s="14" t="s">
        <v>136</v>
      </c>
      <c r="AW1055" s="14" t="s">
        <v>30</v>
      </c>
      <c r="AX1055" s="14" t="s">
        <v>73</v>
      </c>
      <c r="AY1055" s="250" t="s">
        <v>127</v>
      </c>
    </row>
    <row r="1056" s="13" customFormat="1">
      <c r="A1056" s="13"/>
      <c r="B1056" s="229"/>
      <c r="C1056" s="230"/>
      <c r="D1056" s="231" t="s">
        <v>138</v>
      </c>
      <c r="E1056" s="232" t="s">
        <v>1</v>
      </c>
      <c r="F1056" s="233" t="s">
        <v>199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138</v>
      </c>
      <c r="AU1056" s="239" t="s">
        <v>136</v>
      </c>
      <c r="AV1056" s="13" t="s">
        <v>81</v>
      </c>
      <c r="AW1056" s="13" t="s">
        <v>30</v>
      </c>
      <c r="AX1056" s="13" t="s">
        <v>73</v>
      </c>
      <c r="AY1056" s="239" t="s">
        <v>127</v>
      </c>
    </row>
    <row r="1057" s="14" customFormat="1">
      <c r="A1057" s="14"/>
      <c r="B1057" s="240"/>
      <c r="C1057" s="241"/>
      <c r="D1057" s="231" t="s">
        <v>138</v>
      </c>
      <c r="E1057" s="242" t="s">
        <v>1</v>
      </c>
      <c r="F1057" s="243" t="s">
        <v>968</v>
      </c>
      <c r="G1057" s="241"/>
      <c r="H1057" s="244">
        <v>11.472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138</v>
      </c>
      <c r="AU1057" s="250" t="s">
        <v>136</v>
      </c>
      <c r="AV1057" s="14" t="s">
        <v>136</v>
      </c>
      <c r="AW1057" s="14" t="s">
        <v>30</v>
      </c>
      <c r="AX1057" s="14" t="s">
        <v>73</v>
      </c>
      <c r="AY1057" s="250" t="s">
        <v>127</v>
      </c>
    </row>
    <row r="1058" s="13" customFormat="1">
      <c r="A1058" s="13"/>
      <c r="B1058" s="229"/>
      <c r="C1058" s="230"/>
      <c r="D1058" s="231" t="s">
        <v>138</v>
      </c>
      <c r="E1058" s="232" t="s">
        <v>1</v>
      </c>
      <c r="F1058" s="233" t="s">
        <v>201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138</v>
      </c>
      <c r="AU1058" s="239" t="s">
        <v>136</v>
      </c>
      <c r="AV1058" s="13" t="s">
        <v>81</v>
      </c>
      <c r="AW1058" s="13" t="s">
        <v>30</v>
      </c>
      <c r="AX1058" s="13" t="s">
        <v>73</v>
      </c>
      <c r="AY1058" s="239" t="s">
        <v>127</v>
      </c>
    </row>
    <row r="1059" s="14" customFormat="1">
      <c r="A1059" s="14"/>
      <c r="B1059" s="240"/>
      <c r="C1059" s="241"/>
      <c r="D1059" s="231" t="s">
        <v>138</v>
      </c>
      <c r="E1059" s="242" t="s">
        <v>1</v>
      </c>
      <c r="F1059" s="243" t="s">
        <v>969</v>
      </c>
      <c r="G1059" s="241"/>
      <c r="H1059" s="244">
        <v>9.2520000000000007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138</v>
      </c>
      <c r="AU1059" s="250" t="s">
        <v>136</v>
      </c>
      <c r="AV1059" s="14" t="s">
        <v>136</v>
      </c>
      <c r="AW1059" s="14" t="s">
        <v>30</v>
      </c>
      <c r="AX1059" s="14" t="s">
        <v>73</v>
      </c>
      <c r="AY1059" s="250" t="s">
        <v>127</v>
      </c>
    </row>
    <row r="1060" s="13" customFormat="1">
      <c r="A1060" s="13"/>
      <c r="B1060" s="229"/>
      <c r="C1060" s="230"/>
      <c r="D1060" s="231" t="s">
        <v>138</v>
      </c>
      <c r="E1060" s="232" t="s">
        <v>1</v>
      </c>
      <c r="F1060" s="233" t="s">
        <v>203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138</v>
      </c>
      <c r="AU1060" s="239" t="s">
        <v>136</v>
      </c>
      <c r="AV1060" s="13" t="s">
        <v>81</v>
      </c>
      <c r="AW1060" s="13" t="s">
        <v>30</v>
      </c>
      <c r="AX1060" s="13" t="s">
        <v>73</v>
      </c>
      <c r="AY1060" s="239" t="s">
        <v>127</v>
      </c>
    </row>
    <row r="1061" s="14" customFormat="1">
      <c r="A1061" s="14"/>
      <c r="B1061" s="240"/>
      <c r="C1061" s="241"/>
      <c r="D1061" s="231" t="s">
        <v>138</v>
      </c>
      <c r="E1061" s="242" t="s">
        <v>1</v>
      </c>
      <c r="F1061" s="243" t="s">
        <v>970</v>
      </c>
      <c r="G1061" s="241"/>
      <c r="H1061" s="244">
        <v>16.652000000000001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138</v>
      </c>
      <c r="AU1061" s="250" t="s">
        <v>136</v>
      </c>
      <c r="AV1061" s="14" t="s">
        <v>136</v>
      </c>
      <c r="AW1061" s="14" t="s">
        <v>30</v>
      </c>
      <c r="AX1061" s="14" t="s">
        <v>73</v>
      </c>
      <c r="AY1061" s="250" t="s">
        <v>127</v>
      </c>
    </row>
    <row r="1062" s="15" customFormat="1">
      <c r="A1062" s="15"/>
      <c r="B1062" s="251"/>
      <c r="C1062" s="252"/>
      <c r="D1062" s="231" t="s">
        <v>138</v>
      </c>
      <c r="E1062" s="253" t="s">
        <v>1</v>
      </c>
      <c r="F1062" s="254" t="s">
        <v>140</v>
      </c>
      <c r="G1062" s="252"/>
      <c r="H1062" s="255">
        <v>363.63999999999999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1" t="s">
        <v>138</v>
      </c>
      <c r="AU1062" s="261" t="s">
        <v>136</v>
      </c>
      <c r="AV1062" s="15" t="s">
        <v>135</v>
      </c>
      <c r="AW1062" s="15" t="s">
        <v>30</v>
      </c>
      <c r="AX1062" s="15" t="s">
        <v>81</v>
      </c>
      <c r="AY1062" s="261" t="s">
        <v>127</v>
      </c>
    </row>
    <row r="1063" s="2" customFormat="1" ht="24.15" customHeight="1">
      <c r="A1063" s="38"/>
      <c r="B1063" s="39"/>
      <c r="C1063" s="215" t="s">
        <v>975</v>
      </c>
      <c r="D1063" s="215" t="s">
        <v>131</v>
      </c>
      <c r="E1063" s="216" t="s">
        <v>976</v>
      </c>
      <c r="F1063" s="217" t="s">
        <v>977</v>
      </c>
      <c r="G1063" s="218" t="s">
        <v>134</v>
      </c>
      <c r="H1063" s="219">
        <v>363.63999999999999</v>
      </c>
      <c r="I1063" s="220"/>
      <c r="J1063" s="221">
        <f>ROUND(I1063*H1063,2)</f>
        <v>0</v>
      </c>
      <c r="K1063" s="222"/>
      <c r="L1063" s="44"/>
      <c r="M1063" s="223" t="s">
        <v>1</v>
      </c>
      <c r="N1063" s="224" t="s">
        <v>39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285</v>
      </c>
      <c r="AT1063" s="227" t="s">
        <v>131</v>
      </c>
      <c r="AU1063" s="227" t="s">
        <v>136</v>
      </c>
      <c r="AY1063" s="17" t="s">
        <v>127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136</v>
      </c>
      <c r="BK1063" s="228">
        <f>ROUND(I1063*H1063,2)</f>
        <v>0</v>
      </c>
      <c r="BL1063" s="17" t="s">
        <v>285</v>
      </c>
      <c r="BM1063" s="227" t="s">
        <v>978</v>
      </c>
    </row>
    <row r="1064" s="13" customFormat="1">
      <c r="A1064" s="13"/>
      <c r="B1064" s="229"/>
      <c r="C1064" s="230"/>
      <c r="D1064" s="231" t="s">
        <v>138</v>
      </c>
      <c r="E1064" s="232" t="s">
        <v>1</v>
      </c>
      <c r="F1064" s="233" t="s">
        <v>957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138</v>
      </c>
      <c r="AU1064" s="239" t="s">
        <v>136</v>
      </c>
      <c r="AV1064" s="13" t="s">
        <v>81</v>
      </c>
      <c r="AW1064" s="13" t="s">
        <v>30</v>
      </c>
      <c r="AX1064" s="13" t="s">
        <v>73</v>
      </c>
      <c r="AY1064" s="239" t="s">
        <v>127</v>
      </c>
    </row>
    <row r="1065" s="13" customFormat="1">
      <c r="A1065" s="13"/>
      <c r="B1065" s="229"/>
      <c r="C1065" s="230"/>
      <c r="D1065" s="231" t="s">
        <v>138</v>
      </c>
      <c r="E1065" s="232" t="s">
        <v>1</v>
      </c>
      <c r="F1065" s="233" t="s">
        <v>193</v>
      </c>
      <c r="G1065" s="230"/>
      <c r="H1065" s="232" t="s">
        <v>1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9" t="s">
        <v>138</v>
      </c>
      <c r="AU1065" s="239" t="s">
        <v>136</v>
      </c>
      <c r="AV1065" s="13" t="s">
        <v>81</v>
      </c>
      <c r="AW1065" s="13" t="s">
        <v>30</v>
      </c>
      <c r="AX1065" s="13" t="s">
        <v>73</v>
      </c>
      <c r="AY1065" s="239" t="s">
        <v>127</v>
      </c>
    </row>
    <row r="1066" s="14" customFormat="1">
      <c r="A1066" s="14"/>
      <c r="B1066" s="240"/>
      <c r="C1066" s="241"/>
      <c r="D1066" s="231" t="s">
        <v>138</v>
      </c>
      <c r="E1066" s="242" t="s">
        <v>1</v>
      </c>
      <c r="F1066" s="243" t="s">
        <v>194</v>
      </c>
      <c r="G1066" s="241"/>
      <c r="H1066" s="244">
        <v>17.547000000000001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138</v>
      </c>
      <c r="AU1066" s="250" t="s">
        <v>136</v>
      </c>
      <c r="AV1066" s="14" t="s">
        <v>136</v>
      </c>
      <c r="AW1066" s="14" t="s">
        <v>30</v>
      </c>
      <c r="AX1066" s="14" t="s">
        <v>73</v>
      </c>
      <c r="AY1066" s="250" t="s">
        <v>127</v>
      </c>
    </row>
    <row r="1067" s="13" customFormat="1">
      <c r="A1067" s="13"/>
      <c r="B1067" s="229"/>
      <c r="C1067" s="230"/>
      <c r="D1067" s="231" t="s">
        <v>138</v>
      </c>
      <c r="E1067" s="232" t="s">
        <v>1</v>
      </c>
      <c r="F1067" s="233" t="s">
        <v>176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138</v>
      </c>
      <c r="AU1067" s="239" t="s">
        <v>136</v>
      </c>
      <c r="AV1067" s="13" t="s">
        <v>81</v>
      </c>
      <c r="AW1067" s="13" t="s">
        <v>30</v>
      </c>
      <c r="AX1067" s="13" t="s">
        <v>73</v>
      </c>
      <c r="AY1067" s="239" t="s">
        <v>127</v>
      </c>
    </row>
    <row r="1068" s="14" customFormat="1">
      <c r="A1068" s="14"/>
      <c r="B1068" s="240"/>
      <c r="C1068" s="241"/>
      <c r="D1068" s="231" t="s">
        <v>138</v>
      </c>
      <c r="E1068" s="242" t="s">
        <v>1</v>
      </c>
      <c r="F1068" s="243" t="s">
        <v>177</v>
      </c>
      <c r="G1068" s="241"/>
      <c r="H1068" s="244">
        <v>17.706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138</v>
      </c>
      <c r="AU1068" s="250" t="s">
        <v>136</v>
      </c>
      <c r="AV1068" s="14" t="s">
        <v>136</v>
      </c>
      <c r="AW1068" s="14" t="s">
        <v>30</v>
      </c>
      <c r="AX1068" s="14" t="s">
        <v>73</v>
      </c>
      <c r="AY1068" s="250" t="s">
        <v>127</v>
      </c>
    </row>
    <row r="1069" s="13" customFormat="1">
      <c r="A1069" s="13"/>
      <c r="B1069" s="229"/>
      <c r="C1069" s="230"/>
      <c r="D1069" s="231" t="s">
        <v>138</v>
      </c>
      <c r="E1069" s="232" t="s">
        <v>1</v>
      </c>
      <c r="F1069" s="233" t="s">
        <v>149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138</v>
      </c>
      <c r="AU1069" s="239" t="s">
        <v>136</v>
      </c>
      <c r="AV1069" s="13" t="s">
        <v>81</v>
      </c>
      <c r="AW1069" s="13" t="s">
        <v>30</v>
      </c>
      <c r="AX1069" s="13" t="s">
        <v>73</v>
      </c>
      <c r="AY1069" s="239" t="s">
        <v>127</v>
      </c>
    </row>
    <row r="1070" s="14" customFormat="1">
      <c r="A1070" s="14"/>
      <c r="B1070" s="240"/>
      <c r="C1070" s="241"/>
      <c r="D1070" s="231" t="s">
        <v>138</v>
      </c>
      <c r="E1070" s="242" t="s">
        <v>1</v>
      </c>
      <c r="F1070" s="243" t="s">
        <v>195</v>
      </c>
      <c r="G1070" s="241"/>
      <c r="H1070" s="244">
        <v>12.297000000000001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138</v>
      </c>
      <c r="AU1070" s="250" t="s">
        <v>136</v>
      </c>
      <c r="AV1070" s="14" t="s">
        <v>136</v>
      </c>
      <c r="AW1070" s="14" t="s">
        <v>30</v>
      </c>
      <c r="AX1070" s="14" t="s">
        <v>73</v>
      </c>
      <c r="AY1070" s="250" t="s">
        <v>127</v>
      </c>
    </row>
    <row r="1071" s="13" customFormat="1">
      <c r="A1071" s="13"/>
      <c r="B1071" s="229"/>
      <c r="C1071" s="230"/>
      <c r="D1071" s="231" t="s">
        <v>138</v>
      </c>
      <c r="E1071" s="232" t="s">
        <v>1</v>
      </c>
      <c r="F1071" s="233" t="s">
        <v>196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138</v>
      </c>
      <c r="AU1071" s="239" t="s">
        <v>136</v>
      </c>
      <c r="AV1071" s="13" t="s">
        <v>81</v>
      </c>
      <c r="AW1071" s="13" t="s">
        <v>30</v>
      </c>
      <c r="AX1071" s="13" t="s">
        <v>73</v>
      </c>
      <c r="AY1071" s="239" t="s">
        <v>127</v>
      </c>
    </row>
    <row r="1072" s="14" customFormat="1">
      <c r="A1072" s="14"/>
      <c r="B1072" s="240"/>
      <c r="C1072" s="241"/>
      <c r="D1072" s="231" t="s">
        <v>138</v>
      </c>
      <c r="E1072" s="242" t="s">
        <v>1</v>
      </c>
      <c r="F1072" s="243" t="s">
        <v>197</v>
      </c>
      <c r="G1072" s="241"/>
      <c r="H1072" s="244">
        <v>0.76500000000000001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138</v>
      </c>
      <c r="AU1072" s="250" t="s">
        <v>136</v>
      </c>
      <c r="AV1072" s="14" t="s">
        <v>136</v>
      </c>
      <c r="AW1072" s="14" t="s">
        <v>30</v>
      </c>
      <c r="AX1072" s="14" t="s">
        <v>73</v>
      </c>
      <c r="AY1072" s="250" t="s">
        <v>127</v>
      </c>
    </row>
    <row r="1073" s="13" customFormat="1">
      <c r="A1073" s="13"/>
      <c r="B1073" s="229"/>
      <c r="C1073" s="230"/>
      <c r="D1073" s="231" t="s">
        <v>138</v>
      </c>
      <c r="E1073" s="232" t="s">
        <v>1</v>
      </c>
      <c r="F1073" s="233" t="s">
        <v>180</v>
      </c>
      <c r="G1073" s="230"/>
      <c r="H1073" s="232" t="s">
        <v>1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9" t="s">
        <v>138</v>
      </c>
      <c r="AU1073" s="239" t="s">
        <v>136</v>
      </c>
      <c r="AV1073" s="13" t="s">
        <v>81</v>
      </c>
      <c r="AW1073" s="13" t="s">
        <v>30</v>
      </c>
      <c r="AX1073" s="13" t="s">
        <v>73</v>
      </c>
      <c r="AY1073" s="239" t="s">
        <v>127</v>
      </c>
    </row>
    <row r="1074" s="14" customFormat="1">
      <c r="A1074" s="14"/>
      <c r="B1074" s="240"/>
      <c r="C1074" s="241"/>
      <c r="D1074" s="231" t="s">
        <v>138</v>
      </c>
      <c r="E1074" s="242" t="s">
        <v>1</v>
      </c>
      <c r="F1074" s="243" t="s">
        <v>198</v>
      </c>
      <c r="G1074" s="241"/>
      <c r="H1074" s="244">
        <v>22.655999999999999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0" t="s">
        <v>138</v>
      </c>
      <c r="AU1074" s="250" t="s">
        <v>136</v>
      </c>
      <c r="AV1074" s="14" t="s">
        <v>136</v>
      </c>
      <c r="AW1074" s="14" t="s">
        <v>30</v>
      </c>
      <c r="AX1074" s="14" t="s">
        <v>73</v>
      </c>
      <c r="AY1074" s="250" t="s">
        <v>127</v>
      </c>
    </row>
    <row r="1075" s="13" customFormat="1">
      <c r="A1075" s="13"/>
      <c r="B1075" s="229"/>
      <c r="C1075" s="230"/>
      <c r="D1075" s="231" t="s">
        <v>138</v>
      </c>
      <c r="E1075" s="232" t="s">
        <v>1</v>
      </c>
      <c r="F1075" s="233" t="s">
        <v>199</v>
      </c>
      <c r="G1075" s="230"/>
      <c r="H1075" s="232" t="s">
        <v>1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138</v>
      </c>
      <c r="AU1075" s="239" t="s">
        <v>136</v>
      </c>
      <c r="AV1075" s="13" t="s">
        <v>81</v>
      </c>
      <c r="AW1075" s="13" t="s">
        <v>30</v>
      </c>
      <c r="AX1075" s="13" t="s">
        <v>73</v>
      </c>
      <c r="AY1075" s="239" t="s">
        <v>127</v>
      </c>
    </row>
    <row r="1076" s="14" customFormat="1">
      <c r="A1076" s="14"/>
      <c r="B1076" s="240"/>
      <c r="C1076" s="241"/>
      <c r="D1076" s="231" t="s">
        <v>138</v>
      </c>
      <c r="E1076" s="242" t="s">
        <v>1</v>
      </c>
      <c r="F1076" s="243" t="s">
        <v>200</v>
      </c>
      <c r="G1076" s="241"/>
      <c r="H1076" s="244">
        <v>1.2010000000000001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138</v>
      </c>
      <c r="AU1076" s="250" t="s">
        <v>136</v>
      </c>
      <c r="AV1076" s="14" t="s">
        <v>136</v>
      </c>
      <c r="AW1076" s="14" t="s">
        <v>30</v>
      </c>
      <c r="AX1076" s="14" t="s">
        <v>73</v>
      </c>
      <c r="AY1076" s="250" t="s">
        <v>127</v>
      </c>
    </row>
    <row r="1077" s="13" customFormat="1">
      <c r="A1077" s="13"/>
      <c r="B1077" s="229"/>
      <c r="C1077" s="230"/>
      <c r="D1077" s="231" t="s">
        <v>138</v>
      </c>
      <c r="E1077" s="232" t="s">
        <v>1</v>
      </c>
      <c r="F1077" s="233" t="s">
        <v>201</v>
      </c>
      <c r="G1077" s="230"/>
      <c r="H1077" s="232" t="s">
        <v>1</v>
      </c>
      <c r="I1077" s="234"/>
      <c r="J1077" s="230"/>
      <c r="K1077" s="230"/>
      <c r="L1077" s="235"/>
      <c r="M1077" s="236"/>
      <c r="N1077" s="237"/>
      <c r="O1077" s="237"/>
      <c r="P1077" s="237"/>
      <c r="Q1077" s="237"/>
      <c r="R1077" s="237"/>
      <c r="S1077" s="237"/>
      <c r="T1077" s="23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9" t="s">
        <v>138</v>
      </c>
      <c r="AU1077" s="239" t="s">
        <v>136</v>
      </c>
      <c r="AV1077" s="13" t="s">
        <v>81</v>
      </c>
      <c r="AW1077" s="13" t="s">
        <v>30</v>
      </c>
      <c r="AX1077" s="13" t="s">
        <v>73</v>
      </c>
      <c r="AY1077" s="239" t="s">
        <v>127</v>
      </c>
    </row>
    <row r="1078" s="14" customFormat="1">
      <c r="A1078" s="14"/>
      <c r="B1078" s="240"/>
      <c r="C1078" s="241"/>
      <c r="D1078" s="231" t="s">
        <v>138</v>
      </c>
      <c r="E1078" s="242" t="s">
        <v>1</v>
      </c>
      <c r="F1078" s="243" t="s">
        <v>202</v>
      </c>
      <c r="G1078" s="241"/>
      <c r="H1078" s="244">
        <v>0.80800000000000005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138</v>
      </c>
      <c r="AU1078" s="250" t="s">
        <v>136</v>
      </c>
      <c r="AV1078" s="14" t="s">
        <v>136</v>
      </c>
      <c r="AW1078" s="14" t="s">
        <v>30</v>
      </c>
      <c r="AX1078" s="14" t="s">
        <v>73</v>
      </c>
      <c r="AY1078" s="250" t="s">
        <v>127</v>
      </c>
    </row>
    <row r="1079" s="13" customFormat="1">
      <c r="A1079" s="13"/>
      <c r="B1079" s="229"/>
      <c r="C1079" s="230"/>
      <c r="D1079" s="231" t="s">
        <v>138</v>
      </c>
      <c r="E1079" s="232" t="s">
        <v>1</v>
      </c>
      <c r="F1079" s="233" t="s">
        <v>203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138</v>
      </c>
      <c r="AU1079" s="239" t="s">
        <v>136</v>
      </c>
      <c r="AV1079" s="13" t="s">
        <v>81</v>
      </c>
      <c r="AW1079" s="13" t="s">
        <v>30</v>
      </c>
      <c r="AX1079" s="13" t="s">
        <v>73</v>
      </c>
      <c r="AY1079" s="239" t="s">
        <v>127</v>
      </c>
    </row>
    <row r="1080" s="14" customFormat="1">
      <c r="A1080" s="14"/>
      <c r="B1080" s="240"/>
      <c r="C1080" s="241"/>
      <c r="D1080" s="231" t="s">
        <v>138</v>
      </c>
      <c r="E1080" s="242" t="s">
        <v>1</v>
      </c>
      <c r="F1080" s="243" t="s">
        <v>204</v>
      </c>
      <c r="G1080" s="241"/>
      <c r="H1080" s="244">
        <v>2.4060000000000001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138</v>
      </c>
      <c r="AU1080" s="250" t="s">
        <v>136</v>
      </c>
      <c r="AV1080" s="14" t="s">
        <v>136</v>
      </c>
      <c r="AW1080" s="14" t="s">
        <v>30</v>
      </c>
      <c r="AX1080" s="14" t="s">
        <v>73</v>
      </c>
      <c r="AY1080" s="250" t="s">
        <v>127</v>
      </c>
    </row>
    <row r="1081" s="13" customFormat="1">
      <c r="A1081" s="13"/>
      <c r="B1081" s="229"/>
      <c r="C1081" s="230"/>
      <c r="D1081" s="231" t="s">
        <v>138</v>
      </c>
      <c r="E1081" s="232" t="s">
        <v>1</v>
      </c>
      <c r="F1081" s="233" t="s">
        <v>178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138</v>
      </c>
      <c r="AU1081" s="239" t="s">
        <v>136</v>
      </c>
      <c r="AV1081" s="13" t="s">
        <v>81</v>
      </c>
      <c r="AW1081" s="13" t="s">
        <v>30</v>
      </c>
      <c r="AX1081" s="13" t="s">
        <v>73</v>
      </c>
      <c r="AY1081" s="239" t="s">
        <v>127</v>
      </c>
    </row>
    <row r="1082" s="14" customFormat="1">
      <c r="A1082" s="14"/>
      <c r="B1082" s="240"/>
      <c r="C1082" s="241"/>
      <c r="D1082" s="231" t="s">
        <v>138</v>
      </c>
      <c r="E1082" s="242" t="s">
        <v>1</v>
      </c>
      <c r="F1082" s="243" t="s">
        <v>205</v>
      </c>
      <c r="G1082" s="241"/>
      <c r="H1082" s="244">
        <v>23.120999999999999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138</v>
      </c>
      <c r="AU1082" s="250" t="s">
        <v>136</v>
      </c>
      <c r="AV1082" s="14" t="s">
        <v>136</v>
      </c>
      <c r="AW1082" s="14" t="s">
        <v>30</v>
      </c>
      <c r="AX1082" s="14" t="s">
        <v>73</v>
      </c>
      <c r="AY1082" s="250" t="s">
        <v>127</v>
      </c>
    </row>
    <row r="1083" s="13" customFormat="1">
      <c r="A1083" s="13"/>
      <c r="B1083" s="229"/>
      <c r="C1083" s="230"/>
      <c r="D1083" s="231" t="s">
        <v>138</v>
      </c>
      <c r="E1083" s="232" t="s">
        <v>1</v>
      </c>
      <c r="F1083" s="233" t="s">
        <v>958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138</v>
      </c>
      <c r="AU1083" s="239" t="s">
        <v>136</v>
      </c>
      <c r="AV1083" s="13" t="s">
        <v>81</v>
      </c>
      <c r="AW1083" s="13" t="s">
        <v>30</v>
      </c>
      <c r="AX1083" s="13" t="s">
        <v>73</v>
      </c>
      <c r="AY1083" s="239" t="s">
        <v>127</v>
      </c>
    </row>
    <row r="1084" s="13" customFormat="1">
      <c r="A1084" s="13"/>
      <c r="B1084" s="229"/>
      <c r="C1084" s="230"/>
      <c r="D1084" s="231" t="s">
        <v>138</v>
      </c>
      <c r="E1084" s="232" t="s">
        <v>1</v>
      </c>
      <c r="F1084" s="233" t="s">
        <v>959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138</v>
      </c>
      <c r="AU1084" s="239" t="s">
        <v>136</v>
      </c>
      <c r="AV1084" s="13" t="s">
        <v>81</v>
      </c>
      <c r="AW1084" s="13" t="s">
        <v>30</v>
      </c>
      <c r="AX1084" s="13" t="s">
        <v>73</v>
      </c>
      <c r="AY1084" s="239" t="s">
        <v>127</v>
      </c>
    </row>
    <row r="1085" s="14" customFormat="1">
      <c r="A1085" s="14"/>
      <c r="B1085" s="240"/>
      <c r="C1085" s="241"/>
      <c r="D1085" s="231" t="s">
        <v>138</v>
      </c>
      <c r="E1085" s="242" t="s">
        <v>1</v>
      </c>
      <c r="F1085" s="243" t="s">
        <v>960</v>
      </c>
      <c r="G1085" s="241"/>
      <c r="H1085" s="244">
        <v>36.155000000000001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138</v>
      </c>
      <c r="AU1085" s="250" t="s">
        <v>136</v>
      </c>
      <c r="AV1085" s="14" t="s">
        <v>136</v>
      </c>
      <c r="AW1085" s="14" t="s">
        <v>30</v>
      </c>
      <c r="AX1085" s="14" t="s">
        <v>73</v>
      </c>
      <c r="AY1085" s="250" t="s">
        <v>127</v>
      </c>
    </row>
    <row r="1086" s="14" customFormat="1">
      <c r="A1086" s="14"/>
      <c r="B1086" s="240"/>
      <c r="C1086" s="241"/>
      <c r="D1086" s="231" t="s">
        <v>138</v>
      </c>
      <c r="E1086" s="242" t="s">
        <v>1</v>
      </c>
      <c r="F1086" s="243" t="s">
        <v>961</v>
      </c>
      <c r="G1086" s="241"/>
      <c r="H1086" s="244">
        <v>-5.6109999999999998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138</v>
      </c>
      <c r="AU1086" s="250" t="s">
        <v>136</v>
      </c>
      <c r="AV1086" s="14" t="s">
        <v>136</v>
      </c>
      <c r="AW1086" s="14" t="s">
        <v>30</v>
      </c>
      <c r="AX1086" s="14" t="s">
        <v>73</v>
      </c>
      <c r="AY1086" s="250" t="s">
        <v>127</v>
      </c>
    </row>
    <row r="1087" s="13" customFormat="1">
      <c r="A1087" s="13"/>
      <c r="B1087" s="229"/>
      <c r="C1087" s="230"/>
      <c r="D1087" s="231" t="s">
        <v>138</v>
      </c>
      <c r="E1087" s="232" t="s">
        <v>1</v>
      </c>
      <c r="F1087" s="233" t="s">
        <v>196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138</v>
      </c>
      <c r="AU1087" s="239" t="s">
        <v>136</v>
      </c>
      <c r="AV1087" s="13" t="s">
        <v>81</v>
      </c>
      <c r="AW1087" s="13" t="s">
        <v>30</v>
      </c>
      <c r="AX1087" s="13" t="s">
        <v>73</v>
      </c>
      <c r="AY1087" s="239" t="s">
        <v>127</v>
      </c>
    </row>
    <row r="1088" s="14" customFormat="1">
      <c r="A1088" s="14"/>
      <c r="B1088" s="240"/>
      <c r="C1088" s="241"/>
      <c r="D1088" s="231" t="s">
        <v>138</v>
      </c>
      <c r="E1088" s="242" t="s">
        <v>1</v>
      </c>
      <c r="F1088" s="243" t="s">
        <v>962</v>
      </c>
      <c r="G1088" s="241"/>
      <c r="H1088" s="244">
        <v>8.8399999999999999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138</v>
      </c>
      <c r="AU1088" s="250" t="s">
        <v>136</v>
      </c>
      <c r="AV1088" s="14" t="s">
        <v>136</v>
      </c>
      <c r="AW1088" s="14" t="s">
        <v>30</v>
      </c>
      <c r="AX1088" s="14" t="s">
        <v>73</v>
      </c>
      <c r="AY1088" s="250" t="s">
        <v>127</v>
      </c>
    </row>
    <row r="1089" s="13" customFormat="1">
      <c r="A1089" s="13"/>
      <c r="B1089" s="229"/>
      <c r="C1089" s="230"/>
      <c r="D1089" s="231" t="s">
        <v>138</v>
      </c>
      <c r="E1089" s="232" t="s">
        <v>1</v>
      </c>
      <c r="F1089" s="233" t="s">
        <v>180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138</v>
      </c>
      <c r="AU1089" s="239" t="s">
        <v>136</v>
      </c>
      <c r="AV1089" s="13" t="s">
        <v>81</v>
      </c>
      <c r="AW1089" s="13" t="s">
        <v>30</v>
      </c>
      <c r="AX1089" s="13" t="s">
        <v>73</v>
      </c>
      <c r="AY1089" s="239" t="s">
        <v>127</v>
      </c>
    </row>
    <row r="1090" s="14" customFormat="1">
      <c r="A1090" s="14"/>
      <c r="B1090" s="240"/>
      <c r="C1090" s="241"/>
      <c r="D1090" s="231" t="s">
        <v>138</v>
      </c>
      <c r="E1090" s="242" t="s">
        <v>1</v>
      </c>
      <c r="F1090" s="243" t="s">
        <v>963</v>
      </c>
      <c r="G1090" s="241"/>
      <c r="H1090" s="244">
        <v>60.792999999999999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138</v>
      </c>
      <c r="AU1090" s="250" t="s">
        <v>136</v>
      </c>
      <c r="AV1090" s="14" t="s">
        <v>136</v>
      </c>
      <c r="AW1090" s="14" t="s">
        <v>30</v>
      </c>
      <c r="AX1090" s="14" t="s">
        <v>73</v>
      </c>
      <c r="AY1090" s="250" t="s">
        <v>127</v>
      </c>
    </row>
    <row r="1091" s="14" customFormat="1">
      <c r="A1091" s="14"/>
      <c r="B1091" s="240"/>
      <c r="C1091" s="241"/>
      <c r="D1091" s="231" t="s">
        <v>138</v>
      </c>
      <c r="E1091" s="242" t="s">
        <v>1</v>
      </c>
      <c r="F1091" s="243" t="s">
        <v>964</v>
      </c>
      <c r="G1091" s="241"/>
      <c r="H1091" s="244">
        <v>-9.6739999999999995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138</v>
      </c>
      <c r="AU1091" s="250" t="s">
        <v>136</v>
      </c>
      <c r="AV1091" s="14" t="s">
        <v>136</v>
      </c>
      <c r="AW1091" s="14" t="s">
        <v>30</v>
      </c>
      <c r="AX1091" s="14" t="s">
        <v>73</v>
      </c>
      <c r="AY1091" s="250" t="s">
        <v>127</v>
      </c>
    </row>
    <row r="1092" s="13" customFormat="1">
      <c r="A1092" s="13"/>
      <c r="B1092" s="229"/>
      <c r="C1092" s="230"/>
      <c r="D1092" s="231" t="s">
        <v>138</v>
      </c>
      <c r="E1092" s="232" t="s">
        <v>1</v>
      </c>
      <c r="F1092" s="233" t="s">
        <v>193</v>
      </c>
      <c r="G1092" s="230"/>
      <c r="H1092" s="232" t="s">
        <v>1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9" t="s">
        <v>138</v>
      </c>
      <c r="AU1092" s="239" t="s">
        <v>136</v>
      </c>
      <c r="AV1092" s="13" t="s">
        <v>81</v>
      </c>
      <c r="AW1092" s="13" t="s">
        <v>30</v>
      </c>
      <c r="AX1092" s="13" t="s">
        <v>73</v>
      </c>
      <c r="AY1092" s="239" t="s">
        <v>127</v>
      </c>
    </row>
    <row r="1093" s="14" customFormat="1">
      <c r="A1093" s="14"/>
      <c r="B1093" s="240"/>
      <c r="C1093" s="241"/>
      <c r="D1093" s="231" t="s">
        <v>138</v>
      </c>
      <c r="E1093" s="242" t="s">
        <v>1</v>
      </c>
      <c r="F1093" s="243" t="s">
        <v>965</v>
      </c>
      <c r="G1093" s="241"/>
      <c r="H1093" s="244">
        <v>44.298000000000002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138</v>
      </c>
      <c r="AU1093" s="250" t="s">
        <v>136</v>
      </c>
      <c r="AV1093" s="14" t="s">
        <v>136</v>
      </c>
      <c r="AW1093" s="14" t="s">
        <v>30</v>
      </c>
      <c r="AX1093" s="14" t="s">
        <v>73</v>
      </c>
      <c r="AY1093" s="250" t="s">
        <v>127</v>
      </c>
    </row>
    <row r="1094" s="13" customFormat="1">
      <c r="A1094" s="13"/>
      <c r="B1094" s="229"/>
      <c r="C1094" s="230"/>
      <c r="D1094" s="231" t="s">
        <v>138</v>
      </c>
      <c r="E1094" s="232" t="s">
        <v>1</v>
      </c>
      <c r="F1094" s="233" t="s">
        <v>176</v>
      </c>
      <c r="G1094" s="230"/>
      <c r="H1094" s="232" t="s">
        <v>1</v>
      </c>
      <c r="I1094" s="234"/>
      <c r="J1094" s="230"/>
      <c r="K1094" s="230"/>
      <c r="L1094" s="235"/>
      <c r="M1094" s="236"/>
      <c r="N1094" s="237"/>
      <c r="O1094" s="237"/>
      <c r="P1094" s="237"/>
      <c r="Q1094" s="237"/>
      <c r="R1094" s="237"/>
      <c r="S1094" s="237"/>
      <c r="T1094" s="238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9" t="s">
        <v>138</v>
      </c>
      <c r="AU1094" s="239" t="s">
        <v>136</v>
      </c>
      <c r="AV1094" s="13" t="s">
        <v>81</v>
      </c>
      <c r="AW1094" s="13" t="s">
        <v>30</v>
      </c>
      <c r="AX1094" s="13" t="s">
        <v>73</v>
      </c>
      <c r="AY1094" s="239" t="s">
        <v>127</v>
      </c>
    </row>
    <row r="1095" s="14" customFormat="1">
      <c r="A1095" s="14"/>
      <c r="B1095" s="240"/>
      <c r="C1095" s="241"/>
      <c r="D1095" s="231" t="s">
        <v>138</v>
      </c>
      <c r="E1095" s="242" t="s">
        <v>1</v>
      </c>
      <c r="F1095" s="243" t="s">
        <v>966</v>
      </c>
      <c r="G1095" s="241"/>
      <c r="H1095" s="244">
        <v>42.551000000000002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0" t="s">
        <v>138</v>
      </c>
      <c r="AU1095" s="250" t="s">
        <v>136</v>
      </c>
      <c r="AV1095" s="14" t="s">
        <v>136</v>
      </c>
      <c r="AW1095" s="14" t="s">
        <v>30</v>
      </c>
      <c r="AX1095" s="14" t="s">
        <v>73</v>
      </c>
      <c r="AY1095" s="250" t="s">
        <v>127</v>
      </c>
    </row>
    <row r="1096" s="13" customFormat="1">
      <c r="A1096" s="13"/>
      <c r="B1096" s="229"/>
      <c r="C1096" s="230"/>
      <c r="D1096" s="231" t="s">
        <v>138</v>
      </c>
      <c r="E1096" s="232" t="s">
        <v>1</v>
      </c>
      <c r="F1096" s="233" t="s">
        <v>178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138</v>
      </c>
      <c r="AU1096" s="239" t="s">
        <v>136</v>
      </c>
      <c r="AV1096" s="13" t="s">
        <v>81</v>
      </c>
      <c r="AW1096" s="13" t="s">
        <v>30</v>
      </c>
      <c r="AX1096" s="13" t="s">
        <v>73</v>
      </c>
      <c r="AY1096" s="239" t="s">
        <v>127</v>
      </c>
    </row>
    <row r="1097" s="14" customFormat="1">
      <c r="A1097" s="14"/>
      <c r="B1097" s="240"/>
      <c r="C1097" s="241"/>
      <c r="D1097" s="231" t="s">
        <v>138</v>
      </c>
      <c r="E1097" s="242" t="s">
        <v>1</v>
      </c>
      <c r="F1097" s="243" t="s">
        <v>967</v>
      </c>
      <c r="G1097" s="241"/>
      <c r="H1097" s="244">
        <v>50.405000000000001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138</v>
      </c>
      <c r="AU1097" s="250" t="s">
        <v>136</v>
      </c>
      <c r="AV1097" s="14" t="s">
        <v>136</v>
      </c>
      <c r="AW1097" s="14" t="s">
        <v>30</v>
      </c>
      <c r="AX1097" s="14" t="s">
        <v>73</v>
      </c>
      <c r="AY1097" s="250" t="s">
        <v>127</v>
      </c>
    </row>
    <row r="1098" s="13" customFormat="1">
      <c r="A1098" s="13"/>
      <c r="B1098" s="229"/>
      <c r="C1098" s="230"/>
      <c r="D1098" s="231" t="s">
        <v>138</v>
      </c>
      <c r="E1098" s="232" t="s">
        <v>1</v>
      </c>
      <c r="F1098" s="233" t="s">
        <v>199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138</v>
      </c>
      <c r="AU1098" s="239" t="s">
        <v>136</v>
      </c>
      <c r="AV1098" s="13" t="s">
        <v>81</v>
      </c>
      <c r="AW1098" s="13" t="s">
        <v>30</v>
      </c>
      <c r="AX1098" s="13" t="s">
        <v>73</v>
      </c>
      <c r="AY1098" s="239" t="s">
        <v>127</v>
      </c>
    </row>
    <row r="1099" s="14" customFormat="1">
      <c r="A1099" s="14"/>
      <c r="B1099" s="240"/>
      <c r="C1099" s="241"/>
      <c r="D1099" s="231" t="s">
        <v>138</v>
      </c>
      <c r="E1099" s="242" t="s">
        <v>1</v>
      </c>
      <c r="F1099" s="243" t="s">
        <v>968</v>
      </c>
      <c r="G1099" s="241"/>
      <c r="H1099" s="244">
        <v>11.472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138</v>
      </c>
      <c r="AU1099" s="250" t="s">
        <v>136</v>
      </c>
      <c r="AV1099" s="14" t="s">
        <v>136</v>
      </c>
      <c r="AW1099" s="14" t="s">
        <v>30</v>
      </c>
      <c r="AX1099" s="14" t="s">
        <v>73</v>
      </c>
      <c r="AY1099" s="250" t="s">
        <v>127</v>
      </c>
    </row>
    <row r="1100" s="13" customFormat="1">
      <c r="A1100" s="13"/>
      <c r="B1100" s="229"/>
      <c r="C1100" s="230"/>
      <c r="D1100" s="231" t="s">
        <v>138</v>
      </c>
      <c r="E1100" s="232" t="s">
        <v>1</v>
      </c>
      <c r="F1100" s="233" t="s">
        <v>201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138</v>
      </c>
      <c r="AU1100" s="239" t="s">
        <v>136</v>
      </c>
      <c r="AV1100" s="13" t="s">
        <v>81</v>
      </c>
      <c r="AW1100" s="13" t="s">
        <v>30</v>
      </c>
      <c r="AX1100" s="13" t="s">
        <v>73</v>
      </c>
      <c r="AY1100" s="239" t="s">
        <v>127</v>
      </c>
    </row>
    <row r="1101" s="14" customFormat="1">
      <c r="A1101" s="14"/>
      <c r="B1101" s="240"/>
      <c r="C1101" s="241"/>
      <c r="D1101" s="231" t="s">
        <v>138</v>
      </c>
      <c r="E1101" s="242" t="s">
        <v>1</v>
      </c>
      <c r="F1101" s="243" t="s">
        <v>969</v>
      </c>
      <c r="G1101" s="241"/>
      <c r="H1101" s="244">
        <v>9.2520000000000007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138</v>
      </c>
      <c r="AU1101" s="250" t="s">
        <v>136</v>
      </c>
      <c r="AV1101" s="14" t="s">
        <v>136</v>
      </c>
      <c r="AW1101" s="14" t="s">
        <v>30</v>
      </c>
      <c r="AX1101" s="14" t="s">
        <v>73</v>
      </c>
      <c r="AY1101" s="250" t="s">
        <v>127</v>
      </c>
    </row>
    <row r="1102" s="13" customFormat="1">
      <c r="A1102" s="13"/>
      <c r="B1102" s="229"/>
      <c r="C1102" s="230"/>
      <c r="D1102" s="231" t="s">
        <v>138</v>
      </c>
      <c r="E1102" s="232" t="s">
        <v>1</v>
      </c>
      <c r="F1102" s="233" t="s">
        <v>203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138</v>
      </c>
      <c r="AU1102" s="239" t="s">
        <v>136</v>
      </c>
      <c r="AV1102" s="13" t="s">
        <v>81</v>
      </c>
      <c r="AW1102" s="13" t="s">
        <v>30</v>
      </c>
      <c r="AX1102" s="13" t="s">
        <v>73</v>
      </c>
      <c r="AY1102" s="239" t="s">
        <v>127</v>
      </c>
    </row>
    <row r="1103" s="14" customFormat="1">
      <c r="A1103" s="14"/>
      <c r="B1103" s="240"/>
      <c r="C1103" s="241"/>
      <c r="D1103" s="231" t="s">
        <v>138</v>
      </c>
      <c r="E1103" s="242" t="s">
        <v>1</v>
      </c>
      <c r="F1103" s="243" t="s">
        <v>970</v>
      </c>
      <c r="G1103" s="241"/>
      <c r="H1103" s="244">
        <v>16.652000000000001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138</v>
      </c>
      <c r="AU1103" s="250" t="s">
        <v>136</v>
      </c>
      <c r="AV1103" s="14" t="s">
        <v>136</v>
      </c>
      <c r="AW1103" s="14" t="s">
        <v>30</v>
      </c>
      <c r="AX1103" s="14" t="s">
        <v>73</v>
      </c>
      <c r="AY1103" s="250" t="s">
        <v>127</v>
      </c>
    </row>
    <row r="1104" s="15" customFormat="1">
      <c r="A1104" s="15"/>
      <c r="B1104" s="251"/>
      <c r="C1104" s="252"/>
      <c r="D1104" s="231" t="s">
        <v>138</v>
      </c>
      <c r="E1104" s="253" t="s">
        <v>1</v>
      </c>
      <c r="F1104" s="254" t="s">
        <v>140</v>
      </c>
      <c r="G1104" s="252"/>
      <c r="H1104" s="255">
        <v>363.63999999999999</v>
      </c>
      <c r="I1104" s="256"/>
      <c r="J1104" s="252"/>
      <c r="K1104" s="252"/>
      <c r="L1104" s="257"/>
      <c r="M1104" s="258"/>
      <c r="N1104" s="259"/>
      <c r="O1104" s="259"/>
      <c r="P1104" s="259"/>
      <c r="Q1104" s="259"/>
      <c r="R1104" s="259"/>
      <c r="S1104" s="259"/>
      <c r="T1104" s="260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61" t="s">
        <v>138</v>
      </c>
      <c r="AU1104" s="261" t="s">
        <v>136</v>
      </c>
      <c r="AV1104" s="15" t="s">
        <v>135</v>
      </c>
      <c r="AW1104" s="15" t="s">
        <v>30</v>
      </c>
      <c r="AX1104" s="15" t="s">
        <v>81</v>
      </c>
      <c r="AY1104" s="261" t="s">
        <v>127</v>
      </c>
    </row>
    <row r="1105" s="2" customFormat="1" ht="16.5" customHeight="1">
      <c r="A1105" s="38"/>
      <c r="B1105" s="39"/>
      <c r="C1105" s="215" t="s">
        <v>979</v>
      </c>
      <c r="D1105" s="215" t="s">
        <v>131</v>
      </c>
      <c r="E1105" s="216" t="s">
        <v>980</v>
      </c>
      <c r="F1105" s="217" t="s">
        <v>981</v>
      </c>
      <c r="G1105" s="218" t="s">
        <v>134</v>
      </c>
      <c r="H1105" s="219">
        <v>98.507000000000005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285</v>
      </c>
      <c r="AT1105" s="227" t="s">
        <v>131</v>
      </c>
      <c r="AU1105" s="227" t="s">
        <v>136</v>
      </c>
      <c r="AY1105" s="17" t="s">
        <v>127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136</v>
      </c>
      <c r="BK1105" s="228">
        <f>ROUND(I1105*H1105,2)</f>
        <v>0</v>
      </c>
      <c r="BL1105" s="17" t="s">
        <v>285</v>
      </c>
      <c r="BM1105" s="227" t="s">
        <v>982</v>
      </c>
    </row>
    <row r="1106" s="13" customFormat="1">
      <c r="A1106" s="13"/>
      <c r="B1106" s="229"/>
      <c r="C1106" s="230"/>
      <c r="D1106" s="231" t="s">
        <v>138</v>
      </c>
      <c r="E1106" s="232" t="s">
        <v>1</v>
      </c>
      <c r="F1106" s="233" t="s">
        <v>193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138</v>
      </c>
      <c r="AU1106" s="239" t="s">
        <v>136</v>
      </c>
      <c r="AV1106" s="13" t="s">
        <v>81</v>
      </c>
      <c r="AW1106" s="13" t="s">
        <v>30</v>
      </c>
      <c r="AX1106" s="13" t="s">
        <v>73</v>
      </c>
      <c r="AY1106" s="239" t="s">
        <v>127</v>
      </c>
    </row>
    <row r="1107" s="14" customFormat="1">
      <c r="A1107" s="14"/>
      <c r="B1107" s="240"/>
      <c r="C1107" s="241"/>
      <c r="D1107" s="231" t="s">
        <v>138</v>
      </c>
      <c r="E1107" s="242" t="s">
        <v>1</v>
      </c>
      <c r="F1107" s="243" t="s">
        <v>194</v>
      </c>
      <c r="G1107" s="241"/>
      <c r="H1107" s="244">
        <v>17.547000000000001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138</v>
      </c>
      <c r="AU1107" s="250" t="s">
        <v>136</v>
      </c>
      <c r="AV1107" s="14" t="s">
        <v>136</v>
      </c>
      <c r="AW1107" s="14" t="s">
        <v>30</v>
      </c>
      <c r="AX1107" s="14" t="s">
        <v>73</v>
      </c>
      <c r="AY1107" s="250" t="s">
        <v>127</v>
      </c>
    </row>
    <row r="1108" s="13" customFormat="1">
      <c r="A1108" s="13"/>
      <c r="B1108" s="229"/>
      <c r="C1108" s="230"/>
      <c r="D1108" s="231" t="s">
        <v>138</v>
      </c>
      <c r="E1108" s="232" t="s">
        <v>1</v>
      </c>
      <c r="F1108" s="233" t="s">
        <v>176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138</v>
      </c>
      <c r="AU1108" s="239" t="s">
        <v>136</v>
      </c>
      <c r="AV1108" s="13" t="s">
        <v>81</v>
      </c>
      <c r="AW1108" s="13" t="s">
        <v>30</v>
      </c>
      <c r="AX1108" s="13" t="s">
        <v>73</v>
      </c>
      <c r="AY1108" s="239" t="s">
        <v>127</v>
      </c>
    </row>
    <row r="1109" s="14" customFormat="1">
      <c r="A1109" s="14"/>
      <c r="B1109" s="240"/>
      <c r="C1109" s="241"/>
      <c r="D1109" s="231" t="s">
        <v>138</v>
      </c>
      <c r="E1109" s="242" t="s">
        <v>1</v>
      </c>
      <c r="F1109" s="243" t="s">
        <v>177</v>
      </c>
      <c r="G1109" s="241"/>
      <c r="H1109" s="244">
        <v>17.706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138</v>
      </c>
      <c r="AU1109" s="250" t="s">
        <v>136</v>
      </c>
      <c r="AV1109" s="14" t="s">
        <v>136</v>
      </c>
      <c r="AW1109" s="14" t="s">
        <v>30</v>
      </c>
      <c r="AX1109" s="14" t="s">
        <v>73</v>
      </c>
      <c r="AY1109" s="250" t="s">
        <v>127</v>
      </c>
    </row>
    <row r="1110" s="13" customFormat="1">
      <c r="A1110" s="13"/>
      <c r="B1110" s="229"/>
      <c r="C1110" s="230"/>
      <c r="D1110" s="231" t="s">
        <v>138</v>
      </c>
      <c r="E1110" s="232" t="s">
        <v>1</v>
      </c>
      <c r="F1110" s="233" t="s">
        <v>149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138</v>
      </c>
      <c r="AU1110" s="239" t="s">
        <v>136</v>
      </c>
      <c r="AV1110" s="13" t="s">
        <v>81</v>
      </c>
      <c r="AW1110" s="13" t="s">
        <v>30</v>
      </c>
      <c r="AX1110" s="13" t="s">
        <v>73</v>
      </c>
      <c r="AY1110" s="239" t="s">
        <v>127</v>
      </c>
    </row>
    <row r="1111" s="14" customFormat="1">
      <c r="A1111" s="14"/>
      <c r="B1111" s="240"/>
      <c r="C1111" s="241"/>
      <c r="D1111" s="231" t="s">
        <v>138</v>
      </c>
      <c r="E1111" s="242" t="s">
        <v>1</v>
      </c>
      <c r="F1111" s="243" t="s">
        <v>195</v>
      </c>
      <c r="G1111" s="241"/>
      <c r="H1111" s="244">
        <v>12.297000000000001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138</v>
      </c>
      <c r="AU1111" s="250" t="s">
        <v>136</v>
      </c>
      <c r="AV1111" s="14" t="s">
        <v>136</v>
      </c>
      <c r="AW1111" s="14" t="s">
        <v>30</v>
      </c>
      <c r="AX1111" s="14" t="s">
        <v>73</v>
      </c>
      <c r="AY1111" s="250" t="s">
        <v>127</v>
      </c>
    </row>
    <row r="1112" s="13" customFormat="1">
      <c r="A1112" s="13"/>
      <c r="B1112" s="229"/>
      <c r="C1112" s="230"/>
      <c r="D1112" s="231" t="s">
        <v>138</v>
      </c>
      <c r="E1112" s="232" t="s">
        <v>1</v>
      </c>
      <c r="F1112" s="233" t="s">
        <v>196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138</v>
      </c>
      <c r="AU1112" s="239" t="s">
        <v>136</v>
      </c>
      <c r="AV1112" s="13" t="s">
        <v>81</v>
      </c>
      <c r="AW1112" s="13" t="s">
        <v>30</v>
      </c>
      <c r="AX1112" s="13" t="s">
        <v>73</v>
      </c>
      <c r="AY1112" s="239" t="s">
        <v>127</v>
      </c>
    </row>
    <row r="1113" s="14" customFormat="1">
      <c r="A1113" s="14"/>
      <c r="B1113" s="240"/>
      <c r="C1113" s="241"/>
      <c r="D1113" s="231" t="s">
        <v>138</v>
      </c>
      <c r="E1113" s="242" t="s">
        <v>1</v>
      </c>
      <c r="F1113" s="243" t="s">
        <v>197</v>
      </c>
      <c r="G1113" s="241"/>
      <c r="H1113" s="244">
        <v>0.76500000000000001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138</v>
      </c>
      <c r="AU1113" s="250" t="s">
        <v>136</v>
      </c>
      <c r="AV1113" s="14" t="s">
        <v>136</v>
      </c>
      <c r="AW1113" s="14" t="s">
        <v>30</v>
      </c>
      <c r="AX1113" s="14" t="s">
        <v>73</v>
      </c>
      <c r="AY1113" s="250" t="s">
        <v>127</v>
      </c>
    </row>
    <row r="1114" s="13" customFormat="1">
      <c r="A1114" s="13"/>
      <c r="B1114" s="229"/>
      <c r="C1114" s="230"/>
      <c r="D1114" s="231" t="s">
        <v>138</v>
      </c>
      <c r="E1114" s="232" t="s">
        <v>1</v>
      </c>
      <c r="F1114" s="233" t="s">
        <v>180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138</v>
      </c>
      <c r="AU1114" s="239" t="s">
        <v>136</v>
      </c>
      <c r="AV1114" s="13" t="s">
        <v>81</v>
      </c>
      <c r="AW1114" s="13" t="s">
        <v>30</v>
      </c>
      <c r="AX1114" s="13" t="s">
        <v>73</v>
      </c>
      <c r="AY1114" s="239" t="s">
        <v>127</v>
      </c>
    </row>
    <row r="1115" s="14" customFormat="1">
      <c r="A1115" s="14"/>
      <c r="B1115" s="240"/>
      <c r="C1115" s="241"/>
      <c r="D1115" s="231" t="s">
        <v>138</v>
      </c>
      <c r="E1115" s="242" t="s">
        <v>1</v>
      </c>
      <c r="F1115" s="243" t="s">
        <v>198</v>
      </c>
      <c r="G1115" s="241"/>
      <c r="H1115" s="244">
        <v>22.655999999999999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138</v>
      </c>
      <c r="AU1115" s="250" t="s">
        <v>136</v>
      </c>
      <c r="AV1115" s="14" t="s">
        <v>136</v>
      </c>
      <c r="AW1115" s="14" t="s">
        <v>30</v>
      </c>
      <c r="AX1115" s="14" t="s">
        <v>73</v>
      </c>
      <c r="AY1115" s="250" t="s">
        <v>127</v>
      </c>
    </row>
    <row r="1116" s="13" customFormat="1">
      <c r="A1116" s="13"/>
      <c r="B1116" s="229"/>
      <c r="C1116" s="230"/>
      <c r="D1116" s="231" t="s">
        <v>138</v>
      </c>
      <c r="E1116" s="232" t="s">
        <v>1</v>
      </c>
      <c r="F1116" s="233" t="s">
        <v>199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138</v>
      </c>
      <c r="AU1116" s="239" t="s">
        <v>136</v>
      </c>
      <c r="AV1116" s="13" t="s">
        <v>81</v>
      </c>
      <c r="AW1116" s="13" t="s">
        <v>30</v>
      </c>
      <c r="AX1116" s="13" t="s">
        <v>73</v>
      </c>
      <c r="AY1116" s="239" t="s">
        <v>127</v>
      </c>
    </row>
    <row r="1117" s="14" customFormat="1">
      <c r="A1117" s="14"/>
      <c r="B1117" s="240"/>
      <c r="C1117" s="241"/>
      <c r="D1117" s="231" t="s">
        <v>138</v>
      </c>
      <c r="E1117" s="242" t="s">
        <v>1</v>
      </c>
      <c r="F1117" s="243" t="s">
        <v>200</v>
      </c>
      <c r="G1117" s="241"/>
      <c r="H1117" s="244">
        <v>1.2010000000000001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138</v>
      </c>
      <c r="AU1117" s="250" t="s">
        <v>136</v>
      </c>
      <c r="AV1117" s="14" t="s">
        <v>136</v>
      </c>
      <c r="AW1117" s="14" t="s">
        <v>30</v>
      </c>
      <c r="AX1117" s="14" t="s">
        <v>73</v>
      </c>
      <c r="AY1117" s="250" t="s">
        <v>127</v>
      </c>
    </row>
    <row r="1118" s="13" customFormat="1">
      <c r="A1118" s="13"/>
      <c r="B1118" s="229"/>
      <c r="C1118" s="230"/>
      <c r="D1118" s="231" t="s">
        <v>138</v>
      </c>
      <c r="E1118" s="232" t="s">
        <v>1</v>
      </c>
      <c r="F1118" s="233" t="s">
        <v>201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138</v>
      </c>
      <c r="AU1118" s="239" t="s">
        <v>136</v>
      </c>
      <c r="AV1118" s="13" t="s">
        <v>81</v>
      </c>
      <c r="AW1118" s="13" t="s">
        <v>30</v>
      </c>
      <c r="AX1118" s="13" t="s">
        <v>73</v>
      </c>
      <c r="AY1118" s="239" t="s">
        <v>127</v>
      </c>
    </row>
    <row r="1119" s="14" customFormat="1">
      <c r="A1119" s="14"/>
      <c r="B1119" s="240"/>
      <c r="C1119" s="241"/>
      <c r="D1119" s="231" t="s">
        <v>138</v>
      </c>
      <c r="E1119" s="242" t="s">
        <v>1</v>
      </c>
      <c r="F1119" s="243" t="s">
        <v>202</v>
      </c>
      <c r="G1119" s="241"/>
      <c r="H1119" s="244">
        <v>0.80800000000000005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138</v>
      </c>
      <c r="AU1119" s="250" t="s">
        <v>136</v>
      </c>
      <c r="AV1119" s="14" t="s">
        <v>136</v>
      </c>
      <c r="AW1119" s="14" t="s">
        <v>30</v>
      </c>
      <c r="AX1119" s="14" t="s">
        <v>73</v>
      </c>
      <c r="AY1119" s="250" t="s">
        <v>127</v>
      </c>
    </row>
    <row r="1120" s="13" customFormat="1">
      <c r="A1120" s="13"/>
      <c r="B1120" s="229"/>
      <c r="C1120" s="230"/>
      <c r="D1120" s="231" t="s">
        <v>138</v>
      </c>
      <c r="E1120" s="232" t="s">
        <v>1</v>
      </c>
      <c r="F1120" s="233" t="s">
        <v>203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138</v>
      </c>
      <c r="AU1120" s="239" t="s">
        <v>136</v>
      </c>
      <c r="AV1120" s="13" t="s">
        <v>81</v>
      </c>
      <c r="AW1120" s="13" t="s">
        <v>30</v>
      </c>
      <c r="AX1120" s="13" t="s">
        <v>73</v>
      </c>
      <c r="AY1120" s="239" t="s">
        <v>127</v>
      </c>
    </row>
    <row r="1121" s="14" customFormat="1">
      <c r="A1121" s="14"/>
      <c r="B1121" s="240"/>
      <c r="C1121" s="241"/>
      <c r="D1121" s="231" t="s">
        <v>138</v>
      </c>
      <c r="E1121" s="242" t="s">
        <v>1</v>
      </c>
      <c r="F1121" s="243" t="s">
        <v>204</v>
      </c>
      <c r="G1121" s="241"/>
      <c r="H1121" s="244">
        <v>2.4060000000000001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138</v>
      </c>
      <c r="AU1121" s="250" t="s">
        <v>136</v>
      </c>
      <c r="AV1121" s="14" t="s">
        <v>136</v>
      </c>
      <c r="AW1121" s="14" t="s">
        <v>30</v>
      </c>
      <c r="AX1121" s="14" t="s">
        <v>73</v>
      </c>
      <c r="AY1121" s="250" t="s">
        <v>127</v>
      </c>
    </row>
    <row r="1122" s="13" customFormat="1">
      <c r="A1122" s="13"/>
      <c r="B1122" s="229"/>
      <c r="C1122" s="230"/>
      <c r="D1122" s="231" t="s">
        <v>138</v>
      </c>
      <c r="E1122" s="232" t="s">
        <v>1</v>
      </c>
      <c r="F1122" s="233" t="s">
        <v>178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138</v>
      </c>
      <c r="AU1122" s="239" t="s">
        <v>136</v>
      </c>
      <c r="AV1122" s="13" t="s">
        <v>81</v>
      </c>
      <c r="AW1122" s="13" t="s">
        <v>30</v>
      </c>
      <c r="AX1122" s="13" t="s">
        <v>73</v>
      </c>
      <c r="AY1122" s="239" t="s">
        <v>127</v>
      </c>
    </row>
    <row r="1123" s="14" customFormat="1">
      <c r="A1123" s="14"/>
      <c r="B1123" s="240"/>
      <c r="C1123" s="241"/>
      <c r="D1123" s="231" t="s">
        <v>138</v>
      </c>
      <c r="E1123" s="242" t="s">
        <v>1</v>
      </c>
      <c r="F1123" s="243" t="s">
        <v>205</v>
      </c>
      <c r="G1123" s="241"/>
      <c r="H1123" s="244">
        <v>23.120999999999999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138</v>
      </c>
      <c r="AU1123" s="250" t="s">
        <v>136</v>
      </c>
      <c r="AV1123" s="14" t="s">
        <v>136</v>
      </c>
      <c r="AW1123" s="14" t="s">
        <v>30</v>
      </c>
      <c r="AX1123" s="14" t="s">
        <v>73</v>
      </c>
      <c r="AY1123" s="250" t="s">
        <v>127</v>
      </c>
    </row>
    <row r="1124" s="15" customFormat="1">
      <c r="A1124" s="15"/>
      <c r="B1124" s="251"/>
      <c r="C1124" s="252"/>
      <c r="D1124" s="231" t="s">
        <v>138</v>
      </c>
      <c r="E1124" s="253" t="s">
        <v>1</v>
      </c>
      <c r="F1124" s="254" t="s">
        <v>140</v>
      </c>
      <c r="G1124" s="252"/>
      <c r="H1124" s="255">
        <v>98.507000000000005</v>
      </c>
      <c r="I1124" s="256"/>
      <c r="J1124" s="252"/>
      <c r="K1124" s="252"/>
      <c r="L1124" s="257"/>
      <c r="M1124" s="258"/>
      <c r="N1124" s="259"/>
      <c r="O1124" s="259"/>
      <c r="P1124" s="259"/>
      <c r="Q1124" s="259"/>
      <c r="R1124" s="259"/>
      <c r="S1124" s="259"/>
      <c r="T1124" s="260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61" t="s">
        <v>138</v>
      </c>
      <c r="AU1124" s="261" t="s">
        <v>136</v>
      </c>
      <c r="AV1124" s="15" t="s">
        <v>135</v>
      </c>
      <c r="AW1124" s="15" t="s">
        <v>30</v>
      </c>
      <c r="AX1124" s="15" t="s">
        <v>81</v>
      </c>
      <c r="AY1124" s="261" t="s">
        <v>127</v>
      </c>
    </row>
    <row r="1125" s="2" customFormat="1" ht="16.5" customHeight="1">
      <c r="A1125" s="38"/>
      <c r="B1125" s="39"/>
      <c r="C1125" s="262" t="s">
        <v>983</v>
      </c>
      <c r="D1125" s="262" t="s">
        <v>288</v>
      </c>
      <c r="E1125" s="263" t="s">
        <v>984</v>
      </c>
      <c r="F1125" s="264" t="s">
        <v>985</v>
      </c>
      <c r="G1125" s="265" t="s">
        <v>134</v>
      </c>
      <c r="H1125" s="266">
        <v>103.432</v>
      </c>
      <c r="I1125" s="267"/>
      <c r="J1125" s="268">
        <f>ROUND(I1125*H1125,2)</f>
        <v>0</v>
      </c>
      <c r="K1125" s="269"/>
      <c r="L1125" s="270"/>
      <c r="M1125" s="271" t="s">
        <v>1</v>
      </c>
      <c r="N1125" s="272" t="s">
        <v>39</v>
      </c>
      <c r="O1125" s="91"/>
      <c r="P1125" s="225">
        <f>O1125*H1125</f>
        <v>0</v>
      </c>
      <c r="Q1125" s="225">
        <v>0</v>
      </c>
      <c r="R1125" s="225">
        <f>Q1125*H1125</f>
        <v>0</v>
      </c>
      <c r="S1125" s="225">
        <v>0</v>
      </c>
      <c r="T1125" s="226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27" t="s">
        <v>291</v>
      </c>
      <c r="AT1125" s="227" t="s">
        <v>288</v>
      </c>
      <c r="AU1125" s="227" t="s">
        <v>136</v>
      </c>
      <c r="AY1125" s="17" t="s">
        <v>127</v>
      </c>
      <c r="BE1125" s="228">
        <f>IF(N1125="základní",J1125,0)</f>
        <v>0</v>
      </c>
      <c r="BF1125" s="228">
        <f>IF(N1125="snížená",J1125,0)</f>
        <v>0</v>
      </c>
      <c r="BG1125" s="228">
        <f>IF(N1125="zákl. přenesená",J1125,0)</f>
        <v>0</v>
      </c>
      <c r="BH1125" s="228">
        <f>IF(N1125="sníž. přenesená",J1125,0)</f>
        <v>0</v>
      </c>
      <c r="BI1125" s="228">
        <f>IF(N1125="nulová",J1125,0)</f>
        <v>0</v>
      </c>
      <c r="BJ1125" s="17" t="s">
        <v>136</v>
      </c>
      <c r="BK1125" s="228">
        <f>ROUND(I1125*H1125,2)</f>
        <v>0</v>
      </c>
      <c r="BL1125" s="17" t="s">
        <v>285</v>
      </c>
      <c r="BM1125" s="227" t="s">
        <v>986</v>
      </c>
    </row>
    <row r="1126" s="14" customFormat="1">
      <c r="A1126" s="14"/>
      <c r="B1126" s="240"/>
      <c r="C1126" s="241"/>
      <c r="D1126" s="231" t="s">
        <v>138</v>
      </c>
      <c r="E1126" s="242" t="s">
        <v>1</v>
      </c>
      <c r="F1126" s="243" t="s">
        <v>987</v>
      </c>
      <c r="G1126" s="241"/>
      <c r="H1126" s="244">
        <v>98.507000000000005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138</v>
      </c>
      <c r="AU1126" s="250" t="s">
        <v>136</v>
      </c>
      <c r="AV1126" s="14" t="s">
        <v>136</v>
      </c>
      <c r="AW1126" s="14" t="s">
        <v>30</v>
      </c>
      <c r="AX1126" s="14" t="s">
        <v>81</v>
      </c>
      <c r="AY1126" s="250" t="s">
        <v>127</v>
      </c>
    </row>
    <row r="1127" s="14" customFormat="1">
      <c r="A1127" s="14"/>
      <c r="B1127" s="240"/>
      <c r="C1127" s="241"/>
      <c r="D1127" s="231" t="s">
        <v>138</v>
      </c>
      <c r="E1127" s="241"/>
      <c r="F1127" s="243" t="s">
        <v>988</v>
      </c>
      <c r="G1127" s="241"/>
      <c r="H1127" s="244">
        <v>103.432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138</v>
      </c>
      <c r="AU1127" s="250" t="s">
        <v>136</v>
      </c>
      <c r="AV1127" s="14" t="s">
        <v>136</v>
      </c>
      <c r="AW1127" s="14" t="s">
        <v>4</v>
      </c>
      <c r="AX1127" s="14" t="s">
        <v>81</v>
      </c>
      <c r="AY1127" s="250" t="s">
        <v>127</v>
      </c>
    </row>
    <row r="1128" s="2" customFormat="1" ht="24.15" customHeight="1">
      <c r="A1128" s="38"/>
      <c r="B1128" s="39"/>
      <c r="C1128" s="215" t="s">
        <v>989</v>
      </c>
      <c r="D1128" s="215" t="s">
        <v>131</v>
      </c>
      <c r="E1128" s="216" t="s">
        <v>990</v>
      </c>
      <c r="F1128" s="217" t="s">
        <v>991</v>
      </c>
      <c r="G1128" s="218" t="s">
        <v>134</v>
      </c>
      <c r="H1128" s="219">
        <v>10</v>
      </c>
      <c r="I1128" s="220"/>
      <c r="J1128" s="221">
        <f>ROUND(I1128*H1128,2)</f>
        <v>0</v>
      </c>
      <c r="K1128" s="222"/>
      <c r="L1128" s="44"/>
      <c r="M1128" s="223" t="s">
        <v>1</v>
      </c>
      <c r="N1128" s="224" t="s">
        <v>39</v>
      </c>
      <c r="O1128" s="91"/>
      <c r="P1128" s="225">
        <f>O1128*H1128</f>
        <v>0</v>
      </c>
      <c r="Q1128" s="225">
        <v>0</v>
      </c>
      <c r="R1128" s="225">
        <f>Q1128*H1128</f>
        <v>0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285</v>
      </c>
      <c r="AT1128" s="227" t="s">
        <v>131</v>
      </c>
      <c r="AU1128" s="227" t="s">
        <v>136</v>
      </c>
      <c r="AY1128" s="17" t="s">
        <v>127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136</v>
      </c>
      <c r="BK1128" s="228">
        <f>ROUND(I1128*H1128,2)</f>
        <v>0</v>
      </c>
      <c r="BL1128" s="17" t="s">
        <v>285</v>
      </c>
      <c r="BM1128" s="227" t="s">
        <v>992</v>
      </c>
    </row>
    <row r="1129" s="14" customFormat="1">
      <c r="A1129" s="14"/>
      <c r="B1129" s="240"/>
      <c r="C1129" s="241"/>
      <c r="D1129" s="231" t="s">
        <v>138</v>
      </c>
      <c r="E1129" s="242" t="s">
        <v>1</v>
      </c>
      <c r="F1129" s="243" t="s">
        <v>233</v>
      </c>
      <c r="G1129" s="241"/>
      <c r="H1129" s="244">
        <v>10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138</v>
      </c>
      <c r="AU1129" s="250" t="s">
        <v>136</v>
      </c>
      <c r="AV1129" s="14" t="s">
        <v>136</v>
      </c>
      <c r="AW1129" s="14" t="s">
        <v>30</v>
      </c>
      <c r="AX1129" s="14" t="s">
        <v>81</v>
      </c>
      <c r="AY1129" s="250" t="s">
        <v>127</v>
      </c>
    </row>
    <row r="1130" s="2" customFormat="1" ht="16.5" customHeight="1">
      <c r="A1130" s="38"/>
      <c r="B1130" s="39"/>
      <c r="C1130" s="262" t="s">
        <v>993</v>
      </c>
      <c r="D1130" s="262" t="s">
        <v>288</v>
      </c>
      <c r="E1130" s="263" t="s">
        <v>994</v>
      </c>
      <c r="F1130" s="264" t="s">
        <v>995</v>
      </c>
      <c r="G1130" s="265" t="s">
        <v>134</v>
      </c>
      <c r="H1130" s="266">
        <v>10.5</v>
      </c>
      <c r="I1130" s="267"/>
      <c r="J1130" s="268">
        <f>ROUND(I1130*H1130,2)</f>
        <v>0</v>
      </c>
      <c r="K1130" s="269"/>
      <c r="L1130" s="270"/>
      <c r="M1130" s="271" t="s">
        <v>1</v>
      </c>
      <c r="N1130" s="272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291</v>
      </c>
      <c r="AT1130" s="227" t="s">
        <v>288</v>
      </c>
      <c r="AU1130" s="227" t="s">
        <v>136</v>
      </c>
      <c r="AY1130" s="17" t="s">
        <v>127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136</v>
      </c>
      <c r="BK1130" s="228">
        <f>ROUND(I1130*H1130,2)</f>
        <v>0</v>
      </c>
      <c r="BL1130" s="17" t="s">
        <v>285</v>
      </c>
      <c r="BM1130" s="227" t="s">
        <v>996</v>
      </c>
    </row>
    <row r="1131" s="14" customFormat="1">
      <c r="A1131" s="14"/>
      <c r="B1131" s="240"/>
      <c r="C1131" s="241"/>
      <c r="D1131" s="231" t="s">
        <v>138</v>
      </c>
      <c r="E1131" s="241"/>
      <c r="F1131" s="243" t="s">
        <v>997</v>
      </c>
      <c r="G1131" s="241"/>
      <c r="H1131" s="244">
        <v>10.5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138</v>
      </c>
      <c r="AU1131" s="250" t="s">
        <v>136</v>
      </c>
      <c r="AV1131" s="14" t="s">
        <v>136</v>
      </c>
      <c r="AW1131" s="14" t="s">
        <v>4</v>
      </c>
      <c r="AX1131" s="14" t="s">
        <v>81</v>
      </c>
      <c r="AY1131" s="250" t="s">
        <v>127</v>
      </c>
    </row>
    <row r="1132" s="2" customFormat="1" ht="24.15" customHeight="1">
      <c r="A1132" s="38"/>
      <c r="B1132" s="39"/>
      <c r="C1132" s="215" t="s">
        <v>998</v>
      </c>
      <c r="D1132" s="215" t="s">
        <v>131</v>
      </c>
      <c r="E1132" s="216" t="s">
        <v>999</v>
      </c>
      <c r="F1132" s="217" t="s">
        <v>1000</v>
      </c>
      <c r="G1132" s="218" t="s">
        <v>134</v>
      </c>
      <c r="H1132" s="219">
        <v>363.63999999999999</v>
      </c>
      <c r="I1132" s="220"/>
      <c r="J1132" s="221">
        <f>ROUND(I1132*H1132,2)</f>
        <v>0</v>
      </c>
      <c r="K1132" s="222"/>
      <c r="L1132" s="44"/>
      <c r="M1132" s="223" t="s">
        <v>1</v>
      </c>
      <c r="N1132" s="224" t="s">
        <v>39</v>
      </c>
      <c r="O1132" s="91"/>
      <c r="P1132" s="225">
        <f>O1132*H1132</f>
        <v>0</v>
      </c>
      <c r="Q1132" s="225">
        <v>0.00020000000000000001</v>
      </c>
      <c r="R1132" s="225">
        <f>Q1132*H1132</f>
        <v>0.072728000000000001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285</v>
      </c>
      <c r="AT1132" s="227" t="s">
        <v>131</v>
      </c>
      <c r="AU1132" s="227" t="s">
        <v>136</v>
      </c>
      <c r="AY1132" s="17" t="s">
        <v>127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136</v>
      </c>
      <c r="BK1132" s="228">
        <f>ROUND(I1132*H1132,2)</f>
        <v>0</v>
      </c>
      <c r="BL1132" s="17" t="s">
        <v>285</v>
      </c>
      <c r="BM1132" s="227" t="s">
        <v>1001</v>
      </c>
    </row>
    <row r="1133" s="13" customFormat="1">
      <c r="A1133" s="13"/>
      <c r="B1133" s="229"/>
      <c r="C1133" s="230"/>
      <c r="D1133" s="231" t="s">
        <v>138</v>
      </c>
      <c r="E1133" s="232" t="s">
        <v>1</v>
      </c>
      <c r="F1133" s="233" t="s">
        <v>957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138</v>
      </c>
      <c r="AU1133" s="239" t="s">
        <v>136</v>
      </c>
      <c r="AV1133" s="13" t="s">
        <v>81</v>
      </c>
      <c r="AW1133" s="13" t="s">
        <v>30</v>
      </c>
      <c r="AX1133" s="13" t="s">
        <v>73</v>
      </c>
      <c r="AY1133" s="239" t="s">
        <v>127</v>
      </c>
    </row>
    <row r="1134" s="13" customFormat="1">
      <c r="A1134" s="13"/>
      <c r="B1134" s="229"/>
      <c r="C1134" s="230"/>
      <c r="D1134" s="231" t="s">
        <v>138</v>
      </c>
      <c r="E1134" s="232" t="s">
        <v>1</v>
      </c>
      <c r="F1134" s="233" t="s">
        <v>193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138</v>
      </c>
      <c r="AU1134" s="239" t="s">
        <v>136</v>
      </c>
      <c r="AV1134" s="13" t="s">
        <v>81</v>
      </c>
      <c r="AW1134" s="13" t="s">
        <v>30</v>
      </c>
      <c r="AX1134" s="13" t="s">
        <v>73</v>
      </c>
      <c r="AY1134" s="239" t="s">
        <v>127</v>
      </c>
    </row>
    <row r="1135" s="14" customFormat="1">
      <c r="A1135" s="14"/>
      <c r="B1135" s="240"/>
      <c r="C1135" s="241"/>
      <c r="D1135" s="231" t="s">
        <v>138</v>
      </c>
      <c r="E1135" s="242" t="s">
        <v>1</v>
      </c>
      <c r="F1135" s="243" t="s">
        <v>194</v>
      </c>
      <c r="G1135" s="241"/>
      <c r="H1135" s="244">
        <v>17.547000000000001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138</v>
      </c>
      <c r="AU1135" s="250" t="s">
        <v>136</v>
      </c>
      <c r="AV1135" s="14" t="s">
        <v>136</v>
      </c>
      <c r="AW1135" s="14" t="s">
        <v>30</v>
      </c>
      <c r="AX1135" s="14" t="s">
        <v>73</v>
      </c>
      <c r="AY1135" s="250" t="s">
        <v>127</v>
      </c>
    </row>
    <row r="1136" s="13" customFormat="1">
      <c r="A1136" s="13"/>
      <c r="B1136" s="229"/>
      <c r="C1136" s="230"/>
      <c r="D1136" s="231" t="s">
        <v>138</v>
      </c>
      <c r="E1136" s="232" t="s">
        <v>1</v>
      </c>
      <c r="F1136" s="233" t="s">
        <v>176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138</v>
      </c>
      <c r="AU1136" s="239" t="s">
        <v>136</v>
      </c>
      <c r="AV1136" s="13" t="s">
        <v>81</v>
      </c>
      <c r="AW1136" s="13" t="s">
        <v>30</v>
      </c>
      <c r="AX1136" s="13" t="s">
        <v>73</v>
      </c>
      <c r="AY1136" s="239" t="s">
        <v>127</v>
      </c>
    </row>
    <row r="1137" s="14" customFormat="1">
      <c r="A1137" s="14"/>
      <c r="B1137" s="240"/>
      <c r="C1137" s="241"/>
      <c r="D1137" s="231" t="s">
        <v>138</v>
      </c>
      <c r="E1137" s="242" t="s">
        <v>1</v>
      </c>
      <c r="F1137" s="243" t="s">
        <v>177</v>
      </c>
      <c r="G1137" s="241"/>
      <c r="H1137" s="244">
        <v>17.706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138</v>
      </c>
      <c r="AU1137" s="250" t="s">
        <v>136</v>
      </c>
      <c r="AV1137" s="14" t="s">
        <v>136</v>
      </c>
      <c r="AW1137" s="14" t="s">
        <v>30</v>
      </c>
      <c r="AX1137" s="14" t="s">
        <v>73</v>
      </c>
      <c r="AY1137" s="250" t="s">
        <v>127</v>
      </c>
    </row>
    <row r="1138" s="13" customFormat="1">
      <c r="A1138" s="13"/>
      <c r="B1138" s="229"/>
      <c r="C1138" s="230"/>
      <c r="D1138" s="231" t="s">
        <v>138</v>
      </c>
      <c r="E1138" s="232" t="s">
        <v>1</v>
      </c>
      <c r="F1138" s="233" t="s">
        <v>149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138</v>
      </c>
      <c r="AU1138" s="239" t="s">
        <v>136</v>
      </c>
      <c r="AV1138" s="13" t="s">
        <v>81</v>
      </c>
      <c r="AW1138" s="13" t="s">
        <v>30</v>
      </c>
      <c r="AX1138" s="13" t="s">
        <v>73</v>
      </c>
      <c r="AY1138" s="239" t="s">
        <v>127</v>
      </c>
    </row>
    <row r="1139" s="14" customFormat="1">
      <c r="A1139" s="14"/>
      <c r="B1139" s="240"/>
      <c r="C1139" s="241"/>
      <c r="D1139" s="231" t="s">
        <v>138</v>
      </c>
      <c r="E1139" s="242" t="s">
        <v>1</v>
      </c>
      <c r="F1139" s="243" t="s">
        <v>195</v>
      </c>
      <c r="G1139" s="241"/>
      <c r="H1139" s="244">
        <v>12.297000000000001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138</v>
      </c>
      <c r="AU1139" s="250" t="s">
        <v>136</v>
      </c>
      <c r="AV1139" s="14" t="s">
        <v>136</v>
      </c>
      <c r="AW1139" s="14" t="s">
        <v>30</v>
      </c>
      <c r="AX1139" s="14" t="s">
        <v>73</v>
      </c>
      <c r="AY1139" s="250" t="s">
        <v>127</v>
      </c>
    </row>
    <row r="1140" s="13" customFormat="1">
      <c r="A1140" s="13"/>
      <c r="B1140" s="229"/>
      <c r="C1140" s="230"/>
      <c r="D1140" s="231" t="s">
        <v>138</v>
      </c>
      <c r="E1140" s="232" t="s">
        <v>1</v>
      </c>
      <c r="F1140" s="233" t="s">
        <v>196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138</v>
      </c>
      <c r="AU1140" s="239" t="s">
        <v>136</v>
      </c>
      <c r="AV1140" s="13" t="s">
        <v>81</v>
      </c>
      <c r="AW1140" s="13" t="s">
        <v>30</v>
      </c>
      <c r="AX1140" s="13" t="s">
        <v>73</v>
      </c>
      <c r="AY1140" s="239" t="s">
        <v>127</v>
      </c>
    </row>
    <row r="1141" s="14" customFormat="1">
      <c r="A1141" s="14"/>
      <c r="B1141" s="240"/>
      <c r="C1141" s="241"/>
      <c r="D1141" s="231" t="s">
        <v>138</v>
      </c>
      <c r="E1141" s="242" t="s">
        <v>1</v>
      </c>
      <c r="F1141" s="243" t="s">
        <v>197</v>
      </c>
      <c r="G1141" s="241"/>
      <c r="H1141" s="244">
        <v>0.76500000000000001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138</v>
      </c>
      <c r="AU1141" s="250" t="s">
        <v>136</v>
      </c>
      <c r="AV1141" s="14" t="s">
        <v>136</v>
      </c>
      <c r="AW1141" s="14" t="s">
        <v>30</v>
      </c>
      <c r="AX1141" s="14" t="s">
        <v>73</v>
      </c>
      <c r="AY1141" s="250" t="s">
        <v>127</v>
      </c>
    </row>
    <row r="1142" s="13" customFormat="1">
      <c r="A1142" s="13"/>
      <c r="B1142" s="229"/>
      <c r="C1142" s="230"/>
      <c r="D1142" s="231" t="s">
        <v>138</v>
      </c>
      <c r="E1142" s="232" t="s">
        <v>1</v>
      </c>
      <c r="F1142" s="233" t="s">
        <v>180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138</v>
      </c>
      <c r="AU1142" s="239" t="s">
        <v>136</v>
      </c>
      <c r="AV1142" s="13" t="s">
        <v>81</v>
      </c>
      <c r="AW1142" s="13" t="s">
        <v>30</v>
      </c>
      <c r="AX1142" s="13" t="s">
        <v>73</v>
      </c>
      <c r="AY1142" s="239" t="s">
        <v>127</v>
      </c>
    </row>
    <row r="1143" s="14" customFormat="1">
      <c r="A1143" s="14"/>
      <c r="B1143" s="240"/>
      <c r="C1143" s="241"/>
      <c r="D1143" s="231" t="s">
        <v>138</v>
      </c>
      <c r="E1143" s="242" t="s">
        <v>1</v>
      </c>
      <c r="F1143" s="243" t="s">
        <v>198</v>
      </c>
      <c r="G1143" s="241"/>
      <c r="H1143" s="244">
        <v>22.655999999999999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138</v>
      </c>
      <c r="AU1143" s="250" t="s">
        <v>136</v>
      </c>
      <c r="AV1143" s="14" t="s">
        <v>136</v>
      </c>
      <c r="AW1143" s="14" t="s">
        <v>30</v>
      </c>
      <c r="AX1143" s="14" t="s">
        <v>73</v>
      </c>
      <c r="AY1143" s="250" t="s">
        <v>127</v>
      </c>
    </row>
    <row r="1144" s="13" customFormat="1">
      <c r="A1144" s="13"/>
      <c r="B1144" s="229"/>
      <c r="C1144" s="230"/>
      <c r="D1144" s="231" t="s">
        <v>138</v>
      </c>
      <c r="E1144" s="232" t="s">
        <v>1</v>
      </c>
      <c r="F1144" s="233" t="s">
        <v>199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138</v>
      </c>
      <c r="AU1144" s="239" t="s">
        <v>136</v>
      </c>
      <c r="AV1144" s="13" t="s">
        <v>81</v>
      </c>
      <c r="AW1144" s="13" t="s">
        <v>30</v>
      </c>
      <c r="AX1144" s="13" t="s">
        <v>73</v>
      </c>
      <c r="AY1144" s="239" t="s">
        <v>127</v>
      </c>
    </row>
    <row r="1145" s="14" customFormat="1">
      <c r="A1145" s="14"/>
      <c r="B1145" s="240"/>
      <c r="C1145" s="241"/>
      <c r="D1145" s="231" t="s">
        <v>138</v>
      </c>
      <c r="E1145" s="242" t="s">
        <v>1</v>
      </c>
      <c r="F1145" s="243" t="s">
        <v>200</v>
      </c>
      <c r="G1145" s="241"/>
      <c r="H1145" s="244">
        <v>1.2010000000000001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138</v>
      </c>
      <c r="AU1145" s="250" t="s">
        <v>136</v>
      </c>
      <c r="AV1145" s="14" t="s">
        <v>136</v>
      </c>
      <c r="AW1145" s="14" t="s">
        <v>30</v>
      </c>
      <c r="AX1145" s="14" t="s">
        <v>73</v>
      </c>
      <c r="AY1145" s="250" t="s">
        <v>127</v>
      </c>
    </row>
    <row r="1146" s="13" customFormat="1">
      <c r="A1146" s="13"/>
      <c r="B1146" s="229"/>
      <c r="C1146" s="230"/>
      <c r="D1146" s="231" t="s">
        <v>138</v>
      </c>
      <c r="E1146" s="232" t="s">
        <v>1</v>
      </c>
      <c r="F1146" s="233" t="s">
        <v>201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138</v>
      </c>
      <c r="AU1146" s="239" t="s">
        <v>136</v>
      </c>
      <c r="AV1146" s="13" t="s">
        <v>81</v>
      </c>
      <c r="AW1146" s="13" t="s">
        <v>30</v>
      </c>
      <c r="AX1146" s="13" t="s">
        <v>73</v>
      </c>
      <c r="AY1146" s="239" t="s">
        <v>127</v>
      </c>
    </row>
    <row r="1147" s="14" customFormat="1">
      <c r="A1147" s="14"/>
      <c r="B1147" s="240"/>
      <c r="C1147" s="241"/>
      <c r="D1147" s="231" t="s">
        <v>138</v>
      </c>
      <c r="E1147" s="242" t="s">
        <v>1</v>
      </c>
      <c r="F1147" s="243" t="s">
        <v>202</v>
      </c>
      <c r="G1147" s="241"/>
      <c r="H1147" s="244">
        <v>0.80800000000000005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138</v>
      </c>
      <c r="AU1147" s="250" t="s">
        <v>136</v>
      </c>
      <c r="AV1147" s="14" t="s">
        <v>136</v>
      </c>
      <c r="AW1147" s="14" t="s">
        <v>30</v>
      </c>
      <c r="AX1147" s="14" t="s">
        <v>73</v>
      </c>
      <c r="AY1147" s="250" t="s">
        <v>127</v>
      </c>
    </row>
    <row r="1148" s="13" customFormat="1">
      <c r="A1148" s="13"/>
      <c r="B1148" s="229"/>
      <c r="C1148" s="230"/>
      <c r="D1148" s="231" t="s">
        <v>138</v>
      </c>
      <c r="E1148" s="232" t="s">
        <v>1</v>
      </c>
      <c r="F1148" s="233" t="s">
        <v>203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138</v>
      </c>
      <c r="AU1148" s="239" t="s">
        <v>136</v>
      </c>
      <c r="AV1148" s="13" t="s">
        <v>81</v>
      </c>
      <c r="AW1148" s="13" t="s">
        <v>30</v>
      </c>
      <c r="AX1148" s="13" t="s">
        <v>73</v>
      </c>
      <c r="AY1148" s="239" t="s">
        <v>127</v>
      </c>
    </row>
    <row r="1149" s="14" customFormat="1">
      <c r="A1149" s="14"/>
      <c r="B1149" s="240"/>
      <c r="C1149" s="241"/>
      <c r="D1149" s="231" t="s">
        <v>138</v>
      </c>
      <c r="E1149" s="242" t="s">
        <v>1</v>
      </c>
      <c r="F1149" s="243" t="s">
        <v>204</v>
      </c>
      <c r="G1149" s="241"/>
      <c r="H1149" s="244">
        <v>2.4060000000000001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138</v>
      </c>
      <c r="AU1149" s="250" t="s">
        <v>136</v>
      </c>
      <c r="AV1149" s="14" t="s">
        <v>136</v>
      </c>
      <c r="AW1149" s="14" t="s">
        <v>30</v>
      </c>
      <c r="AX1149" s="14" t="s">
        <v>73</v>
      </c>
      <c r="AY1149" s="250" t="s">
        <v>127</v>
      </c>
    </row>
    <row r="1150" s="13" customFormat="1">
      <c r="A1150" s="13"/>
      <c r="B1150" s="229"/>
      <c r="C1150" s="230"/>
      <c r="D1150" s="231" t="s">
        <v>138</v>
      </c>
      <c r="E1150" s="232" t="s">
        <v>1</v>
      </c>
      <c r="F1150" s="233" t="s">
        <v>178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138</v>
      </c>
      <c r="AU1150" s="239" t="s">
        <v>136</v>
      </c>
      <c r="AV1150" s="13" t="s">
        <v>81</v>
      </c>
      <c r="AW1150" s="13" t="s">
        <v>30</v>
      </c>
      <c r="AX1150" s="13" t="s">
        <v>73</v>
      </c>
      <c r="AY1150" s="239" t="s">
        <v>127</v>
      </c>
    </row>
    <row r="1151" s="14" customFormat="1">
      <c r="A1151" s="14"/>
      <c r="B1151" s="240"/>
      <c r="C1151" s="241"/>
      <c r="D1151" s="231" t="s">
        <v>138</v>
      </c>
      <c r="E1151" s="242" t="s">
        <v>1</v>
      </c>
      <c r="F1151" s="243" t="s">
        <v>205</v>
      </c>
      <c r="G1151" s="241"/>
      <c r="H1151" s="244">
        <v>23.120999999999999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138</v>
      </c>
      <c r="AU1151" s="250" t="s">
        <v>136</v>
      </c>
      <c r="AV1151" s="14" t="s">
        <v>136</v>
      </c>
      <c r="AW1151" s="14" t="s">
        <v>30</v>
      </c>
      <c r="AX1151" s="14" t="s">
        <v>73</v>
      </c>
      <c r="AY1151" s="250" t="s">
        <v>127</v>
      </c>
    </row>
    <row r="1152" s="13" customFormat="1">
      <c r="A1152" s="13"/>
      <c r="B1152" s="229"/>
      <c r="C1152" s="230"/>
      <c r="D1152" s="231" t="s">
        <v>138</v>
      </c>
      <c r="E1152" s="232" t="s">
        <v>1</v>
      </c>
      <c r="F1152" s="233" t="s">
        <v>958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138</v>
      </c>
      <c r="AU1152" s="239" t="s">
        <v>136</v>
      </c>
      <c r="AV1152" s="13" t="s">
        <v>81</v>
      </c>
      <c r="AW1152" s="13" t="s">
        <v>30</v>
      </c>
      <c r="AX1152" s="13" t="s">
        <v>73</v>
      </c>
      <c r="AY1152" s="239" t="s">
        <v>127</v>
      </c>
    </row>
    <row r="1153" s="13" customFormat="1">
      <c r="A1153" s="13"/>
      <c r="B1153" s="229"/>
      <c r="C1153" s="230"/>
      <c r="D1153" s="231" t="s">
        <v>138</v>
      </c>
      <c r="E1153" s="232" t="s">
        <v>1</v>
      </c>
      <c r="F1153" s="233" t="s">
        <v>959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138</v>
      </c>
      <c r="AU1153" s="239" t="s">
        <v>136</v>
      </c>
      <c r="AV1153" s="13" t="s">
        <v>81</v>
      </c>
      <c r="AW1153" s="13" t="s">
        <v>30</v>
      </c>
      <c r="AX1153" s="13" t="s">
        <v>73</v>
      </c>
      <c r="AY1153" s="239" t="s">
        <v>127</v>
      </c>
    </row>
    <row r="1154" s="14" customFormat="1">
      <c r="A1154" s="14"/>
      <c r="B1154" s="240"/>
      <c r="C1154" s="241"/>
      <c r="D1154" s="231" t="s">
        <v>138</v>
      </c>
      <c r="E1154" s="242" t="s">
        <v>1</v>
      </c>
      <c r="F1154" s="243" t="s">
        <v>960</v>
      </c>
      <c r="G1154" s="241"/>
      <c r="H1154" s="244">
        <v>36.155000000000001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138</v>
      </c>
      <c r="AU1154" s="250" t="s">
        <v>136</v>
      </c>
      <c r="AV1154" s="14" t="s">
        <v>136</v>
      </c>
      <c r="AW1154" s="14" t="s">
        <v>30</v>
      </c>
      <c r="AX1154" s="14" t="s">
        <v>73</v>
      </c>
      <c r="AY1154" s="250" t="s">
        <v>127</v>
      </c>
    </row>
    <row r="1155" s="14" customFormat="1">
      <c r="A1155" s="14"/>
      <c r="B1155" s="240"/>
      <c r="C1155" s="241"/>
      <c r="D1155" s="231" t="s">
        <v>138</v>
      </c>
      <c r="E1155" s="242" t="s">
        <v>1</v>
      </c>
      <c r="F1155" s="243" t="s">
        <v>961</v>
      </c>
      <c r="G1155" s="241"/>
      <c r="H1155" s="244">
        <v>-5.6109999999999998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138</v>
      </c>
      <c r="AU1155" s="250" t="s">
        <v>136</v>
      </c>
      <c r="AV1155" s="14" t="s">
        <v>136</v>
      </c>
      <c r="AW1155" s="14" t="s">
        <v>30</v>
      </c>
      <c r="AX1155" s="14" t="s">
        <v>73</v>
      </c>
      <c r="AY1155" s="250" t="s">
        <v>127</v>
      </c>
    </row>
    <row r="1156" s="13" customFormat="1">
      <c r="A1156" s="13"/>
      <c r="B1156" s="229"/>
      <c r="C1156" s="230"/>
      <c r="D1156" s="231" t="s">
        <v>138</v>
      </c>
      <c r="E1156" s="232" t="s">
        <v>1</v>
      </c>
      <c r="F1156" s="233" t="s">
        <v>196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138</v>
      </c>
      <c r="AU1156" s="239" t="s">
        <v>136</v>
      </c>
      <c r="AV1156" s="13" t="s">
        <v>81</v>
      </c>
      <c r="AW1156" s="13" t="s">
        <v>30</v>
      </c>
      <c r="AX1156" s="13" t="s">
        <v>73</v>
      </c>
      <c r="AY1156" s="239" t="s">
        <v>127</v>
      </c>
    </row>
    <row r="1157" s="14" customFormat="1">
      <c r="A1157" s="14"/>
      <c r="B1157" s="240"/>
      <c r="C1157" s="241"/>
      <c r="D1157" s="231" t="s">
        <v>138</v>
      </c>
      <c r="E1157" s="242" t="s">
        <v>1</v>
      </c>
      <c r="F1157" s="243" t="s">
        <v>962</v>
      </c>
      <c r="G1157" s="241"/>
      <c r="H1157" s="244">
        <v>8.8399999999999999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138</v>
      </c>
      <c r="AU1157" s="250" t="s">
        <v>136</v>
      </c>
      <c r="AV1157" s="14" t="s">
        <v>136</v>
      </c>
      <c r="AW1157" s="14" t="s">
        <v>30</v>
      </c>
      <c r="AX1157" s="14" t="s">
        <v>73</v>
      </c>
      <c r="AY1157" s="250" t="s">
        <v>127</v>
      </c>
    </row>
    <row r="1158" s="13" customFormat="1">
      <c r="A1158" s="13"/>
      <c r="B1158" s="229"/>
      <c r="C1158" s="230"/>
      <c r="D1158" s="231" t="s">
        <v>138</v>
      </c>
      <c r="E1158" s="232" t="s">
        <v>1</v>
      </c>
      <c r="F1158" s="233" t="s">
        <v>180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138</v>
      </c>
      <c r="AU1158" s="239" t="s">
        <v>136</v>
      </c>
      <c r="AV1158" s="13" t="s">
        <v>81</v>
      </c>
      <c r="AW1158" s="13" t="s">
        <v>30</v>
      </c>
      <c r="AX1158" s="13" t="s">
        <v>73</v>
      </c>
      <c r="AY1158" s="239" t="s">
        <v>127</v>
      </c>
    </row>
    <row r="1159" s="14" customFormat="1">
      <c r="A1159" s="14"/>
      <c r="B1159" s="240"/>
      <c r="C1159" s="241"/>
      <c r="D1159" s="231" t="s">
        <v>138</v>
      </c>
      <c r="E1159" s="242" t="s">
        <v>1</v>
      </c>
      <c r="F1159" s="243" t="s">
        <v>963</v>
      </c>
      <c r="G1159" s="241"/>
      <c r="H1159" s="244">
        <v>60.792999999999999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138</v>
      </c>
      <c r="AU1159" s="250" t="s">
        <v>136</v>
      </c>
      <c r="AV1159" s="14" t="s">
        <v>136</v>
      </c>
      <c r="AW1159" s="14" t="s">
        <v>30</v>
      </c>
      <c r="AX1159" s="14" t="s">
        <v>73</v>
      </c>
      <c r="AY1159" s="250" t="s">
        <v>127</v>
      </c>
    </row>
    <row r="1160" s="14" customFormat="1">
      <c r="A1160" s="14"/>
      <c r="B1160" s="240"/>
      <c r="C1160" s="241"/>
      <c r="D1160" s="231" t="s">
        <v>138</v>
      </c>
      <c r="E1160" s="242" t="s">
        <v>1</v>
      </c>
      <c r="F1160" s="243" t="s">
        <v>964</v>
      </c>
      <c r="G1160" s="241"/>
      <c r="H1160" s="244">
        <v>-9.6739999999999995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138</v>
      </c>
      <c r="AU1160" s="250" t="s">
        <v>136</v>
      </c>
      <c r="AV1160" s="14" t="s">
        <v>136</v>
      </c>
      <c r="AW1160" s="14" t="s">
        <v>30</v>
      </c>
      <c r="AX1160" s="14" t="s">
        <v>73</v>
      </c>
      <c r="AY1160" s="250" t="s">
        <v>127</v>
      </c>
    </row>
    <row r="1161" s="13" customFormat="1">
      <c r="A1161" s="13"/>
      <c r="B1161" s="229"/>
      <c r="C1161" s="230"/>
      <c r="D1161" s="231" t="s">
        <v>138</v>
      </c>
      <c r="E1161" s="232" t="s">
        <v>1</v>
      </c>
      <c r="F1161" s="233" t="s">
        <v>193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138</v>
      </c>
      <c r="AU1161" s="239" t="s">
        <v>136</v>
      </c>
      <c r="AV1161" s="13" t="s">
        <v>81</v>
      </c>
      <c r="AW1161" s="13" t="s">
        <v>30</v>
      </c>
      <c r="AX1161" s="13" t="s">
        <v>73</v>
      </c>
      <c r="AY1161" s="239" t="s">
        <v>127</v>
      </c>
    </row>
    <row r="1162" s="14" customFormat="1">
      <c r="A1162" s="14"/>
      <c r="B1162" s="240"/>
      <c r="C1162" s="241"/>
      <c r="D1162" s="231" t="s">
        <v>138</v>
      </c>
      <c r="E1162" s="242" t="s">
        <v>1</v>
      </c>
      <c r="F1162" s="243" t="s">
        <v>965</v>
      </c>
      <c r="G1162" s="241"/>
      <c r="H1162" s="244">
        <v>44.298000000000002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138</v>
      </c>
      <c r="AU1162" s="250" t="s">
        <v>136</v>
      </c>
      <c r="AV1162" s="14" t="s">
        <v>136</v>
      </c>
      <c r="AW1162" s="14" t="s">
        <v>30</v>
      </c>
      <c r="AX1162" s="14" t="s">
        <v>73</v>
      </c>
      <c r="AY1162" s="250" t="s">
        <v>127</v>
      </c>
    </row>
    <row r="1163" s="13" customFormat="1">
      <c r="A1163" s="13"/>
      <c r="B1163" s="229"/>
      <c r="C1163" s="230"/>
      <c r="D1163" s="231" t="s">
        <v>138</v>
      </c>
      <c r="E1163" s="232" t="s">
        <v>1</v>
      </c>
      <c r="F1163" s="233" t="s">
        <v>176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138</v>
      </c>
      <c r="AU1163" s="239" t="s">
        <v>136</v>
      </c>
      <c r="AV1163" s="13" t="s">
        <v>81</v>
      </c>
      <c r="AW1163" s="13" t="s">
        <v>30</v>
      </c>
      <c r="AX1163" s="13" t="s">
        <v>73</v>
      </c>
      <c r="AY1163" s="239" t="s">
        <v>127</v>
      </c>
    </row>
    <row r="1164" s="14" customFormat="1">
      <c r="A1164" s="14"/>
      <c r="B1164" s="240"/>
      <c r="C1164" s="241"/>
      <c r="D1164" s="231" t="s">
        <v>138</v>
      </c>
      <c r="E1164" s="242" t="s">
        <v>1</v>
      </c>
      <c r="F1164" s="243" t="s">
        <v>966</v>
      </c>
      <c r="G1164" s="241"/>
      <c r="H1164" s="244">
        <v>42.551000000000002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138</v>
      </c>
      <c r="AU1164" s="250" t="s">
        <v>136</v>
      </c>
      <c r="AV1164" s="14" t="s">
        <v>136</v>
      </c>
      <c r="AW1164" s="14" t="s">
        <v>30</v>
      </c>
      <c r="AX1164" s="14" t="s">
        <v>73</v>
      </c>
      <c r="AY1164" s="250" t="s">
        <v>127</v>
      </c>
    </row>
    <row r="1165" s="13" customFormat="1">
      <c r="A1165" s="13"/>
      <c r="B1165" s="229"/>
      <c r="C1165" s="230"/>
      <c r="D1165" s="231" t="s">
        <v>138</v>
      </c>
      <c r="E1165" s="232" t="s">
        <v>1</v>
      </c>
      <c r="F1165" s="233" t="s">
        <v>178</v>
      </c>
      <c r="G1165" s="230"/>
      <c r="H1165" s="232" t="s">
        <v>1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138</v>
      </c>
      <c r="AU1165" s="239" t="s">
        <v>136</v>
      </c>
      <c r="AV1165" s="13" t="s">
        <v>81</v>
      </c>
      <c r="AW1165" s="13" t="s">
        <v>30</v>
      </c>
      <c r="AX1165" s="13" t="s">
        <v>73</v>
      </c>
      <c r="AY1165" s="239" t="s">
        <v>127</v>
      </c>
    </row>
    <row r="1166" s="14" customFormat="1">
      <c r="A1166" s="14"/>
      <c r="B1166" s="240"/>
      <c r="C1166" s="241"/>
      <c r="D1166" s="231" t="s">
        <v>138</v>
      </c>
      <c r="E1166" s="242" t="s">
        <v>1</v>
      </c>
      <c r="F1166" s="243" t="s">
        <v>967</v>
      </c>
      <c r="G1166" s="241"/>
      <c r="H1166" s="244">
        <v>50.405000000000001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138</v>
      </c>
      <c r="AU1166" s="250" t="s">
        <v>136</v>
      </c>
      <c r="AV1166" s="14" t="s">
        <v>136</v>
      </c>
      <c r="AW1166" s="14" t="s">
        <v>30</v>
      </c>
      <c r="AX1166" s="14" t="s">
        <v>73</v>
      </c>
      <c r="AY1166" s="250" t="s">
        <v>127</v>
      </c>
    </row>
    <row r="1167" s="13" customFormat="1">
      <c r="A1167" s="13"/>
      <c r="B1167" s="229"/>
      <c r="C1167" s="230"/>
      <c r="D1167" s="231" t="s">
        <v>138</v>
      </c>
      <c r="E1167" s="232" t="s">
        <v>1</v>
      </c>
      <c r="F1167" s="233" t="s">
        <v>199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138</v>
      </c>
      <c r="AU1167" s="239" t="s">
        <v>136</v>
      </c>
      <c r="AV1167" s="13" t="s">
        <v>81</v>
      </c>
      <c r="AW1167" s="13" t="s">
        <v>30</v>
      </c>
      <c r="AX1167" s="13" t="s">
        <v>73</v>
      </c>
      <c r="AY1167" s="239" t="s">
        <v>127</v>
      </c>
    </row>
    <row r="1168" s="14" customFormat="1">
      <c r="A1168" s="14"/>
      <c r="B1168" s="240"/>
      <c r="C1168" s="241"/>
      <c r="D1168" s="231" t="s">
        <v>138</v>
      </c>
      <c r="E1168" s="242" t="s">
        <v>1</v>
      </c>
      <c r="F1168" s="243" t="s">
        <v>968</v>
      </c>
      <c r="G1168" s="241"/>
      <c r="H1168" s="244">
        <v>11.472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138</v>
      </c>
      <c r="AU1168" s="250" t="s">
        <v>136</v>
      </c>
      <c r="AV1168" s="14" t="s">
        <v>136</v>
      </c>
      <c r="AW1168" s="14" t="s">
        <v>30</v>
      </c>
      <c r="AX1168" s="14" t="s">
        <v>73</v>
      </c>
      <c r="AY1168" s="250" t="s">
        <v>127</v>
      </c>
    </row>
    <row r="1169" s="13" customFormat="1">
      <c r="A1169" s="13"/>
      <c r="B1169" s="229"/>
      <c r="C1169" s="230"/>
      <c r="D1169" s="231" t="s">
        <v>138</v>
      </c>
      <c r="E1169" s="232" t="s">
        <v>1</v>
      </c>
      <c r="F1169" s="233" t="s">
        <v>201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138</v>
      </c>
      <c r="AU1169" s="239" t="s">
        <v>136</v>
      </c>
      <c r="AV1169" s="13" t="s">
        <v>81</v>
      </c>
      <c r="AW1169" s="13" t="s">
        <v>30</v>
      </c>
      <c r="AX1169" s="13" t="s">
        <v>73</v>
      </c>
      <c r="AY1169" s="239" t="s">
        <v>127</v>
      </c>
    </row>
    <row r="1170" s="14" customFormat="1">
      <c r="A1170" s="14"/>
      <c r="B1170" s="240"/>
      <c r="C1170" s="241"/>
      <c r="D1170" s="231" t="s">
        <v>138</v>
      </c>
      <c r="E1170" s="242" t="s">
        <v>1</v>
      </c>
      <c r="F1170" s="243" t="s">
        <v>969</v>
      </c>
      <c r="G1170" s="241"/>
      <c r="H1170" s="244">
        <v>9.2520000000000007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138</v>
      </c>
      <c r="AU1170" s="250" t="s">
        <v>136</v>
      </c>
      <c r="AV1170" s="14" t="s">
        <v>136</v>
      </c>
      <c r="AW1170" s="14" t="s">
        <v>30</v>
      </c>
      <c r="AX1170" s="14" t="s">
        <v>73</v>
      </c>
      <c r="AY1170" s="250" t="s">
        <v>127</v>
      </c>
    </row>
    <row r="1171" s="13" customFormat="1">
      <c r="A1171" s="13"/>
      <c r="B1171" s="229"/>
      <c r="C1171" s="230"/>
      <c r="D1171" s="231" t="s">
        <v>138</v>
      </c>
      <c r="E1171" s="232" t="s">
        <v>1</v>
      </c>
      <c r="F1171" s="233" t="s">
        <v>203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138</v>
      </c>
      <c r="AU1171" s="239" t="s">
        <v>136</v>
      </c>
      <c r="AV1171" s="13" t="s">
        <v>81</v>
      </c>
      <c r="AW1171" s="13" t="s">
        <v>30</v>
      </c>
      <c r="AX1171" s="13" t="s">
        <v>73</v>
      </c>
      <c r="AY1171" s="239" t="s">
        <v>127</v>
      </c>
    </row>
    <row r="1172" s="14" customFormat="1">
      <c r="A1172" s="14"/>
      <c r="B1172" s="240"/>
      <c r="C1172" s="241"/>
      <c r="D1172" s="231" t="s">
        <v>138</v>
      </c>
      <c r="E1172" s="242" t="s">
        <v>1</v>
      </c>
      <c r="F1172" s="243" t="s">
        <v>970</v>
      </c>
      <c r="G1172" s="241"/>
      <c r="H1172" s="244">
        <v>16.652000000000001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138</v>
      </c>
      <c r="AU1172" s="250" t="s">
        <v>136</v>
      </c>
      <c r="AV1172" s="14" t="s">
        <v>136</v>
      </c>
      <c r="AW1172" s="14" t="s">
        <v>30</v>
      </c>
      <c r="AX1172" s="14" t="s">
        <v>73</v>
      </c>
      <c r="AY1172" s="250" t="s">
        <v>127</v>
      </c>
    </row>
    <row r="1173" s="15" customFormat="1">
      <c r="A1173" s="15"/>
      <c r="B1173" s="251"/>
      <c r="C1173" s="252"/>
      <c r="D1173" s="231" t="s">
        <v>138</v>
      </c>
      <c r="E1173" s="253" t="s">
        <v>1</v>
      </c>
      <c r="F1173" s="254" t="s">
        <v>140</v>
      </c>
      <c r="G1173" s="252"/>
      <c r="H1173" s="255">
        <v>363.63999999999999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1" t="s">
        <v>138</v>
      </c>
      <c r="AU1173" s="261" t="s">
        <v>136</v>
      </c>
      <c r="AV1173" s="15" t="s">
        <v>135</v>
      </c>
      <c r="AW1173" s="15" t="s">
        <v>30</v>
      </c>
      <c r="AX1173" s="15" t="s">
        <v>81</v>
      </c>
      <c r="AY1173" s="261" t="s">
        <v>127</v>
      </c>
    </row>
    <row r="1174" s="2" customFormat="1" ht="33" customHeight="1">
      <c r="A1174" s="38"/>
      <c r="B1174" s="39"/>
      <c r="C1174" s="215" t="s">
        <v>1002</v>
      </c>
      <c r="D1174" s="215" t="s">
        <v>131</v>
      </c>
      <c r="E1174" s="216" t="s">
        <v>1003</v>
      </c>
      <c r="F1174" s="217" t="s">
        <v>1004</v>
      </c>
      <c r="G1174" s="218" t="s">
        <v>134</v>
      </c>
      <c r="H1174" s="219">
        <v>363.63999999999999</v>
      </c>
      <c r="I1174" s="220"/>
      <c r="J1174" s="221">
        <f>ROUND(I1174*H1174,2)</f>
        <v>0</v>
      </c>
      <c r="K1174" s="222"/>
      <c r="L1174" s="44"/>
      <c r="M1174" s="223" t="s">
        <v>1</v>
      </c>
      <c r="N1174" s="224" t="s">
        <v>39</v>
      </c>
      <c r="O1174" s="91"/>
      <c r="P1174" s="225">
        <f>O1174*H1174</f>
        <v>0</v>
      </c>
      <c r="Q1174" s="225">
        <v>0.00025999999999999998</v>
      </c>
      <c r="R1174" s="225">
        <f>Q1174*H1174</f>
        <v>0.094546399999999989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285</v>
      </c>
      <c r="AT1174" s="227" t="s">
        <v>131</v>
      </c>
      <c r="AU1174" s="227" t="s">
        <v>136</v>
      </c>
      <c r="AY1174" s="17" t="s">
        <v>127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136</v>
      </c>
      <c r="BK1174" s="228">
        <f>ROUND(I1174*H1174,2)</f>
        <v>0</v>
      </c>
      <c r="BL1174" s="17" t="s">
        <v>285</v>
      </c>
      <c r="BM1174" s="227" t="s">
        <v>1005</v>
      </c>
    </row>
    <row r="1175" s="13" customFormat="1">
      <c r="A1175" s="13"/>
      <c r="B1175" s="229"/>
      <c r="C1175" s="230"/>
      <c r="D1175" s="231" t="s">
        <v>138</v>
      </c>
      <c r="E1175" s="232" t="s">
        <v>1</v>
      </c>
      <c r="F1175" s="233" t="s">
        <v>957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138</v>
      </c>
      <c r="AU1175" s="239" t="s">
        <v>136</v>
      </c>
      <c r="AV1175" s="13" t="s">
        <v>81</v>
      </c>
      <c r="AW1175" s="13" t="s">
        <v>30</v>
      </c>
      <c r="AX1175" s="13" t="s">
        <v>73</v>
      </c>
      <c r="AY1175" s="239" t="s">
        <v>127</v>
      </c>
    </row>
    <row r="1176" s="13" customFormat="1">
      <c r="A1176" s="13"/>
      <c r="B1176" s="229"/>
      <c r="C1176" s="230"/>
      <c r="D1176" s="231" t="s">
        <v>138</v>
      </c>
      <c r="E1176" s="232" t="s">
        <v>1</v>
      </c>
      <c r="F1176" s="233" t="s">
        <v>193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138</v>
      </c>
      <c r="AU1176" s="239" t="s">
        <v>136</v>
      </c>
      <c r="AV1176" s="13" t="s">
        <v>81</v>
      </c>
      <c r="AW1176" s="13" t="s">
        <v>30</v>
      </c>
      <c r="AX1176" s="13" t="s">
        <v>73</v>
      </c>
      <c r="AY1176" s="239" t="s">
        <v>127</v>
      </c>
    </row>
    <row r="1177" s="14" customFormat="1">
      <c r="A1177" s="14"/>
      <c r="B1177" s="240"/>
      <c r="C1177" s="241"/>
      <c r="D1177" s="231" t="s">
        <v>138</v>
      </c>
      <c r="E1177" s="242" t="s">
        <v>1</v>
      </c>
      <c r="F1177" s="243" t="s">
        <v>194</v>
      </c>
      <c r="G1177" s="241"/>
      <c r="H1177" s="244">
        <v>17.547000000000001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138</v>
      </c>
      <c r="AU1177" s="250" t="s">
        <v>136</v>
      </c>
      <c r="AV1177" s="14" t="s">
        <v>136</v>
      </c>
      <c r="AW1177" s="14" t="s">
        <v>30</v>
      </c>
      <c r="AX1177" s="14" t="s">
        <v>73</v>
      </c>
      <c r="AY1177" s="250" t="s">
        <v>127</v>
      </c>
    </row>
    <row r="1178" s="13" customFormat="1">
      <c r="A1178" s="13"/>
      <c r="B1178" s="229"/>
      <c r="C1178" s="230"/>
      <c r="D1178" s="231" t="s">
        <v>138</v>
      </c>
      <c r="E1178" s="232" t="s">
        <v>1</v>
      </c>
      <c r="F1178" s="233" t="s">
        <v>176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138</v>
      </c>
      <c r="AU1178" s="239" t="s">
        <v>136</v>
      </c>
      <c r="AV1178" s="13" t="s">
        <v>81</v>
      </c>
      <c r="AW1178" s="13" t="s">
        <v>30</v>
      </c>
      <c r="AX1178" s="13" t="s">
        <v>73</v>
      </c>
      <c r="AY1178" s="239" t="s">
        <v>127</v>
      </c>
    </row>
    <row r="1179" s="14" customFormat="1">
      <c r="A1179" s="14"/>
      <c r="B1179" s="240"/>
      <c r="C1179" s="241"/>
      <c r="D1179" s="231" t="s">
        <v>138</v>
      </c>
      <c r="E1179" s="242" t="s">
        <v>1</v>
      </c>
      <c r="F1179" s="243" t="s">
        <v>177</v>
      </c>
      <c r="G1179" s="241"/>
      <c r="H1179" s="244">
        <v>17.706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138</v>
      </c>
      <c r="AU1179" s="250" t="s">
        <v>136</v>
      </c>
      <c r="AV1179" s="14" t="s">
        <v>136</v>
      </c>
      <c r="AW1179" s="14" t="s">
        <v>30</v>
      </c>
      <c r="AX1179" s="14" t="s">
        <v>73</v>
      </c>
      <c r="AY1179" s="250" t="s">
        <v>127</v>
      </c>
    </row>
    <row r="1180" s="13" customFormat="1">
      <c r="A1180" s="13"/>
      <c r="B1180" s="229"/>
      <c r="C1180" s="230"/>
      <c r="D1180" s="231" t="s">
        <v>138</v>
      </c>
      <c r="E1180" s="232" t="s">
        <v>1</v>
      </c>
      <c r="F1180" s="233" t="s">
        <v>149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138</v>
      </c>
      <c r="AU1180" s="239" t="s">
        <v>136</v>
      </c>
      <c r="AV1180" s="13" t="s">
        <v>81</v>
      </c>
      <c r="AW1180" s="13" t="s">
        <v>30</v>
      </c>
      <c r="AX1180" s="13" t="s">
        <v>73</v>
      </c>
      <c r="AY1180" s="239" t="s">
        <v>127</v>
      </c>
    </row>
    <row r="1181" s="14" customFormat="1">
      <c r="A1181" s="14"/>
      <c r="B1181" s="240"/>
      <c r="C1181" s="241"/>
      <c r="D1181" s="231" t="s">
        <v>138</v>
      </c>
      <c r="E1181" s="242" t="s">
        <v>1</v>
      </c>
      <c r="F1181" s="243" t="s">
        <v>195</v>
      </c>
      <c r="G1181" s="241"/>
      <c r="H1181" s="244">
        <v>12.297000000000001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138</v>
      </c>
      <c r="AU1181" s="250" t="s">
        <v>136</v>
      </c>
      <c r="AV1181" s="14" t="s">
        <v>136</v>
      </c>
      <c r="AW1181" s="14" t="s">
        <v>30</v>
      </c>
      <c r="AX1181" s="14" t="s">
        <v>73</v>
      </c>
      <c r="AY1181" s="250" t="s">
        <v>127</v>
      </c>
    </row>
    <row r="1182" s="13" customFormat="1">
      <c r="A1182" s="13"/>
      <c r="B1182" s="229"/>
      <c r="C1182" s="230"/>
      <c r="D1182" s="231" t="s">
        <v>138</v>
      </c>
      <c r="E1182" s="232" t="s">
        <v>1</v>
      </c>
      <c r="F1182" s="233" t="s">
        <v>196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138</v>
      </c>
      <c r="AU1182" s="239" t="s">
        <v>136</v>
      </c>
      <c r="AV1182" s="13" t="s">
        <v>81</v>
      </c>
      <c r="AW1182" s="13" t="s">
        <v>30</v>
      </c>
      <c r="AX1182" s="13" t="s">
        <v>73</v>
      </c>
      <c r="AY1182" s="239" t="s">
        <v>127</v>
      </c>
    </row>
    <row r="1183" s="14" customFormat="1">
      <c r="A1183" s="14"/>
      <c r="B1183" s="240"/>
      <c r="C1183" s="241"/>
      <c r="D1183" s="231" t="s">
        <v>138</v>
      </c>
      <c r="E1183" s="242" t="s">
        <v>1</v>
      </c>
      <c r="F1183" s="243" t="s">
        <v>197</v>
      </c>
      <c r="G1183" s="241"/>
      <c r="H1183" s="244">
        <v>0.76500000000000001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138</v>
      </c>
      <c r="AU1183" s="250" t="s">
        <v>136</v>
      </c>
      <c r="AV1183" s="14" t="s">
        <v>136</v>
      </c>
      <c r="AW1183" s="14" t="s">
        <v>30</v>
      </c>
      <c r="AX1183" s="14" t="s">
        <v>73</v>
      </c>
      <c r="AY1183" s="250" t="s">
        <v>127</v>
      </c>
    </row>
    <row r="1184" s="13" customFormat="1">
      <c r="A1184" s="13"/>
      <c r="B1184" s="229"/>
      <c r="C1184" s="230"/>
      <c r="D1184" s="231" t="s">
        <v>138</v>
      </c>
      <c r="E1184" s="232" t="s">
        <v>1</v>
      </c>
      <c r="F1184" s="233" t="s">
        <v>180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138</v>
      </c>
      <c r="AU1184" s="239" t="s">
        <v>136</v>
      </c>
      <c r="AV1184" s="13" t="s">
        <v>81</v>
      </c>
      <c r="AW1184" s="13" t="s">
        <v>30</v>
      </c>
      <c r="AX1184" s="13" t="s">
        <v>73</v>
      </c>
      <c r="AY1184" s="239" t="s">
        <v>127</v>
      </c>
    </row>
    <row r="1185" s="14" customFormat="1">
      <c r="A1185" s="14"/>
      <c r="B1185" s="240"/>
      <c r="C1185" s="241"/>
      <c r="D1185" s="231" t="s">
        <v>138</v>
      </c>
      <c r="E1185" s="242" t="s">
        <v>1</v>
      </c>
      <c r="F1185" s="243" t="s">
        <v>198</v>
      </c>
      <c r="G1185" s="241"/>
      <c r="H1185" s="244">
        <v>22.655999999999999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138</v>
      </c>
      <c r="AU1185" s="250" t="s">
        <v>136</v>
      </c>
      <c r="AV1185" s="14" t="s">
        <v>136</v>
      </c>
      <c r="AW1185" s="14" t="s">
        <v>30</v>
      </c>
      <c r="AX1185" s="14" t="s">
        <v>73</v>
      </c>
      <c r="AY1185" s="250" t="s">
        <v>127</v>
      </c>
    </row>
    <row r="1186" s="13" customFormat="1">
      <c r="A1186" s="13"/>
      <c r="B1186" s="229"/>
      <c r="C1186" s="230"/>
      <c r="D1186" s="231" t="s">
        <v>138</v>
      </c>
      <c r="E1186" s="232" t="s">
        <v>1</v>
      </c>
      <c r="F1186" s="233" t="s">
        <v>199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138</v>
      </c>
      <c r="AU1186" s="239" t="s">
        <v>136</v>
      </c>
      <c r="AV1186" s="13" t="s">
        <v>81</v>
      </c>
      <c r="AW1186" s="13" t="s">
        <v>30</v>
      </c>
      <c r="AX1186" s="13" t="s">
        <v>73</v>
      </c>
      <c r="AY1186" s="239" t="s">
        <v>127</v>
      </c>
    </row>
    <row r="1187" s="14" customFormat="1">
      <c r="A1187" s="14"/>
      <c r="B1187" s="240"/>
      <c r="C1187" s="241"/>
      <c r="D1187" s="231" t="s">
        <v>138</v>
      </c>
      <c r="E1187" s="242" t="s">
        <v>1</v>
      </c>
      <c r="F1187" s="243" t="s">
        <v>200</v>
      </c>
      <c r="G1187" s="241"/>
      <c r="H1187" s="244">
        <v>1.2010000000000001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138</v>
      </c>
      <c r="AU1187" s="250" t="s">
        <v>136</v>
      </c>
      <c r="AV1187" s="14" t="s">
        <v>136</v>
      </c>
      <c r="AW1187" s="14" t="s">
        <v>30</v>
      </c>
      <c r="AX1187" s="14" t="s">
        <v>73</v>
      </c>
      <c r="AY1187" s="250" t="s">
        <v>127</v>
      </c>
    </row>
    <row r="1188" s="13" customFormat="1">
      <c r="A1188" s="13"/>
      <c r="B1188" s="229"/>
      <c r="C1188" s="230"/>
      <c r="D1188" s="231" t="s">
        <v>138</v>
      </c>
      <c r="E1188" s="232" t="s">
        <v>1</v>
      </c>
      <c r="F1188" s="233" t="s">
        <v>201</v>
      </c>
      <c r="G1188" s="230"/>
      <c r="H1188" s="232" t="s">
        <v>1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9" t="s">
        <v>138</v>
      </c>
      <c r="AU1188" s="239" t="s">
        <v>136</v>
      </c>
      <c r="AV1188" s="13" t="s">
        <v>81</v>
      </c>
      <c r="AW1188" s="13" t="s">
        <v>30</v>
      </c>
      <c r="AX1188" s="13" t="s">
        <v>73</v>
      </c>
      <c r="AY1188" s="239" t="s">
        <v>127</v>
      </c>
    </row>
    <row r="1189" s="14" customFormat="1">
      <c r="A1189" s="14"/>
      <c r="B1189" s="240"/>
      <c r="C1189" s="241"/>
      <c r="D1189" s="231" t="s">
        <v>138</v>
      </c>
      <c r="E1189" s="242" t="s">
        <v>1</v>
      </c>
      <c r="F1189" s="243" t="s">
        <v>202</v>
      </c>
      <c r="G1189" s="241"/>
      <c r="H1189" s="244">
        <v>0.80800000000000005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138</v>
      </c>
      <c r="AU1189" s="250" t="s">
        <v>136</v>
      </c>
      <c r="AV1189" s="14" t="s">
        <v>136</v>
      </c>
      <c r="AW1189" s="14" t="s">
        <v>30</v>
      </c>
      <c r="AX1189" s="14" t="s">
        <v>73</v>
      </c>
      <c r="AY1189" s="250" t="s">
        <v>127</v>
      </c>
    </row>
    <row r="1190" s="13" customFormat="1">
      <c r="A1190" s="13"/>
      <c r="B1190" s="229"/>
      <c r="C1190" s="230"/>
      <c r="D1190" s="231" t="s">
        <v>138</v>
      </c>
      <c r="E1190" s="232" t="s">
        <v>1</v>
      </c>
      <c r="F1190" s="233" t="s">
        <v>203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138</v>
      </c>
      <c r="AU1190" s="239" t="s">
        <v>136</v>
      </c>
      <c r="AV1190" s="13" t="s">
        <v>81</v>
      </c>
      <c r="AW1190" s="13" t="s">
        <v>30</v>
      </c>
      <c r="AX1190" s="13" t="s">
        <v>73</v>
      </c>
      <c r="AY1190" s="239" t="s">
        <v>127</v>
      </c>
    </row>
    <row r="1191" s="14" customFormat="1">
      <c r="A1191" s="14"/>
      <c r="B1191" s="240"/>
      <c r="C1191" s="241"/>
      <c r="D1191" s="231" t="s">
        <v>138</v>
      </c>
      <c r="E1191" s="242" t="s">
        <v>1</v>
      </c>
      <c r="F1191" s="243" t="s">
        <v>204</v>
      </c>
      <c r="G1191" s="241"/>
      <c r="H1191" s="244">
        <v>2.4060000000000001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138</v>
      </c>
      <c r="AU1191" s="250" t="s">
        <v>136</v>
      </c>
      <c r="AV1191" s="14" t="s">
        <v>136</v>
      </c>
      <c r="AW1191" s="14" t="s">
        <v>30</v>
      </c>
      <c r="AX1191" s="14" t="s">
        <v>73</v>
      </c>
      <c r="AY1191" s="250" t="s">
        <v>127</v>
      </c>
    </row>
    <row r="1192" s="13" customFormat="1">
      <c r="A1192" s="13"/>
      <c r="B1192" s="229"/>
      <c r="C1192" s="230"/>
      <c r="D1192" s="231" t="s">
        <v>138</v>
      </c>
      <c r="E1192" s="232" t="s">
        <v>1</v>
      </c>
      <c r="F1192" s="233" t="s">
        <v>178</v>
      </c>
      <c r="G1192" s="230"/>
      <c r="H1192" s="232" t="s">
        <v>1</v>
      </c>
      <c r="I1192" s="234"/>
      <c r="J1192" s="230"/>
      <c r="K1192" s="230"/>
      <c r="L1192" s="235"/>
      <c r="M1192" s="236"/>
      <c r="N1192" s="237"/>
      <c r="O1192" s="237"/>
      <c r="P1192" s="237"/>
      <c r="Q1192" s="237"/>
      <c r="R1192" s="237"/>
      <c r="S1192" s="237"/>
      <c r="T1192" s="23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9" t="s">
        <v>138</v>
      </c>
      <c r="AU1192" s="239" t="s">
        <v>136</v>
      </c>
      <c r="AV1192" s="13" t="s">
        <v>81</v>
      </c>
      <c r="AW1192" s="13" t="s">
        <v>30</v>
      </c>
      <c r="AX1192" s="13" t="s">
        <v>73</v>
      </c>
      <c r="AY1192" s="239" t="s">
        <v>127</v>
      </c>
    </row>
    <row r="1193" s="14" customFormat="1">
      <c r="A1193" s="14"/>
      <c r="B1193" s="240"/>
      <c r="C1193" s="241"/>
      <c r="D1193" s="231" t="s">
        <v>138</v>
      </c>
      <c r="E1193" s="242" t="s">
        <v>1</v>
      </c>
      <c r="F1193" s="243" t="s">
        <v>205</v>
      </c>
      <c r="G1193" s="241"/>
      <c r="H1193" s="244">
        <v>23.120999999999999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138</v>
      </c>
      <c r="AU1193" s="250" t="s">
        <v>136</v>
      </c>
      <c r="AV1193" s="14" t="s">
        <v>136</v>
      </c>
      <c r="AW1193" s="14" t="s">
        <v>30</v>
      </c>
      <c r="AX1193" s="14" t="s">
        <v>73</v>
      </c>
      <c r="AY1193" s="250" t="s">
        <v>127</v>
      </c>
    </row>
    <row r="1194" s="13" customFormat="1">
      <c r="A1194" s="13"/>
      <c r="B1194" s="229"/>
      <c r="C1194" s="230"/>
      <c r="D1194" s="231" t="s">
        <v>138</v>
      </c>
      <c r="E1194" s="232" t="s">
        <v>1</v>
      </c>
      <c r="F1194" s="233" t="s">
        <v>958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138</v>
      </c>
      <c r="AU1194" s="239" t="s">
        <v>136</v>
      </c>
      <c r="AV1194" s="13" t="s">
        <v>81</v>
      </c>
      <c r="AW1194" s="13" t="s">
        <v>30</v>
      </c>
      <c r="AX1194" s="13" t="s">
        <v>73</v>
      </c>
      <c r="AY1194" s="239" t="s">
        <v>127</v>
      </c>
    </row>
    <row r="1195" s="13" customFormat="1">
      <c r="A1195" s="13"/>
      <c r="B1195" s="229"/>
      <c r="C1195" s="230"/>
      <c r="D1195" s="231" t="s">
        <v>138</v>
      </c>
      <c r="E1195" s="232" t="s">
        <v>1</v>
      </c>
      <c r="F1195" s="233" t="s">
        <v>1006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138</v>
      </c>
      <c r="AU1195" s="239" t="s">
        <v>136</v>
      </c>
      <c r="AV1195" s="13" t="s">
        <v>81</v>
      </c>
      <c r="AW1195" s="13" t="s">
        <v>30</v>
      </c>
      <c r="AX1195" s="13" t="s">
        <v>73</v>
      </c>
      <c r="AY1195" s="239" t="s">
        <v>127</v>
      </c>
    </row>
    <row r="1196" s="14" customFormat="1">
      <c r="A1196" s="14"/>
      <c r="B1196" s="240"/>
      <c r="C1196" s="241"/>
      <c r="D1196" s="231" t="s">
        <v>138</v>
      </c>
      <c r="E1196" s="242" t="s">
        <v>1</v>
      </c>
      <c r="F1196" s="243" t="s">
        <v>960</v>
      </c>
      <c r="G1196" s="241"/>
      <c r="H1196" s="244">
        <v>36.155000000000001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138</v>
      </c>
      <c r="AU1196" s="250" t="s">
        <v>136</v>
      </c>
      <c r="AV1196" s="14" t="s">
        <v>136</v>
      </c>
      <c r="AW1196" s="14" t="s">
        <v>30</v>
      </c>
      <c r="AX1196" s="14" t="s">
        <v>73</v>
      </c>
      <c r="AY1196" s="250" t="s">
        <v>127</v>
      </c>
    </row>
    <row r="1197" s="14" customFormat="1">
      <c r="A1197" s="14"/>
      <c r="B1197" s="240"/>
      <c r="C1197" s="241"/>
      <c r="D1197" s="231" t="s">
        <v>138</v>
      </c>
      <c r="E1197" s="242" t="s">
        <v>1</v>
      </c>
      <c r="F1197" s="243" t="s">
        <v>961</v>
      </c>
      <c r="G1197" s="241"/>
      <c r="H1197" s="244">
        <v>-5.6109999999999998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138</v>
      </c>
      <c r="AU1197" s="250" t="s">
        <v>136</v>
      </c>
      <c r="AV1197" s="14" t="s">
        <v>136</v>
      </c>
      <c r="AW1197" s="14" t="s">
        <v>30</v>
      </c>
      <c r="AX1197" s="14" t="s">
        <v>73</v>
      </c>
      <c r="AY1197" s="250" t="s">
        <v>127</v>
      </c>
    </row>
    <row r="1198" s="13" customFormat="1">
      <c r="A1198" s="13"/>
      <c r="B1198" s="229"/>
      <c r="C1198" s="230"/>
      <c r="D1198" s="231" t="s">
        <v>138</v>
      </c>
      <c r="E1198" s="232" t="s">
        <v>1</v>
      </c>
      <c r="F1198" s="233" t="s">
        <v>196</v>
      </c>
      <c r="G1198" s="230"/>
      <c r="H1198" s="232" t="s">
        <v>1</v>
      </c>
      <c r="I1198" s="234"/>
      <c r="J1198" s="230"/>
      <c r="K1198" s="230"/>
      <c r="L1198" s="235"/>
      <c r="M1198" s="236"/>
      <c r="N1198" s="237"/>
      <c r="O1198" s="237"/>
      <c r="P1198" s="237"/>
      <c r="Q1198" s="237"/>
      <c r="R1198" s="237"/>
      <c r="S1198" s="237"/>
      <c r="T1198" s="23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9" t="s">
        <v>138</v>
      </c>
      <c r="AU1198" s="239" t="s">
        <v>136</v>
      </c>
      <c r="AV1198" s="13" t="s">
        <v>81</v>
      </c>
      <c r="AW1198" s="13" t="s">
        <v>30</v>
      </c>
      <c r="AX1198" s="13" t="s">
        <v>73</v>
      </c>
      <c r="AY1198" s="239" t="s">
        <v>127</v>
      </c>
    </row>
    <row r="1199" s="14" customFormat="1">
      <c r="A1199" s="14"/>
      <c r="B1199" s="240"/>
      <c r="C1199" s="241"/>
      <c r="D1199" s="231" t="s">
        <v>138</v>
      </c>
      <c r="E1199" s="242" t="s">
        <v>1</v>
      </c>
      <c r="F1199" s="243" t="s">
        <v>962</v>
      </c>
      <c r="G1199" s="241"/>
      <c r="H1199" s="244">
        <v>8.8399999999999999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138</v>
      </c>
      <c r="AU1199" s="250" t="s">
        <v>136</v>
      </c>
      <c r="AV1199" s="14" t="s">
        <v>136</v>
      </c>
      <c r="AW1199" s="14" t="s">
        <v>30</v>
      </c>
      <c r="AX1199" s="14" t="s">
        <v>73</v>
      </c>
      <c r="AY1199" s="250" t="s">
        <v>127</v>
      </c>
    </row>
    <row r="1200" s="13" customFormat="1">
      <c r="A1200" s="13"/>
      <c r="B1200" s="229"/>
      <c r="C1200" s="230"/>
      <c r="D1200" s="231" t="s">
        <v>138</v>
      </c>
      <c r="E1200" s="232" t="s">
        <v>1</v>
      </c>
      <c r="F1200" s="233" t="s">
        <v>180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138</v>
      </c>
      <c r="AU1200" s="239" t="s">
        <v>136</v>
      </c>
      <c r="AV1200" s="13" t="s">
        <v>81</v>
      </c>
      <c r="AW1200" s="13" t="s">
        <v>30</v>
      </c>
      <c r="AX1200" s="13" t="s">
        <v>73</v>
      </c>
      <c r="AY1200" s="239" t="s">
        <v>127</v>
      </c>
    </row>
    <row r="1201" s="14" customFormat="1">
      <c r="A1201" s="14"/>
      <c r="B1201" s="240"/>
      <c r="C1201" s="241"/>
      <c r="D1201" s="231" t="s">
        <v>138</v>
      </c>
      <c r="E1201" s="242" t="s">
        <v>1</v>
      </c>
      <c r="F1201" s="243" t="s">
        <v>963</v>
      </c>
      <c r="G1201" s="241"/>
      <c r="H1201" s="244">
        <v>60.792999999999999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138</v>
      </c>
      <c r="AU1201" s="250" t="s">
        <v>136</v>
      </c>
      <c r="AV1201" s="14" t="s">
        <v>136</v>
      </c>
      <c r="AW1201" s="14" t="s">
        <v>30</v>
      </c>
      <c r="AX1201" s="14" t="s">
        <v>73</v>
      </c>
      <c r="AY1201" s="250" t="s">
        <v>127</v>
      </c>
    </row>
    <row r="1202" s="14" customFormat="1">
      <c r="A1202" s="14"/>
      <c r="B1202" s="240"/>
      <c r="C1202" s="241"/>
      <c r="D1202" s="231" t="s">
        <v>138</v>
      </c>
      <c r="E1202" s="242" t="s">
        <v>1</v>
      </c>
      <c r="F1202" s="243" t="s">
        <v>964</v>
      </c>
      <c r="G1202" s="241"/>
      <c r="H1202" s="244">
        <v>-9.6739999999999995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138</v>
      </c>
      <c r="AU1202" s="250" t="s">
        <v>136</v>
      </c>
      <c r="AV1202" s="14" t="s">
        <v>136</v>
      </c>
      <c r="AW1202" s="14" t="s">
        <v>30</v>
      </c>
      <c r="AX1202" s="14" t="s">
        <v>73</v>
      </c>
      <c r="AY1202" s="250" t="s">
        <v>127</v>
      </c>
    </row>
    <row r="1203" s="13" customFormat="1">
      <c r="A1203" s="13"/>
      <c r="B1203" s="229"/>
      <c r="C1203" s="230"/>
      <c r="D1203" s="231" t="s">
        <v>138</v>
      </c>
      <c r="E1203" s="232" t="s">
        <v>1</v>
      </c>
      <c r="F1203" s="233" t="s">
        <v>193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138</v>
      </c>
      <c r="AU1203" s="239" t="s">
        <v>136</v>
      </c>
      <c r="AV1203" s="13" t="s">
        <v>81</v>
      </c>
      <c r="AW1203" s="13" t="s">
        <v>30</v>
      </c>
      <c r="AX1203" s="13" t="s">
        <v>73</v>
      </c>
      <c r="AY1203" s="239" t="s">
        <v>127</v>
      </c>
    </row>
    <row r="1204" s="14" customFormat="1">
      <c r="A1204" s="14"/>
      <c r="B1204" s="240"/>
      <c r="C1204" s="241"/>
      <c r="D1204" s="231" t="s">
        <v>138</v>
      </c>
      <c r="E1204" s="242" t="s">
        <v>1</v>
      </c>
      <c r="F1204" s="243" t="s">
        <v>965</v>
      </c>
      <c r="G1204" s="241"/>
      <c r="H1204" s="244">
        <v>44.298000000000002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138</v>
      </c>
      <c r="AU1204" s="250" t="s">
        <v>136</v>
      </c>
      <c r="AV1204" s="14" t="s">
        <v>136</v>
      </c>
      <c r="AW1204" s="14" t="s">
        <v>30</v>
      </c>
      <c r="AX1204" s="14" t="s">
        <v>73</v>
      </c>
      <c r="AY1204" s="250" t="s">
        <v>127</v>
      </c>
    </row>
    <row r="1205" s="13" customFormat="1">
      <c r="A1205" s="13"/>
      <c r="B1205" s="229"/>
      <c r="C1205" s="230"/>
      <c r="D1205" s="231" t="s">
        <v>138</v>
      </c>
      <c r="E1205" s="232" t="s">
        <v>1</v>
      </c>
      <c r="F1205" s="233" t="s">
        <v>176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138</v>
      </c>
      <c r="AU1205" s="239" t="s">
        <v>136</v>
      </c>
      <c r="AV1205" s="13" t="s">
        <v>81</v>
      </c>
      <c r="AW1205" s="13" t="s">
        <v>30</v>
      </c>
      <c r="AX1205" s="13" t="s">
        <v>73</v>
      </c>
      <c r="AY1205" s="239" t="s">
        <v>127</v>
      </c>
    </row>
    <row r="1206" s="14" customFormat="1">
      <c r="A1206" s="14"/>
      <c r="B1206" s="240"/>
      <c r="C1206" s="241"/>
      <c r="D1206" s="231" t="s">
        <v>138</v>
      </c>
      <c r="E1206" s="242" t="s">
        <v>1</v>
      </c>
      <c r="F1206" s="243" t="s">
        <v>966</v>
      </c>
      <c r="G1206" s="241"/>
      <c r="H1206" s="244">
        <v>42.551000000000002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138</v>
      </c>
      <c r="AU1206" s="250" t="s">
        <v>136</v>
      </c>
      <c r="AV1206" s="14" t="s">
        <v>136</v>
      </c>
      <c r="AW1206" s="14" t="s">
        <v>30</v>
      </c>
      <c r="AX1206" s="14" t="s">
        <v>73</v>
      </c>
      <c r="AY1206" s="250" t="s">
        <v>127</v>
      </c>
    </row>
    <row r="1207" s="13" customFormat="1">
      <c r="A1207" s="13"/>
      <c r="B1207" s="229"/>
      <c r="C1207" s="230"/>
      <c r="D1207" s="231" t="s">
        <v>138</v>
      </c>
      <c r="E1207" s="232" t="s">
        <v>1</v>
      </c>
      <c r="F1207" s="233" t="s">
        <v>178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138</v>
      </c>
      <c r="AU1207" s="239" t="s">
        <v>136</v>
      </c>
      <c r="AV1207" s="13" t="s">
        <v>81</v>
      </c>
      <c r="AW1207" s="13" t="s">
        <v>30</v>
      </c>
      <c r="AX1207" s="13" t="s">
        <v>73</v>
      </c>
      <c r="AY1207" s="239" t="s">
        <v>127</v>
      </c>
    </row>
    <row r="1208" s="14" customFormat="1">
      <c r="A1208" s="14"/>
      <c r="B1208" s="240"/>
      <c r="C1208" s="241"/>
      <c r="D1208" s="231" t="s">
        <v>138</v>
      </c>
      <c r="E1208" s="242" t="s">
        <v>1</v>
      </c>
      <c r="F1208" s="243" t="s">
        <v>967</v>
      </c>
      <c r="G1208" s="241"/>
      <c r="H1208" s="244">
        <v>50.405000000000001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138</v>
      </c>
      <c r="AU1208" s="250" t="s">
        <v>136</v>
      </c>
      <c r="AV1208" s="14" t="s">
        <v>136</v>
      </c>
      <c r="AW1208" s="14" t="s">
        <v>30</v>
      </c>
      <c r="AX1208" s="14" t="s">
        <v>73</v>
      </c>
      <c r="AY1208" s="250" t="s">
        <v>127</v>
      </c>
    </row>
    <row r="1209" s="13" customFormat="1">
      <c r="A1209" s="13"/>
      <c r="B1209" s="229"/>
      <c r="C1209" s="230"/>
      <c r="D1209" s="231" t="s">
        <v>138</v>
      </c>
      <c r="E1209" s="232" t="s">
        <v>1</v>
      </c>
      <c r="F1209" s="233" t="s">
        <v>199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138</v>
      </c>
      <c r="AU1209" s="239" t="s">
        <v>136</v>
      </c>
      <c r="AV1209" s="13" t="s">
        <v>81</v>
      </c>
      <c r="AW1209" s="13" t="s">
        <v>30</v>
      </c>
      <c r="AX1209" s="13" t="s">
        <v>73</v>
      </c>
      <c r="AY1209" s="239" t="s">
        <v>127</v>
      </c>
    </row>
    <row r="1210" s="14" customFormat="1">
      <c r="A1210" s="14"/>
      <c r="B1210" s="240"/>
      <c r="C1210" s="241"/>
      <c r="D1210" s="231" t="s">
        <v>138</v>
      </c>
      <c r="E1210" s="242" t="s">
        <v>1</v>
      </c>
      <c r="F1210" s="243" t="s">
        <v>968</v>
      </c>
      <c r="G1210" s="241"/>
      <c r="H1210" s="244">
        <v>11.472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138</v>
      </c>
      <c r="AU1210" s="250" t="s">
        <v>136</v>
      </c>
      <c r="AV1210" s="14" t="s">
        <v>136</v>
      </c>
      <c r="AW1210" s="14" t="s">
        <v>30</v>
      </c>
      <c r="AX1210" s="14" t="s">
        <v>73</v>
      </c>
      <c r="AY1210" s="250" t="s">
        <v>127</v>
      </c>
    </row>
    <row r="1211" s="13" customFormat="1">
      <c r="A1211" s="13"/>
      <c r="B1211" s="229"/>
      <c r="C1211" s="230"/>
      <c r="D1211" s="231" t="s">
        <v>138</v>
      </c>
      <c r="E1211" s="232" t="s">
        <v>1</v>
      </c>
      <c r="F1211" s="233" t="s">
        <v>201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138</v>
      </c>
      <c r="AU1211" s="239" t="s">
        <v>136</v>
      </c>
      <c r="AV1211" s="13" t="s">
        <v>81</v>
      </c>
      <c r="AW1211" s="13" t="s">
        <v>30</v>
      </c>
      <c r="AX1211" s="13" t="s">
        <v>73</v>
      </c>
      <c r="AY1211" s="239" t="s">
        <v>127</v>
      </c>
    </row>
    <row r="1212" s="14" customFormat="1">
      <c r="A1212" s="14"/>
      <c r="B1212" s="240"/>
      <c r="C1212" s="241"/>
      <c r="D1212" s="231" t="s">
        <v>138</v>
      </c>
      <c r="E1212" s="242" t="s">
        <v>1</v>
      </c>
      <c r="F1212" s="243" t="s">
        <v>969</v>
      </c>
      <c r="G1212" s="241"/>
      <c r="H1212" s="244">
        <v>9.2520000000000007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138</v>
      </c>
      <c r="AU1212" s="250" t="s">
        <v>136</v>
      </c>
      <c r="AV1212" s="14" t="s">
        <v>136</v>
      </c>
      <c r="AW1212" s="14" t="s">
        <v>30</v>
      </c>
      <c r="AX1212" s="14" t="s">
        <v>73</v>
      </c>
      <c r="AY1212" s="250" t="s">
        <v>127</v>
      </c>
    </row>
    <row r="1213" s="13" customFormat="1">
      <c r="A1213" s="13"/>
      <c r="B1213" s="229"/>
      <c r="C1213" s="230"/>
      <c r="D1213" s="231" t="s">
        <v>138</v>
      </c>
      <c r="E1213" s="232" t="s">
        <v>1</v>
      </c>
      <c r="F1213" s="233" t="s">
        <v>203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138</v>
      </c>
      <c r="AU1213" s="239" t="s">
        <v>136</v>
      </c>
      <c r="AV1213" s="13" t="s">
        <v>81</v>
      </c>
      <c r="AW1213" s="13" t="s">
        <v>30</v>
      </c>
      <c r="AX1213" s="13" t="s">
        <v>73</v>
      </c>
      <c r="AY1213" s="239" t="s">
        <v>127</v>
      </c>
    </row>
    <row r="1214" s="14" customFormat="1">
      <c r="A1214" s="14"/>
      <c r="B1214" s="240"/>
      <c r="C1214" s="241"/>
      <c r="D1214" s="231" t="s">
        <v>138</v>
      </c>
      <c r="E1214" s="242" t="s">
        <v>1</v>
      </c>
      <c r="F1214" s="243" t="s">
        <v>970</v>
      </c>
      <c r="G1214" s="241"/>
      <c r="H1214" s="244">
        <v>16.652000000000001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138</v>
      </c>
      <c r="AU1214" s="250" t="s">
        <v>136</v>
      </c>
      <c r="AV1214" s="14" t="s">
        <v>136</v>
      </c>
      <c r="AW1214" s="14" t="s">
        <v>30</v>
      </c>
      <c r="AX1214" s="14" t="s">
        <v>73</v>
      </c>
      <c r="AY1214" s="250" t="s">
        <v>127</v>
      </c>
    </row>
    <row r="1215" s="15" customFormat="1">
      <c r="A1215" s="15"/>
      <c r="B1215" s="251"/>
      <c r="C1215" s="252"/>
      <c r="D1215" s="231" t="s">
        <v>138</v>
      </c>
      <c r="E1215" s="253" t="s">
        <v>1</v>
      </c>
      <c r="F1215" s="254" t="s">
        <v>140</v>
      </c>
      <c r="G1215" s="252"/>
      <c r="H1215" s="255">
        <v>363.63999999999999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1" t="s">
        <v>138</v>
      </c>
      <c r="AU1215" s="261" t="s">
        <v>136</v>
      </c>
      <c r="AV1215" s="15" t="s">
        <v>135</v>
      </c>
      <c r="AW1215" s="15" t="s">
        <v>30</v>
      </c>
      <c r="AX1215" s="15" t="s">
        <v>81</v>
      </c>
      <c r="AY1215" s="261" t="s">
        <v>127</v>
      </c>
    </row>
    <row r="1216" s="2" customFormat="1" ht="24.15" customHeight="1">
      <c r="A1216" s="38"/>
      <c r="B1216" s="39"/>
      <c r="C1216" s="215" t="s">
        <v>1007</v>
      </c>
      <c r="D1216" s="215" t="s">
        <v>131</v>
      </c>
      <c r="E1216" s="216" t="s">
        <v>1008</v>
      </c>
      <c r="F1216" s="217" t="s">
        <v>1009</v>
      </c>
      <c r="G1216" s="218" t="s">
        <v>134</v>
      </c>
      <c r="H1216" s="219">
        <v>51.396000000000001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</v>
      </c>
      <c r="R1216" s="225">
        <f>Q1216*H1216</f>
        <v>0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285</v>
      </c>
      <c r="AT1216" s="227" t="s">
        <v>131</v>
      </c>
      <c r="AU1216" s="227" t="s">
        <v>136</v>
      </c>
      <c r="AY1216" s="17" t="s">
        <v>127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136</v>
      </c>
      <c r="BK1216" s="228">
        <f>ROUND(I1216*H1216,2)</f>
        <v>0</v>
      </c>
      <c r="BL1216" s="17" t="s">
        <v>285</v>
      </c>
      <c r="BM1216" s="227" t="s">
        <v>1010</v>
      </c>
    </row>
    <row r="1217" s="13" customFormat="1">
      <c r="A1217" s="13"/>
      <c r="B1217" s="229"/>
      <c r="C1217" s="230"/>
      <c r="D1217" s="231" t="s">
        <v>138</v>
      </c>
      <c r="E1217" s="232" t="s">
        <v>1</v>
      </c>
      <c r="F1217" s="233" t="s">
        <v>957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138</v>
      </c>
      <c r="AU1217" s="239" t="s">
        <v>136</v>
      </c>
      <c r="AV1217" s="13" t="s">
        <v>81</v>
      </c>
      <c r="AW1217" s="13" t="s">
        <v>30</v>
      </c>
      <c r="AX1217" s="13" t="s">
        <v>73</v>
      </c>
      <c r="AY1217" s="239" t="s">
        <v>127</v>
      </c>
    </row>
    <row r="1218" s="13" customFormat="1">
      <c r="A1218" s="13"/>
      <c r="B1218" s="229"/>
      <c r="C1218" s="230"/>
      <c r="D1218" s="231" t="s">
        <v>138</v>
      </c>
      <c r="E1218" s="232" t="s">
        <v>1</v>
      </c>
      <c r="F1218" s="233" t="s">
        <v>196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138</v>
      </c>
      <c r="AU1218" s="239" t="s">
        <v>136</v>
      </c>
      <c r="AV1218" s="13" t="s">
        <v>81</v>
      </c>
      <c r="AW1218" s="13" t="s">
        <v>30</v>
      </c>
      <c r="AX1218" s="13" t="s">
        <v>73</v>
      </c>
      <c r="AY1218" s="239" t="s">
        <v>127</v>
      </c>
    </row>
    <row r="1219" s="14" customFormat="1">
      <c r="A1219" s="14"/>
      <c r="B1219" s="240"/>
      <c r="C1219" s="241"/>
      <c r="D1219" s="231" t="s">
        <v>138</v>
      </c>
      <c r="E1219" s="242" t="s">
        <v>1</v>
      </c>
      <c r="F1219" s="243" t="s">
        <v>197</v>
      </c>
      <c r="G1219" s="241"/>
      <c r="H1219" s="244">
        <v>0.76500000000000001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138</v>
      </c>
      <c r="AU1219" s="250" t="s">
        <v>136</v>
      </c>
      <c r="AV1219" s="14" t="s">
        <v>136</v>
      </c>
      <c r="AW1219" s="14" t="s">
        <v>30</v>
      </c>
      <c r="AX1219" s="14" t="s">
        <v>73</v>
      </c>
      <c r="AY1219" s="250" t="s">
        <v>127</v>
      </c>
    </row>
    <row r="1220" s="13" customFormat="1">
      <c r="A1220" s="13"/>
      <c r="B1220" s="229"/>
      <c r="C1220" s="230"/>
      <c r="D1220" s="231" t="s">
        <v>138</v>
      </c>
      <c r="E1220" s="232" t="s">
        <v>1</v>
      </c>
      <c r="F1220" s="233" t="s">
        <v>199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138</v>
      </c>
      <c r="AU1220" s="239" t="s">
        <v>136</v>
      </c>
      <c r="AV1220" s="13" t="s">
        <v>81</v>
      </c>
      <c r="AW1220" s="13" t="s">
        <v>30</v>
      </c>
      <c r="AX1220" s="13" t="s">
        <v>73</v>
      </c>
      <c r="AY1220" s="239" t="s">
        <v>127</v>
      </c>
    </row>
    <row r="1221" s="14" customFormat="1">
      <c r="A1221" s="14"/>
      <c r="B1221" s="240"/>
      <c r="C1221" s="241"/>
      <c r="D1221" s="231" t="s">
        <v>138</v>
      </c>
      <c r="E1221" s="242" t="s">
        <v>1</v>
      </c>
      <c r="F1221" s="243" t="s">
        <v>200</v>
      </c>
      <c r="G1221" s="241"/>
      <c r="H1221" s="244">
        <v>1.2010000000000001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138</v>
      </c>
      <c r="AU1221" s="250" t="s">
        <v>136</v>
      </c>
      <c r="AV1221" s="14" t="s">
        <v>136</v>
      </c>
      <c r="AW1221" s="14" t="s">
        <v>30</v>
      </c>
      <c r="AX1221" s="14" t="s">
        <v>73</v>
      </c>
      <c r="AY1221" s="250" t="s">
        <v>127</v>
      </c>
    </row>
    <row r="1222" s="13" customFormat="1">
      <c r="A1222" s="13"/>
      <c r="B1222" s="229"/>
      <c r="C1222" s="230"/>
      <c r="D1222" s="231" t="s">
        <v>138</v>
      </c>
      <c r="E1222" s="232" t="s">
        <v>1</v>
      </c>
      <c r="F1222" s="233" t="s">
        <v>201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138</v>
      </c>
      <c r="AU1222" s="239" t="s">
        <v>136</v>
      </c>
      <c r="AV1222" s="13" t="s">
        <v>81</v>
      </c>
      <c r="AW1222" s="13" t="s">
        <v>30</v>
      </c>
      <c r="AX1222" s="13" t="s">
        <v>73</v>
      </c>
      <c r="AY1222" s="239" t="s">
        <v>127</v>
      </c>
    </row>
    <row r="1223" s="14" customFormat="1">
      <c r="A1223" s="14"/>
      <c r="B1223" s="240"/>
      <c r="C1223" s="241"/>
      <c r="D1223" s="231" t="s">
        <v>138</v>
      </c>
      <c r="E1223" s="242" t="s">
        <v>1</v>
      </c>
      <c r="F1223" s="243" t="s">
        <v>202</v>
      </c>
      <c r="G1223" s="241"/>
      <c r="H1223" s="244">
        <v>0.80800000000000005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138</v>
      </c>
      <c r="AU1223" s="250" t="s">
        <v>136</v>
      </c>
      <c r="AV1223" s="14" t="s">
        <v>136</v>
      </c>
      <c r="AW1223" s="14" t="s">
        <v>30</v>
      </c>
      <c r="AX1223" s="14" t="s">
        <v>73</v>
      </c>
      <c r="AY1223" s="250" t="s">
        <v>127</v>
      </c>
    </row>
    <row r="1224" s="13" customFormat="1">
      <c r="A1224" s="13"/>
      <c r="B1224" s="229"/>
      <c r="C1224" s="230"/>
      <c r="D1224" s="231" t="s">
        <v>138</v>
      </c>
      <c r="E1224" s="232" t="s">
        <v>1</v>
      </c>
      <c r="F1224" s="233" t="s">
        <v>203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138</v>
      </c>
      <c r="AU1224" s="239" t="s">
        <v>136</v>
      </c>
      <c r="AV1224" s="13" t="s">
        <v>81</v>
      </c>
      <c r="AW1224" s="13" t="s">
        <v>30</v>
      </c>
      <c r="AX1224" s="13" t="s">
        <v>73</v>
      </c>
      <c r="AY1224" s="239" t="s">
        <v>127</v>
      </c>
    </row>
    <row r="1225" s="14" customFormat="1">
      <c r="A1225" s="14"/>
      <c r="B1225" s="240"/>
      <c r="C1225" s="241"/>
      <c r="D1225" s="231" t="s">
        <v>138</v>
      </c>
      <c r="E1225" s="242" t="s">
        <v>1</v>
      </c>
      <c r="F1225" s="243" t="s">
        <v>204</v>
      </c>
      <c r="G1225" s="241"/>
      <c r="H1225" s="244">
        <v>2.4060000000000001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138</v>
      </c>
      <c r="AU1225" s="250" t="s">
        <v>136</v>
      </c>
      <c r="AV1225" s="14" t="s">
        <v>136</v>
      </c>
      <c r="AW1225" s="14" t="s">
        <v>30</v>
      </c>
      <c r="AX1225" s="14" t="s">
        <v>73</v>
      </c>
      <c r="AY1225" s="250" t="s">
        <v>127</v>
      </c>
    </row>
    <row r="1226" s="13" customFormat="1">
      <c r="A1226" s="13"/>
      <c r="B1226" s="229"/>
      <c r="C1226" s="230"/>
      <c r="D1226" s="231" t="s">
        <v>138</v>
      </c>
      <c r="E1226" s="232" t="s">
        <v>1</v>
      </c>
      <c r="F1226" s="233" t="s">
        <v>958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138</v>
      </c>
      <c r="AU1226" s="239" t="s">
        <v>136</v>
      </c>
      <c r="AV1226" s="13" t="s">
        <v>81</v>
      </c>
      <c r="AW1226" s="13" t="s">
        <v>30</v>
      </c>
      <c r="AX1226" s="13" t="s">
        <v>73</v>
      </c>
      <c r="AY1226" s="239" t="s">
        <v>127</v>
      </c>
    </row>
    <row r="1227" s="13" customFormat="1">
      <c r="A1227" s="13"/>
      <c r="B1227" s="229"/>
      <c r="C1227" s="230"/>
      <c r="D1227" s="231" t="s">
        <v>138</v>
      </c>
      <c r="E1227" s="232" t="s">
        <v>1</v>
      </c>
      <c r="F1227" s="233" t="s">
        <v>196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138</v>
      </c>
      <c r="AU1227" s="239" t="s">
        <v>136</v>
      </c>
      <c r="AV1227" s="13" t="s">
        <v>81</v>
      </c>
      <c r="AW1227" s="13" t="s">
        <v>30</v>
      </c>
      <c r="AX1227" s="13" t="s">
        <v>73</v>
      </c>
      <c r="AY1227" s="239" t="s">
        <v>127</v>
      </c>
    </row>
    <row r="1228" s="14" customFormat="1">
      <c r="A1228" s="14"/>
      <c r="B1228" s="240"/>
      <c r="C1228" s="241"/>
      <c r="D1228" s="231" t="s">
        <v>138</v>
      </c>
      <c r="E1228" s="242" t="s">
        <v>1</v>
      </c>
      <c r="F1228" s="243" t="s">
        <v>962</v>
      </c>
      <c r="G1228" s="241"/>
      <c r="H1228" s="244">
        <v>8.8399999999999999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138</v>
      </c>
      <c r="AU1228" s="250" t="s">
        <v>136</v>
      </c>
      <c r="AV1228" s="14" t="s">
        <v>136</v>
      </c>
      <c r="AW1228" s="14" t="s">
        <v>30</v>
      </c>
      <c r="AX1228" s="14" t="s">
        <v>73</v>
      </c>
      <c r="AY1228" s="250" t="s">
        <v>127</v>
      </c>
    </row>
    <row r="1229" s="13" customFormat="1">
      <c r="A1229" s="13"/>
      <c r="B1229" s="229"/>
      <c r="C1229" s="230"/>
      <c r="D1229" s="231" t="s">
        <v>138</v>
      </c>
      <c r="E1229" s="232" t="s">
        <v>1</v>
      </c>
      <c r="F1229" s="233" t="s">
        <v>199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138</v>
      </c>
      <c r="AU1229" s="239" t="s">
        <v>136</v>
      </c>
      <c r="AV1229" s="13" t="s">
        <v>81</v>
      </c>
      <c r="AW1229" s="13" t="s">
        <v>30</v>
      </c>
      <c r="AX1229" s="13" t="s">
        <v>73</v>
      </c>
      <c r="AY1229" s="239" t="s">
        <v>127</v>
      </c>
    </row>
    <row r="1230" s="14" customFormat="1">
      <c r="A1230" s="14"/>
      <c r="B1230" s="240"/>
      <c r="C1230" s="241"/>
      <c r="D1230" s="231" t="s">
        <v>138</v>
      </c>
      <c r="E1230" s="242" t="s">
        <v>1</v>
      </c>
      <c r="F1230" s="243" t="s">
        <v>968</v>
      </c>
      <c r="G1230" s="241"/>
      <c r="H1230" s="244">
        <v>11.472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138</v>
      </c>
      <c r="AU1230" s="250" t="s">
        <v>136</v>
      </c>
      <c r="AV1230" s="14" t="s">
        <v>136</v>
      </c>
      <c r="AW1230" s="14" t="s">
        <v>30</v>
      </c>
      <c r="AX1230" s="14" t="s">
        <v>73</v>
      </c>
      <c r="AY1230" s="250" t="s">
        <v>127</v>
      </c>
    </row>
    <row r="1231" s="13" customFormat="1">
      <c r="A1231" s="13"/>
      <c r="B1231" s="229"/>
      <c r="C1231" s="230"/>
      <c r="D1231" s="231" t="s">
        <v>138</v>
      </c>
      <c r="E1231" s="232" t="s">
        <v>1</v>
      </c>
      <c r="F1231" s="233" t="s">
        <v>201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138</v>
      </c>
      <c r="AU1231" s="239" t="s">
        <v>136</v>
      </c>
      <c r="AV1231" s="13" t="s">
        <v>81</v>
      </c>
      <c r="AW1231" s="13" t="s">
        <v>30</v>
      </c>
      <c r="AX1231" s="13" t="s">
        <v>73</v>
      </c>
      <c r="AY1231" s="239" t="s">
        <v>127</v>
      </c>
    </row>
    <row r="1232" s="14" customFormat="1">
      <c r="A1232" s="14"/>
      <c r="B1232" s="240"/>
      <c r="C1232" s="241"/>
      <c r="D1232" s="231" t="s">
        <v>138</v>
      </c>
      <c r="E1232" s="242" t="s">
        <v>1</v>
      </c>
      <c r="F1232" s="243" t="s">
        <v>969</v>
      </c>
      <c r="G1232" s="241"/>
      <c r="H1232" s="244">
        <v>9.2520000000000007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138</v>
      </c>
      <c r="AU1232" s="250" t="s">
        <v>136</v>
      </c>
      <c r="AV1232" s="14" t="s">
        <v>136</v>
      </c>
      <c r="AW1232" s="14" t="s">
        <v>30</v>
      </c>
      <c r="AX1232" s="14" t="s">
        <v>73</v>
      </c>
      <c r="AY1232" s="250" t="s">
        <v>127</v>
      </c>
    </row>
    <row r="1233" s="13" customFormat="1">
      <c r="A1233" s="13"/>
      <c r="B1233" s="229"/>
      <c r="C1233" s="230"/>
      <c r="D1233" s="231" t="s">
        <v>138</v>
      </c>
      <c r="E1233" s="232" t="s">
        <v>1</v>
      </c>
      <c r="F1233" s="233" t="s">
        <v>203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138</v>
      </c>
      <c r="AU1233" s="239" t="s">
        <v>136</v>
      </c>
      <c r="AV1233" s="13" t="s">
        <v>81</v>
      </c>
      <c r="AW1233" s="13" t="s">
        <v>30</v>
      </c>
      <c r="AX1233" s="13" t="s">
        <v>73</v>
      </c>
      <c r="AY1233" s="239" t="s">
        <v>127</v>
      </c>
    </row>
    <row r="1234" s="14" customFormat="1">
      <c r="A1234" s="14"/>
      <c r="B1234" s="240"/>
      <c r="C1234" s="241"/>
      <c r="D1234" s="231" t="s">
        <v>138</v>
      </c>
      <c r="E1234" s="242" t="s">
        <v>1</v>
      </c>
      <c r="F1234" s="243" t="s">
        <v>970</v>
      </c>
      <c r="G1234" s="241"/>
      <c r="H1234" s="244">
        <v>16.652000000000001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138</v>
      </c>
      <c r="AU1234" s="250" t="s">
        <v>136</v>
      </c>
      <c r="AV1234" s="14" t="s">
        <v>136</v>
      </c>
      <c r="AW1234" s="14" t="s">
        <v>30</v>
      </c>
      <c r="AX1234" s="14" t="s">
        <v>73</v>
      </c>
      <c r="AY1234" s="250" t="s">
        <v>127</v>
      </c>
    </row>
    <row r="1235" s="15" customFormat="1">
      <c r="A1235" s="15"/>
      <c r="B1235" s="251"/>
      <c r="C1235" s="252"/>
      <c r="D1235" s="231" t="s">
        <v>138</v>
      </c>
      <c r="E1235" s="253" t="s">
        <v>1</v>
      </c>
      <c r="F1235" s="254" t="s">
        <v>140</v>
      </c>
      <c r="G1235" s="252"/>
      <c r="H1235" s="255">
        <v>51.396000000000001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1" t="s">
        <v>138</v>
      </c>
      <c r="AU1235" s="261" t="s">
        <v>136</v>
      </c>
      <c r="AV1235" s="15" t="s">
        <v>135</v>
      </c>
      <c r="AW1235" s="15" t="s">
        <v>30</v>
      </c>
      <c r="AX1235" s="15" t="s">
        <v>81</v>
      </c>
      <c r="AY1235" s="261" t="s">
        <v>127</v>
      </c>
    </row>
    <row r="1236" s="12" customFormat="1" ht="25.92" customHeight="1">
      <c r="A1236" s="12"/>
      <c r="B1236" s="199"/>
      <c r="C1236" s="200"/>
      <c r="D1236" s="201" t="s">
        <v>72</v>
      </c>
      <c r="E1236" s="202" t="s">
        <v>1011</v>
      </c>
      <c r="F1236" s="202" t="s">
        <v>1012</v>
      </c>
      <c r="G1236" s="200"/>
      <c r="H1236" s="200"/>
      <c r="I1236" s="203"/>
      <c r="J1236" s="204">
        <f>BK1236</f>
        <v>0</v>
      </c>
      <c r="K1236" s="200"/>
      <c r="L1236" s="205"/>
      <c r="M1236" s="206"/>
      <c r="N1236" s="207"/>
      <c r="O1236" s="207"/>
      <c r="P1236" s="208">
        <f>P1237+P1239</f>
        <v>0</v>
      </c>
      <c r="Q1236" s="207"/>
      <c r="R1236" s="208">
        <f>R1237+R1239</f>
        <v>0</v>
      </c>
      <c r="S1236" s="207"/>
      <c r="T1236" s="209">
        <f>T1237+T1239</f>
        <v>0</v>
      </c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R1236" s="210" t="s">
        <v>348</v>
      </c>
      <c r="AT1236" s="211" t="s">
        <v>72</v>
      </c>
      <c r="AU1236" s="211" t="s">
        <v>73</v>
      </c>
      <c r="AY1236" s="210" t="s">
        <v>127</v>
      </c>
      <c r="BK1236" s="212">
        <f>BK1237+BK1239</f>
        <v>0</v>
      </c>
    </row>
    <row r="1237" s="12" customFormat="1" ht="22.8" customHeight="1">
      <c r="A1237" s="12"/>
      <c r="B1237" s="199"/>
      <c r="C1237" s="200"/>
      <c r="D1237" s="201" t="s">
        <v>72</v>
      </c>
      <c r="E1237" s="213" t="s">
        <v>1013</v>
      </c>
      <c r="F1237" s="213" t="s">
        <v>1014</v>
      </c>
      <c r="G1237" s="200"/>
      <c r="H1237" s="200"/>
      <c r="I1237" s="203"/>
      <c r="J1237" s="214">
        <f>BK1237</f>
        <v>0</v>
      </c>
      <c r="K1237" s="200"/>
      <c r="L1237" s="205"/>
      <c r="M1237" s="206"/>
      <c r="N1237" s="207"/>
      <c r="O1237" s="207"/>
      <c r="P1237" s="208">
        <f>P1238</f>
        <v>0</v>
      </c>
      <c r="Q1237" s="207"/>
      <c r="R1237" s="208">
        <f>R1238</f>
        <v>0</v>
      </c>
      <c r="S1237" s="207"/>
      <c r="T1237" s="209">
        <f>T1238</f>
        <v>0</v>
      </c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R1237" s="210" t="s">
        <v>348</v>
      </c>
      <c r="AT1237" s="211" t="s">
        <v>72</v>
      </c>
      <c r="AU1237" s="211" t="s">
        <v>81</v>
      </c>
      <c r="AY1237" s="210" t="s">
        <v>127</v>
      </c>
      <c r="BK1237" s="212">
        <f>BK1238</f>
        <v>0</v>
      </c>
    </row>
    <row r="1238" s="2" customFormat="1" ht="16.5" customHeight="1">
      <c r="A1238" s="38"/>
      <c r="B1238" s="39"/>
      <c r="C1238" s="215" t="s">
        <v>1015</v>
      </c>
      <c r="D1238" s="215" t="s">
        <v>131</v>
      </c>
      <c r="E1238" s="216" t="s">
        <v>1016</v>
      </c>
      <c r="F1238" s="217" t="s">
        <v>1014</v>
      </c>
      <c r="G1238" s="218" t="s">
        <v>1017</v>
      </c>
      <c r="H1238" s="219">
        <v>40</v>
      </c>
      <c r="I1238" s="220"/>
      <c r="J1238" s="221">
        <f>ROUND(I1238*H1238,2)</f>
        <v>0</v>
      </c>
      <c r="K1238" s="222"/>
      <c r="L1238" s="44"/>
      <c r="M1238" s="223" t="s">
        <v>1</v>
      </c>
      <c r="N1238" s="224" t="s">
        <v>39</v>
      </c>
      <c r="O1238" s="91"/>
      <c r="P1238" s="225">
        <f>O1238*H1238</f>
        <v>0</v>
      </c>
      <c r="Q1238" s="225">
        <v>0</v>
      </c>
      <c r="R1238" s="225">
        <f>Q1238*H1238</f>
        <v>0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1018</v>
      </c>
      <c r="AT1238" s="227" t="s">
        <v>131</v>
      </c>
      <c r="AU1238" s="227" t="s">
        <v>136</v>
      </c>
      <c r="AY1238" s="17" t="s">
        <v>127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136</v>
      </c>
      <c r="BK1238" s="228">
        <f>ROUND(I1238*H1238,2)</f>
        <v>0</v>
      </c>
      <c r="BL1238" s="17" t="s">
        <v>1018</v>
      </c>
      <c r="BM1238" s="227" t="s">
        <v>1019</v>
      </c>
    </row>
    <row r="1239" s="12" customFormat="1" ht="22.8" customHeight="1">
      <c r="A1239" s="12"/>
      <c r="B1239" s="199"/>
      <c r="C1239" s="200"/>
      <c r="D1239" s="201" t="s">
        <v>72</v>
      </c>
      <c r="E1239" s="213" t="s">
        <v>1020</v>
      </c>
      <c r="F1239" s="213" t="s">
        <v>1021</v>
      </c>
      <c r="G1239" s="200"/>
      <c r="H1239" s="200"/>
      <c r="I1239" s="203"/>
      <c r="J1239" s="214">
        <f>BK1239</f>
        <v>0</v>
      </c>
      <c r="K1239" s="200"/>
      <c r="L1239" s="205"/>
      <c r="M1239" s="206"/>
      <c r="N1239" s="207"/>
      <c r="O1239" s="207"/>
      <c r="P1239" s="208">
        <f>P1240</f>
        <v>0</v>
      </c>
      <c r="Q1239" s="207"/>
      <c r="R1239" s="208">
        <f>R1240</f>
        <v>0</v>
      </c>
      <c r="S1239" s="207"/>
      <c r="T1239" s="209">
        <f>T1240</f>
        <v>0</v>
      </c>
      <c r="U1239" s="12"/>
      <c r="V1239" s="12"/>
      <c r="W1239" s="12"/>
      <c r="X1239" s="12"/>
      <c r="Y1239" s="12"/>
      <c r="Z1239" s="12"/>
      <c r="AA1239" s="12"/>
      <c r="AB1239" s="12"/>
      <c r="AC1239" s="12"/>
      <c r="AD1239" s="12"/>
      <c r="AE1239" s="12"/>
      <c r="AR1239" s="210" t="s">
        <v>348</v>
      </c>
      <c r="AT1239" s="211" t="s">
        <v>72</v>
      </c>
      <c r="AU1239" s="211" t="s">
        <v>81</v>
      </c>
      <c r="AY1239" s="210" t="s">
        <v>127</v>
      </c>
      <c r="BK1239" s="212">
        <f>BK1240</f>
        <v>0</v>
      </c>
    </row>
    <row r="1240" s="2" customFormat="1" ht="16.5" customHeight="1">
      <c r="A1240" s="38"/>
      <c r="B1240" s="39"/>
      <c r="C1240" s="215" t="s">
        <v>1022</v>
      </c>
      <c r="D1240" s="215" t="s">
        <v>131</v>
      </c>
      <c r="E1240" s="216" t="s">
        <v>1023</v>
      </c>
      <c r="F1240" s="217" t="s">
        <v>1021</v>
      </c>
      <c r="G1240" s="218" t="s">
        <v>1017</v>
      </c>
      <c r="H1240" s="219">
        <v>40</v>
      </c>
      <c r="I1240" s="220"/>
      <c r="J1240" s="221">
        <f>ROUND(I1240*H1240,2)</f>
        <v>0</v>
      </c>
      <c r="K1240" s="222"/>
      <c r="L1240" s="44"/>
      <c r="M1240" s="273" t="s">
        <v>1</v>
      </c>
      <c r="N1240" s="274" t="s">
        <v>39</v>
      </c>
      <c r="O1240" s="275"/>
      <c r="P1240" s="276">
        <f>O1240*H1240</f>
        <v>0</v>
      </c>
      <c r="Q1240" s="276">
        <v>0</v>
      </c>
      <c r="R1240" s="276">
        <f>Q1240*H1240</f>
        <v>0</v>
      </c>
      <c r="S1240" s="276">
        <v>0</v>
      </c>
      <c r="T1240" s="277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1018</v>
      </c>
      <c r="AT1240" s="227" t="s">
        <v>131</v>
      </c>
      <c r="AU1240" s="227" t="s">
        <v>136</v>
      </c>
      <c r="AY1240" s="17" t="s">
        <v>127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136</v>
      </c>
      <c r="BK1240" s="228">
        <f>ROUND(I1240*H1240,2)</f>
        <v>0</v>
      </c>
      <c r="BL1240" s="17" t="s">
        <v>1018</v>
      </c>
      <c r="BM1240" s="227" t="s">
        <v>1024</v>
      </c>
    </row>
    <row r="1241" s="2" customFormat="1" ht="6.96" customHeight="1">
      <c r="A1241" s="38"/>
      <c r="B1241" s="66"/>
      <c r="C1241" s="67"/>
      <c r="D1241" s="67"/>
      <c r="E1241" s="67"/>
      <c r="F1241" s="67"/>
      <c r="G1241" s="67"/>
      <c r="H1241" s="67"/>
      <c r="I1241" s="67"/>
      <c r="J1241" s="67"/>
      <c r="K1241" s="67"/>
      <c r="L1241" s="44"/>
      <c r="M1241" s="38"/>
      <c r="O1241" s="38"/>
      <c r="P1241" s="38"/>
      <c r="Q1241" s="38"/>
      <c r="R1241" s="38"/>
      <c r="S1241" s="38"/>
      <c r="T1241" s="38"/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</row>
  </sheetData>
  <sheetProtection sheet="1" autoFilter="0" formatColumns="0" formatRows="0" objects="1" scenarios="1" spinCount="100000" saltValue="nx4IYxRD0GGUiUFDBkY4QE1JvX8bVbgmiG5p9OnxMoUeYOFJURhHFCCB6Lws/a7NQq2C/OxM51vYbcQqd9xwkg==" hashValue="k+4ElM6UrYDIXBMngerdCJyGPDhyj0SnbNDCPj0oUUBlMOK3hL27fKbD2GWbmYhyOD0ejkvGbsq1ThMopU+o2A==" algorithmName="SHA-512" password="CC35"/>
  <autoFilter ref="C136:K1240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2021-08-11T17:34:28Z</dcterms:created>
  <dcterms:modified xsi:type="dcterms:W3CDTF">2021-08-11T17:34:33Z</dcterms:modified>
</cp:coreProperties>
</file>