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1682-74,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Bělohorská1682-74, V...'!$C$146:$K$1985</definedName>
    <definedName name="_xlnm.Print_Area" localSheetId="1">'01 - Bělohorská1682-74, V...'!$C$4:$J$76,'01 - Bělohorská1682-74, V...'!$C$82:$J$128,'01 - Bělohorská1682-74, V...'!$C$134:$J$1985</definedName>
    <definedName name="_xlnm.Print_Titles" localSheetId="1">'01 - Bělohorská1682-74, V...'!$146:$146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85"/>
  <c r="BH1985"/>
  <c r="BG1985"/>
  <c r="BE1985"/>
  <c r="T1985"/>
  <c r="T1984"/>
  <c r="R1985"/>
  <c r="R1984"/>
  <c r="P1985"/>
  <c r="P1984"/>
  <c r="BI1983"/>
  <c r="BH1983"/>
  <c r="BG1983"/>
  <c r="BE1983"/>
  <c r="T1983"/>
  <c r="T1982"/>
  <c r="T1981"/>
  <c r="R1983"/>
  <c r="R1982"/>
  <c r="R1981"/>
  <c r="P1983"/>
  <c r="P1982"/>
  <c r="P1981"/>
  <c r="BI1980"/>
  <c r="BH1980"/>
  <c r="BG1980"/>
  <c r="BE1980"/>
  <c r="T1980"/>
  <c r="T1979"/>
  <c r="T1978"/>
  <c r="R1980"/>
  <c r="R1979"/>
  <c r="R1978"/>
  <c r="P1980"/>
  <c r="P1979"/>
  <c r="P1978"/>
  <c r="BI1962"/>
  <c r="BH1962"/>
  <c r="BG1962"/>
  <c r="BE1962"/>
  <c r="T1962"/>
  <c r="R1962"/>
  <c r="P1962"/>
  <c r="BI1919"/>
  <c r="BH1919"/>
  <c r="BG1919"/>
  <c r="BE1919"/>
  <c r="T1919"/>
  <c r="R1919"/>
  <c r="P1919"/>
  <c r="BI1876"/>
  <c r="BH1876"/>
  <c r="BG1876"/>
  <c r="BE1876"/>
  <c r="T1876"/>
  <c r="R1876"/>
  <c r="P1876"/>
  <c r="BI1873"/>
  <c r="BH1873"/>
  <c r="BG1873"/>
  <c r="BE1873"/>
  <c r="T1873"/>
  <c r="R1873"/>
  <c r="P1873"/>
  <c r="BI1871"/>
  <c r="BH1871"/>
  <c r="BG1871"/>
  <c r="BE1871"/>
  <c r="T1871"/>
  <c r="R1871"/>
  <c r="P1871"/>
  <c r="BI1868"/>
  <c r="BH1868"/>
  <c r="BG1868"/>
  <c r="BE1868"/>
  <c r="T1868"/>
  <c r="R1868"/>
  <c r="P1868"/>
  <c r="BI1849"/>
  <c r="BH1849"/>
  <c r="BG1849"/>
  <c r="BE1849"/>
  <c r="T1849"/>
  <c r="R1849"/>
  <c r="P1849"/>
  <c r="BI1846"/>
  <c r="BH1846"/>
  <c r="BG1846"/>
  <c r="BE1846"/>
  <c r="T1846"/>
  <c r="R1846"/>
  <c r="P1846"/>
  <c r="BI1803"/>
  <c r="BH1803"/>
  <c r="BG1803"/>
  <c r="BE1803"/>
  <c r="T1803"/>
  <c r="R1803"/>
  <c r="P1803"/>
  <c r="BI1760"/>
  <c r="BH1760"/>
  <c r="BG1760"/>
  <c r="BE1760"/>
  <c r="T1760"/>
  <c r="R1760"/>
  <c r="P1760"/>
  <c r="BI1717"/>
  <c r="BH1717"/>
  <c r="BG1717"/>
  <c r="BE1717"/>
  <c r="T1717"/>
  <c r="R1717"/>
  <c r="P1717"/>
  <c r="BI1674"/>
  <c r="BH1674"/>
  <c r="BG1674"/>
  <c r="BE1674"/>
  <c r="T1674"/>
  <c r="R1674"/>
  <c r="P1674"/>
  <c r="BI1663"/>
  <c r="BH1663"/>
  <c r="BG1663"/>
  <c r="BE1663"/>
  <c r="T1663"/>
  <c r="R1663"/>
  <c r="P1663"/>
  <c r="BI1653"/>
  <c r="BH1653"/>
  <c r="BG1653"/>
  <c r="BE1653"/>
  <c r="T1653"/>
  <c r="R1653"/>
  <c r="P1653"/>
  <c r="BI1643"/>
  <c r="BH1643"/>
  <c r="BG1643"/>
  <c r="BE1643"/>
  <c r="T1643"/>
  <c r="R1643"/>
  <c r="P1643"/>
  <c r="BI1633"/>
  <c r="BH1633"/>
  <c r="BG1633"/>
  <c r="BE1633"/>
  <c r="T1633"/>
  <c r="R1633"/>
  <c r="P1633"/>
  <c r="BI1623"/>
  <c r="BH1623"/>
  <c r="BG1623"/>
  <c r="BE1623"/>
  <c r="T1623"/>
  <c r="R1623"/>
  <c r="P1623"/>
  <c r="BI1613"/>
  <c r="BH1613"/>
  <c r="BG1613"/>
  <c r="BE1613"/>
  <c r="T1613"/>
  <c r="R1613"/>
  <c r="P1613"/>
  <c r="BI1603"/>
  <c r="BH1603"/>
  <c r="BG1603"/>
  <c r="BE1603"/>
  <c r="T1603"/>
  <c r="R1603"/>
  <c r="P1603"/>
  <c r="BI1593"/>
  <c r="BH1593"/>
  <c r="BG1593"/>
  <c r="BE1593"/>
  <c r="T1593"/>
  <c r="R1593"/>
  <c r="P1593"/>
  <c r="BI1576"/>
  <c r="BH1576"/>
  <c r="BG1576"/>
  <c r="BE1576"/>
  <c r="T1576"/>
  <c r="R1576"/>
  <c r="P1576"/>
  <c r="BI1559"/>
  <c r="BH1559"/>
  <c r="BG1559"/>
  <c r="BE1559"/>
  <c r="T1559"/>
  <c r="R1559"/>
  <c r="P1559"/>
  <c r="BI1542"/>
  <c r="BH1542"/>
  <c r="BG1542"/>
  <c r="BE1542"/>
  <c r="T1542"/>
  <c r="R1542"/>
  <c r="P1542"/>
  <c r="BI1525"/>
  <c r="BH1525"/>
  <c r="BG1525"/>
  <c r="BE1525"/>
  <c r="T1525"/>
  <c r="R1525"/>
  <c r="P1525"/>
  <c r="BI1508"/>
  <c r="BH1508"/>
  <c r="BG1508"/>
  <c r="BE1508"/>
  <c r="T1508"/>
  <c r="R1508"/>
  <c r="P1508"/>
  <c r="BI1506"/>
  <c r="BH1506"/>
  <c r="BG1506"/>
  <c r="BE1506"/>
  <c r="T1506"/>
  <c r="R1506"/>
  <c r="P1506"/>
  <c r="BI1505"/>
  <c r="BH1505"/>
  <c r="BG1505"/>
  <c r="BE1505"/>
  <c r="T1505"/>
  <c r="R1505"/>
  <c r="P1505"/>
  <c r="BI1504"/>
  <c r="BH1504"/>
  <c r="BG1504"/>
  <c r="BE1504"/>
  <c r="T1504"/>
  <c r="R1504"/>
  <c r="P1504"/>
  <c r="BI1500"/>
  <c r="BH1500"/>
  <c r="BG1500"/>
  <c r="BE1500"/>
  <c r="T1500"/>
  <c r="R1500"/>
  <c r="P1500"/>
  <c r="BI1497"/>
  <c r="BH1497"/>
  <c r="BG1497"/>
  <c r="BE1497"/>
  <c r="T1497"/>
  <c r="R1497"/>
  <c r="P1497"/>
  <c r="BI1487"/>
  <c r="BH1487"/>
  <c r="BG1487"/>
  <c r="BE1487"/>
  <c r="T1487"/>
  <c r="R1487"/>
  <c r="P1487"/>
  <c r="BI1484"/>
  <c r="BH1484"/>
  <c r="BG1484"/>
  <c r="BE1484"/>
  <c r="T1484"/>
  <c r="R1484"/>
  <c r="P1484"/>
  <c r="BI1478"/>
  <c r="BH1478"/>
  <c r="BG1478"/>
  <c r="BE1478"/>
  <c r="T1478"/>
  <c r="R1478"/>
  <c r="P1478"/>
  <c r="BI1474"/>
  <c r="BH1474"/>
  <c r="BG1474"/>
  <c r="BE1474"/>
  <c r="T1474"/>
  <c r="R1474"/>
  <c r="P1474"/>
  <c r="BI1470"/>
  <c r="BH1470"/>
  <c r="BG1470"/>
  <c r="BE1470"/>
  <c r="T1470"/>
  <c r="R1470"/>
  <c r="P1470"/>
  <c r="BI1466"/>
  <c r="BH1466"/>
  <c r="BG1466"/>
  <c r="BE1466"/>
  <c r="T1466"/>
  <c r="R1466"/>
  <c r="P1466"/>
  <c r="BI1465"/>
  <c r="BH1465"/>
  <c r="BG1465"/>
  <c r="BE1465"/>
  <c r="T1465"/>
  <c r="R1465"/>
  <c r="P1465"/>
  <c r="BI1463"/>
  <c r="BH1463"/>
  <c r="BG1463"/>
  <c r="BE1463"/>
  <c r="T1463"/>
  <c r="R1463"/>
  <c r="P1463"/>
  <c r="BI1453"/>
  <c r="BH1453"/>
  <c r="BG1453"/>
  <c r="BE1453"/>
  <c r="T1453"/>
  <c r="R1453"/>
  <c r="P1453"/>
  <c r="BI1451"/>
  <c r="BH1451"/>
  <c r="BG1451"/>
  <c r="BE1451"/>
  <c r="T1451"/>
  <c r="R1451"/>
  <c r="P1451"/>
  <c r="BI1444"/>
  <c r="BH1444"/>
  <c r="BG1444"/>
  <c r="BE1444"/>
  <c r="T1444"/>
  <c r="R1444"/>
  <c r="P1444"/>
  <c r="BI1440"/>
  <c r="BH1440"/>
  <c r="BG1440"/>
  <c r="BE1440"/>
  <c r="T1440"/>
  <c r="R1440"/>
  <c r="P1440"/>
  <c r="BI1430"/>
  <c r="BH1430"/>
  <c r="BG1430"/>
  <c r="BE1430"/>
  <c r="T1430"/>
  <c r="R1430"/>
  <c r="P1430"/>
  <c r="BI1420"/>
  <c r="BH1420"/>
  <c r="BG1420"/>
  <c r="BE1420"/>
  <c r="T1420"/>
  <c r="R1420"/>
  <c r="P1420"/>
  <c r="BI1418"/>
  <c r="BH1418"/>
  <c r="BG1418"/>
  <c r="BE1418"/>
  <c r="T1418"/>
  <c r="R1418"/>
  <c r="P1418"/>
  <c r="BI1417"/>
  <c r="BH1417"/>
  <c r="BG1417"/>
  <c r="BE1417"/>
  <c r="T1417"/>
  <c r="R1417"/>
  <c r="P1417"/>
  <c r="BI1416"/>
  <c r="BH1416"/>
  <c r="BG1416"/>
  <c r="BE1416"/>
  <c r="T1416"/>
  <c r="R1416"/>
  <c r="P1416"/>
  <c r="BI1413"/>
  <c r="BH1413"/>
  <c r="BG1413"/>
  <c r="BE1413"/>
  <c r="T1413"/>
  <c r="R1413"/>
  <c r="P1413"/>
  <c r="BI1403"/>
  <c r="BH1403"/>
  <c r="BG1403"/>
  <c r="BE1403"/>
  <c r="T1403"/>
  <c r="R1403"/>
  <c r="P1403"/>
  <c r="BI1396"/>
  <c r="BH1396"/>
  <c r="BG1396"/>
  <c r="BE1396"/>
  <c r="T1396"/>
  <c r="R1396"/>
  <c r="P1396"/>
  <c r="BI1394"/>
  <c r="BH1394"/>
  <c r="BG1394"/>
  <c r="BE1394"/>
  <c r="T1394"/>
  <c r="R1394"/>
  <c r="P1394"/>
  <c r="BI1392"/>
  <c r="BH1392"/>
  <c r="BG1392"/>
  <c r="BE1392"/>
  <c r="T1392"/>
  <c r="R1392"/>
  <c r="P1392"/>
  <c r="BI1383"/>
  <c r="BH1383"/>
  <c r="BG1383"/>
  <c r="BE1383"/>
  <c r="T1383"/>
  <c r="R1383"/>
  <c r="P1383"/>
  <c r="BI1374"/>
  <c r="BH1374"/>
  <c r="BG1374"/>
  <c r="BE1374"/>
  <c r="T1374"/>
  <c r="R1374"/>
  <c r="P1374"/>
  <c r="BI1365"/>
  <c r="BH1365"/>
  <c r="BG1365"/>
  <c r="BE1365"/>
  <c r="T1365"/>
  <c r="R1365"/>
  <c r="P1365"/>
  <c r="BI1356"/>
  <c r="BH1356"/>
  <c r="BG1356"/>
  <c r="BE1356"/>
  <c r="T1356"/>
  <c r="R1356"/>
  <c r="P1356"/>
  <c r="BI1347"/>
  <c r="BH1347"/>
  <c r="BG1347"/>
  <c r="BE1347"/>
  <c r="T1347"/>
  <c r="R1347"/>
  <c r="P1347"/>
  <c r="BI1338"/>
  <c r="BH1338"/>
  <c r="BG1338"/>
  <c r="BE1338"/>
  <c r="T1338"/>
  <c r="R1338"/>
  <c r="P1338"/>
  <c r="BI1329"/>
  <c r="BH1329"/>
  <c r="BG1329"/>
  <c r="BE1329"/>
  <c r="T1329"/>
  <c r="R1329"/>
  <c r="P1329"/>
  <c r="BI1327"/>
  <c r="BH1327"/>
  <c r="BG1327"/>
  <c r="BE1327"/>
  <c r="T1327"/>
  <c r="R1327"/>
  <c r="P1327"/>
  <c r="BI1326"/>
  <c r="BH1326"/>
  <c r="BG1326"/>
  <c r="BE1326"/>
  <c r="T1326"/>
  <c r="R1326"/>
  <c r="P1326"/>
  <c r="BI1325"/>
  <c r="BH1325"/>
  <c r="BG1325"/>
  <c r="BE1325"/>
  <c r="T1325"/>
  <c r="R1325"/>
  <c r="P1325"/>
  <c r="BI1323"/>
  <c r="BH1323"/>
  <c r="BG1323"/>
  <c r="BE1323"/>
  <c r="T1323"/>
  <c r="R1323"/>
  <c r="P1323"/>
  <c r="BI1315"/>
  <c r="BH1315"/>
  <c r="BG1315"/>
  <c r="BE1315"/>
  <c r="T1315"/>
  <c r="R1315"/>
  <c r="P1315"/>
  <c r="BI1307"/>
  <c r="BH1307"/>
  <c r="BG1307"/>
  <c r="BE1307"/>
  <c r="T1307"/>
  <c r="R1307"/>
  <c r="P1307"/>
  <c r="BI1296"/>
  <c r="BH1296"/>
  <c r="BG1296"/>
  <c r="BE1296"/>
  <c r="T1296"/>
  <c r="R1296"/>
  <c r="P1296"/>
  <c r="BI1287"/>
  <c r="BH1287"/>
  <c r="BG1287"/>
  <c r="BE1287"/>
  <c r="T1287"/>
  <c r="R1287"/>
  <c r="P1287"/>
  <c r="BI1285"/>
  <c r="BH1285"/>
  <c r="BG1285"/>
  <c r="BE1285"/>
  <c r="T1285"/>
  <c r="R1285"/>
  <c r="P1285"/>
  <c r="BI1281"/>
  <c r="BH1281"/>
  <c r="BG1281"/>
  <c r="BE1281"/>
  <c r="T1281"/>
  <c r="R1281"/>
  <c r="P1281"/>
  <c r="BI1273"/>
  <c r="BH1273"/>
  <c r="BG1273"/>
  <c r="BE1273"/>
  <c r="T1273"/>
  <c r="R1273"/>
  <c r="P1273"/>
  <c r="BI1271"/>
  <c r="BH1271"/>
  <c r="BG1271"/>
  <c r="BE1271"/>
  <c r="T1271"/>
  <c r="R1271"/>
  <c r="P1271"/>
  <c r="BI1270"/>
  <c r="BH1270"/>
  <c r="BG1270"/>
  <c r="BE1270"/>
  <c r="T1270"/>
  <c r="R1270"/>
  <c r="P1270"/>
  <c r="BI1269"/>
  <c r="BH1269"/>
  <c r="BG1269"/>
  <c r="BE1269"/>
  <c r="T1269"/>
  <c r="R1269"/>
  <c r="P1269"/>
  <c r="BI1263"/>
  <c r="BH1263"/>
  <c r="BG1263"/>
  <c r="BE1263"/>
  <c r="T1263"/>
  <c r="R1263"/>
  <c r="P1263"/>
  <c r="BI1260"/>
  <c r="BH1260"/>
  <c r="BG1260"/>
  <c r="BE1260"/>
  <c r="T1260"/>
  <c r="R1260"/>
  <c r="P1260"/>
  <c r="BI1253"/>
  <c r="BH1253"/>
  <c r="BG1253"/>
  <c r="BE1253"/>
  <c r="T1253"/>
  <c r="R1253"/>
  <c r="P1253"/>
  <c r="BI1246"/>
  <c r="BH1246"/>
  <c r="BG1246"/>
  <c r="BE1246"/>
  <c r="T1246"/>
  <c r="R1246"/>
  <c r="P1246"/>
  <c r="BI1240"/>
  <c r="BH1240"/>
  <c r="BG1240"/>
  <c r="BE1240"/>
  <c r="T1240"/>
  <c r="R1240"/>
  <c r="P1240"/>
  <c r="BI1237"/>
  <c r="BH1237"/>
  <c r="BG1237"/>
  <c r="BE1237"/>
  <c r="T1237"/>
  <c r="R1237"/>
  <c r="P1237"/>
  <c r="BI1231"/>
  <c r="BH1231"/>
  <c r="BG1231"/>
  <c r="BE1231"/>
  <c r="T1231"/>
  <c r="R1231"/>
  <c r="P1231"/>
  <c r="BI1224"/>
  <c r="BH1224"/>
  <c r="BG1224"/>
  <c r="BE1224"/>
  <c r="T1224"/>
  <c r="R1224"/>
  <c r="P1224"/>
  <c r="BI1218"/>
  <c r="BH1218"/>
  <c r="BG1218"/>
  <c r="BE1218"/>
  <c r="T1218"/>
  <c r="R1218"/>
  <c r="P1218"/>
  <c r="BI1212"/>
  <c r="BH1212"/>
  <c r="BG1212"/>
  <c r="BE1212"/>
  <c r="T1212"/>
  <c r="R1212"/>
  <c r="P1212"/>
  <c r="BI1210"/>
  <c r="BH1210"/>
  <c r="BG1210"/>
  <c r="BE1210"/>
  <c r="T1210"/>
  <c r="R1210"/>
  <c r="P1210"/>
  <c r="BI1209"/>
  <c r="BH1209"/>
  <c r="BG1209"/>
  <c r="BE1209"/>
  <c r="T1209"/>
  <c r="R1209"/>
  <c r="P1209"/>
  <c r="BI1208"/>
  <c r="BH1208"/>
  <c r="BG1208"/>
  <c r="BE1208"/>
  <c r="T1208"/>
  <c r="R1208"/>
  <c r="P1208"/>
  <c r="BI1205"/>
  <c r="BH1205"/>
  <c r="BG1205"/>
  <c r="BE1205"/>
  <c r="T1205"/>
  <c r="R1205"/>
  <c r="P1205"/>
  <c r="BI1202"/>
  <c r="BH1202"/>
  <c r="BG1202"/>
  <c r="BE1202"/>
  <c r="T1202"/>
  <c r="R1202"/>
  <c r="P1202"/>
  <c r="BI1201"/>
  <c r="BH1201"/>
  <c r="BG1201"/>
  <c r="BE1201"/>
  <c r="T1201"/>
  <c r="R1201"/>
  <c r="P1201"/>
  <c r="BI1198"/>
  <c r="BH1198"/>
  <c r="BG1198"/>
  <c r="BE1198"/>
  <c r="T1198"/>
  <c r="R1198"/>
  <c r="P1198"/>
  <c r="BI1190"/>
  <c r="BH1190"/>
  <c r="BG1190"/>
  <c r="BE1190"/>
  <c r="T1190"/>
  <c r="R1190"/>
  <c r="P1190"/>
  <c r="BI1184"/>
  <c r="BH1184"/>
  <c r="BG1184"/>
  <c r="BE1184"/>
  <c r="T1184"/>
  <c r="R1184"/>
  <c r="P1184"/>
  <c r="BI1180"/>
  <c r="BH1180"/>
  <c r="BG1180"/>
  <c r="BE1180"/>
  <c r="T1180"/>
  <c r="R1180"/>
  <c r="P1180"/>
  <c r="BI1177"/>
  <c r="BH1177"/>
  <c r="BG1177"/>
  <c r="BE1177"/>
  <c r="T1177"/>
  <c r="R1177"/>
  <c r="P1177"/>
  <c r="BI1167"/>
  <c r="BH1167"/>
  <c r="BG1167"/>
  <c r="BE1167"/>
  <c r="T1167"/>
  <c r="R1167"/>
  <c r="P1167"/>
  <c r="BI1163"/>
  <c r="BH1163"/>
  <c r="BG1163"/>
  <c r="BE1163"/>
  <c r="T1163"/>
  <c r="R1163"/>
  <c r="P1163"/>
  <c r="BI1159"/>
  <c r="BH1159"/>
  <c r="BG1159"/>
  <c r="BE1159"/>
  <c r="T1159"/>
  <c r="R1159"/>
  <c r="P1159"/>
  <c r="BI1149"/>
  <c r="BH1149"/>
  <c r="BG1149"/>
  <c r="BE1149"/>
  <c r="T1149"/>
  <c r="R1149"/>
  <c r="P1149"/>
  <c r="BI1133"/>
  <c r="BH1133"/>
  <c r="BG1133"/>
  <c r="BE1133"/>
  <c r="T1133"/>
  <c r="R1133"/>
  <c r="P1133"/>
  <c r="BI1132"/>
  <c r="BH1132"/>
  <c r="BG1132"/>
  <c r="BE1132"/>
  <c r="T1132"/>
  <c r="R1132"/>
  <c r="P1132"/>
  <c r="BI1129"/>
  <c r="BH1129"/>
  <c r="BG1129"/>
  <c r="BE1129"/>
  <c r="T1129"/>
  <c r="R1129"/>
  <c r="P1129"/>
  <c r="BI1126"/>
  <c r="BH1126"/>
  <c r="BG1126"/>
  <c r="BE1126"/>
  <c r="T1126"/>
  <c r="R1126"/>
  <c r="P1126"/>
  <c r="BI1123"/>
  <c r="BH1123"/>
  <c r="BG1123"/>
  <c r="BE1123"/>
  <c r="T1123"/>
  <c r="R1123"/>
  <c r="P1123"/>
  <c r="BI1120"/>
  <c r="BH1120"/>
  <c r="BG1120"/>
  <c r="BE1120"/>
  <c r="T1120"/>
  <c r="R1120"/>
  <c r="P1120"/>
  <c r="BI1117"/>
  <c r="BH1117"/>
  <c r="BG1117"/>
  <c r="BE1117"/>
  <c r="T1117"/>
  <c r="R1117"/>
  <c r="P1117"/>
  <c r="BI1115"/>
  <c r="BH1115"/>
  <c r="BG1115"/>
  <c r="BE1115"/>
  <c r="T1115"/>
  <c r="R1115"/>
  <c r="P1115"/>
  <c r="BI1113"/>
  <c r="BH1113"/>
  <c r="BG1113"/>
  <c r="BE1113"/>
  <c r="T1113"/>
  <c r="R1113"/>
  <c r="P1113"/>
  <c r="BI1111"/>
  <c r="BH1111"/>
  <c r="BG1111"/>
  <c r="BE1111"/>
  <c r="T1111"/>
  <c r="R1111"/>
  <c r="P1111"/>
  <c r="BI1108"/>
  <c r="BH1108"/>
  <c r="BG1108"/>
  <c r="BE1108"/>
  <c r="T1108"/>
  <c r="R1108"/>
  <c r="P1108"/>
  <c r="BI1106"/>
  <c r="BH1106"/>
  <c r="BG1106"/>
  <c r="BE1106"/>
  <c r="T1106"/>
  <c r="R1106"/>
  <c r="P1106"/>
  <c r="BI1105"/>
  <c r="BH1105"/>
  <c r="BG1105"/>
  <c r="BE1105"/>
  <c r="T1105"/>
  <c r="R1105"/>
  <c r="P1105"/>
  <c r="BI1104"/>
  <c r="BH1104"/>
  <c r="BG1104"/>
  <c r="BE1104"/>
  <c r="T1104"/>
  <c r="R1104"/>
  <c r="P1104"/>
  <c r="BI1103"/>
  <c r="BH1103"/>
  <c r="BG1103"/>
  <c r="BE1103"/>
  <c r="T1103"/>
  <c r="R1103"/>
  <c r="P1103"/>
  <c r="BI1100"/>
  <c r="BH1100"/>
  <c r="BG1100"/>
  <c r="BE1100"/>
  <c r="T1100"/>
  <c r="R1100"/>
  <c r="P1100"/>
  <c r="BI1097"/>
  <c r="BH1097"/>
  <c r="BG1097"/>
  <c r="BE1097"/>
  <c r="T1097"/>
  <c r="R1097"/>
  <c r="P1097"/>
  <c r="BI1095"/>
  <c r="BH1095"/>
  <c r="BG1095"/>
  <c r="BE1095"/>
  <c r="T1095"/>
  <c r="R1095"/>
  <c r="P1095"/>
  <c r="BI1094"/>
  <c r="BH1094"/>
  <c r="BG1094"/>
  <c r="BE1094"/>
  <c r="T1094"/>
  <c r="R1094"/>
  <c r="P1094"/>
  <c r="BI1093"/>
  <c r="BH1093"/>
  <c r="BG1093"/>
  <c r="BE1093"/>
  <c r="T1093"/>
  <c r="R1093"/>
  <c r="P1093"/>
  <c r="BI1085"/>
  <c r="BH1085"/>
  <c r="BG1085"/>
  <c r="BE1085"/>
  <c r="T1085"/>
  <c r="R1085"/>
  <c r="P1085"/>
  <c r="BI1077"/>
  <c r="BH1077"/>
  <c r="BG1077"/>
  <c r="BE1077"/>
  <c r="T1077"/>
  <c r="R1077"/>
  <c r="P1077"/>
  <c r="BI1075"/>
  <c r="BH1075"/>
  <c r="BG1075"/>
  <c r="BE1075"/>
  <c r="T1075"/>
  <c r="R1075"/>
  <c r="P1075"/>
  <c r="BI1074"/>
  <c r="BH1074"/>
  <c r="BG1074"/>
  <c r="BE1074"/>
  <c r="T1074"/>
  <c r="R1074"/>
  <c r="P1074"/>
  <c r="BI1073"/>
  <c r="BH1073"/>
  <c r="BG1073"/>
  <c r="BE1073"/>
  <c r="T1073"/>
  <c r="R1073"/>
  <c r="P1073"/>
  <c r="BI1072"/>
  <c r="BH1072"/>
  <c r="BG1072"/>
  <c r="BE1072"/>
  <c r="T1072"/>
  <c r="R1072"/>
  <c r="P1072"/>
  <c r="BI1069"/>
  <c r="BH1069"/>
  <c r="BG1069"/>
  <c r="BE1069"/>
  <c r="T1069"/>
  <c r="R1069"/>
  <c r="P1069"/>
  <c r="BI1067"/>
  <c r="BH1067"/>
  <c r="BG1067"/>
  <c r="BE1067"/>
  <c r="T1067"/>
  <c r="R1067"/>
  <c r="P1067"/>
  <c r="BI1066"/>
  <c r="BH1066"/>
  <c r="BG1066"/>
  <c r="BE1066"/>
  <c r="T1066"/>
  <c r="R1066"/>
  <c r="P1066"/>
  <c r="BI1065"/>
  <c r="BH1065"/>
  <c r="BG1065"/>
  <c r="BE1065"/>
  <c r="T1065"/>
  <c r="R1065"/>
  <c r="P1065"/>
  <c r="BI1063"/>
  <c r="BH1063"/>
  <c r="BG1063"/>
  <c r="BE1063"/>
  <c r="T1063"/>
  <c r="R1063"/>
  <c r="P1063"/>
  <c r="BI1061"/>
  <c r="BH1061"/>
  <c r="BG1061"/>
  <c r="BE1061"/>
  <c r="T1061"/>
  <c r="R1061"/>
  <c r="P1061"/>
  <c r="BI1058"/>
  <c r="BH1058"/>
  <c r="BG1058"/>
  <c r="BE1058"/>
  <c r="T1058"/>
  <c r="R1058"/>
  <c r="P1058"/>
  <c r="BI1057"/>
  <c r="BH1057"/>
  <c r="BG1057"/>
  <c r="BE1057"/>
  <c r="T1057"/>
  <c r="R1057"/>
  <c r="P1057"/>
  <c r="BI1056"/>
  <c r="BH1056"/>
  <c r="BG1056"/>
  <c r="BE1056"/>
  <c r="T1056"/>
  <c r="R1056"/>
  <c r="P1056"/>
  <c r="BI1055"/>
  <c r="BH1055"/>
  <c r="BG1055"/>
  <c r="BE1055"/>
  <c r="T1055"/>
  <c r="R1055"/>
  <c r="P1055"/>
  <c r="BI1052"/>
  <c r="BH1052"/>
  <c r="BG1052"/>
  <c r="BE1052"/>
  <c r="T1052"/>
  <c r="R1052"/>
  <c r="P1052"/>
  <c r="BI1050"/>
  <c r="BH1050"/>
  <c r="BG1050"/>
  <c r="BE1050"/>
  <c r="T1050"/>
  <c r="R1050"/>
  <c r="P1050"/>
  <c r="BI1048"/>
  <c r="BH1048"/>
  <c r="BG1048"/>
  <c r="BE1048"/>
  <c r="T1048"/>
  <c r="R1048"/>
  <c r="P1048"/>
  <c r="BI1046"/>
  <c r="BH1046"/>
  <c r="BG1046"/>
  <c r="BE1046"/>
  <c r="T1046"/>
  <c r="R1046"/>
  <c r="P1046"/>
  <c r="BI1045"/>
  <c r="BH1045"/>
  <c r="BG1045"/>
  <c r="BE1045"/>
  <c r="T1045"/>
  <c r="R1045"/>
  <c r="P1045"/>
  <c r="BI1044"/>
  <c r="BH1044"/>
  <c r="BG1044"/>
  <c r="BE1044"/>
  <c r="T1044"/>
  <c r="R1044"/>
  <c r="P1044"/>
  <c r="BI1043"/>
  <c r="BH1043"/>
  <c r="BG1043"/>
  <c r="BE1043"/>
  <c r="T1043"/>
  <c r="R1043"/>
  <c r="P1043"/>
  <c r="BI1041"/>
  <c r="BH1041"/>
  <c r="BG1041"/>
  <c r="BE1041"/>
  <c r="T1041"/>
  <c r="R1041"/>
  <c r="P1041"/>
  <c r="BI1040"/>
  <c r="BH1040"/>
  <c r="BG1040"/>
  <c r="BE1040"/>
  <c r="T1040"/>
  <c r="R1040"/>
  <c r="P1040"/>
  <c r="BI1039"/>
  <c r="BH1039"/>
  <c r="BG1039"/>
  <c r="BE1039"/>
  <c r="T1039"/>
  <c r="R1039"/>
  <c r="P1039"/>
  <c r="BI1037"/>
  <c r="BH1037"/>
  <c r="BG1037"/>
  <c r="BE1037"/>
  <c r="T1037"/>
  <c r="R1037"/>
  <c r="P1037"/>
  <c r="BI1023"/>
  <c r="BH1023"/>
  <c r="BG1023"/>
  <c r="BE1023"/>
  <c r="T1023"/>
  <c r="R1023"/>
  <c r="P1023"/>
  <c r="BI1011"/>
  <c r="BH1011"/>
  <c r="BG1011"/>
  <c r="BE1011"/>
  <c r="T1011"/>
  <c r="R1011"/>
  <c r="P1011"/>
  <c r="BI1009"/>
  <c r="BH1009"/>
  <c r="BG1009"/>
  <c r="BE1009"/>
  <c r="T1009"/>
  <c r="R1009"/>
  <c r="P1009"/>
  <c r="BI1007"/>
  <c r="BH1007"/>
  <c r="BG1007"/>
  <c r="BE1007"/>
  <c r="T1007"/>
  <c r="R1007"/>
  <c r="P1007"/>
  <c r="BI1003"/>
  <c r="BH1003"/>
  <c r="BG1003"/>
  <c r="BE1003"/>
  <c r="T1003"/>
  <c r="R1003"/>
  <c r="P1003"/>
  <c r="BI999"/>
  <c r="BH999"/>
  <c r="BG999"/>
  <c r="BE999"/>
  <c r="T999"/>
  <c r="R999"/>
  <c r="P999"/>
  <c r="BI998"/>
  <c r="BH998"/>
  <c r="BG998"/>
  <c r="BE998"/>
  <c r="T998"/>
  <c r="R998"/>
  <c r="P998"/>
  <c r="BI996"/>
  <c r="BH996"/>
  <c r="BG996"/>
  <c r="BE996"/>
  <c r="T996"/>
  <c r="R996"/>
  <c r="P996"/>
  <c r="BI994"/>
  <c r="BH994"/>
  <c r="BG994"/>
  <c r="BE994"/>
  <c r="T994"/>
  <c r="R994"/>
  <c r="P994"/>
  <c r="BI991"/>
  <c r="BH991"/>
  <c r="BG991"/>
  <c r="BE991"/>
  <c r="T991"/>
  <c r="R991"/>
  <c r="P991"/>
  <c r="BI988"/>
  <c r="BH988"/>
  <c r="BG988"/>
  <c r="BE988"/>
  <c r="T988"/>
  <c r="R988"/>
  <c r="P988"/>
  <c r="BI985"/>
  <c r="BH985"/>
  <c r="BG985"/>
  <c r="BE985"/>
  <c r="T985"/>
  <c r="R985"/>
  <c r="P985"/>
  <c r="BI983"/>
  <c r="BH983"/>
  <c r="BG983"/>
  <c r="BE983"/>
  <c r="T983"/>
  <c r="R983"/>
  <c r="P983"/>
  <c r="BI965"/>
  <c r="BH965"/>
  <c r="BG965"/>
  <c r="BE965"/>
  <c r="T965"/>
  <c r="R965"/>
  <c r="P965"/>
  <c r="BI947"/>
  <c r="BH947"/>
  <c r="BG947"/>
  <c r="BE947"/>
  <c r="T947"/>
  <c r="R947"/>
  <c r="P947"/>
  <c r="BI943"/>
  <c r="BH943"/>
  <c r="BG943"/>
  <c r="BE943"/>
  <c r="T943"/>
  <c r="R943"/>
  <c r="P943"/>
  <c r="BI939"/>
  <c r="BH939"/>
  <c r="BG939"/>
  <c r="BE939"/>
  <c r="T939"/>
  <c r="R939"/>
  <c r="P939"/>
  <c r="BI937"/>
  <c r="BH937"/>
  <c r="BG937"/>
  <c r="BE937"/>
  <c r="T937"/>
  <c r="R937"/>
  <c r="P937"/>
  <c r="BI936"/>
  <c r="BH936"/>
  <c r="BG936"/>
  <c r="BE936"/>
  <c r="T936"/>
  <c r="R936"/>
  <c r="P936"/>
  <c r="BI932"/>
  <c r="BH932"/>
  <c r="BG932"/>
  <c r="BE932"/>
  <c r="T932"/>
  <c r="R932"/>
  <c r="P932"/>
  <c r="BI914"/>
  <c r="BH914"/>
  <c r="BG914"/>
  <c r="BE914"/>
  <c r="T914"/>
  <c r="R914"/>
  <c r="P914"/>
  <c r="BI913"/>
  <c r="BH913"/>
  <c r="BG913"/>
  <c r="BE913"/>
  <c r="T913"/>
  <c r="R913"/>
  <c r="P913"/>
  <c r="BI910"/>
  <c r="BH910"/>
  <c r="BG910"/>
  <c r="BE910"/>
  <c r="T910"/>
  <c r="R910"/>
  <c r="P910"/>
  <c r="BI908"/>
  <c r="BH908"/>
  <c r="BG908"/>
  <c r="BE908"/>
  <c r="T908"/>
  <c r="R908"/>
  <c r="P908"/>
  <c r="BI907"/>
  <c r="BH907"/>
  <c r="BG907"/>
  <c r="BE907"/>
  <c r="T907"/>
  <c r="R907"/>
  <c r="P907"/>
  <c r="BI904"/>
  <c r="BH904"/>
  <c r="BG904"/>
  <c r="BE904"/>
  <c r="T904"/>
  <c r="R904"/>
  <c r="P904"/>
  <c r="BI901"/>
  <c r="BH901"/>
  <c r="BG901"/>
  <c r="BE901"/>
  <c r="T901"/>
  <c r="R901"/>
  <c r="P901"/>
  <c r="BI897"/>
  <c r="BH897"/>
  <c r="BG897"/>
  <c r="BE897"/>
  <c r="T897"/>
  <c r="R897"/>
  <c r="P897"/>
  <c r="BI893"/>
  <c r="BH893"/>
  <c r="BG893"/>
  <c r="BE893"/>
  <c r="T893"/>
  <c r="R893"/>
  <c r="P893"/>
  <c r="BI889"/>
  <c r="BH889"/>
  <c r="BG889"/>
  <c r="BE889"/>
  <c r="T889"/>
  <c r="R889"/>
  <c r="P889"/>
  <c r="BI887"/>
  <c r="BH887"/>
  <c r="BG887"/>
  <c r="BE887"/>
  <c r="T887"/>
  <c r="R887"/>
  <c r="P887"/>
  <c r="BI871"/>
  <c r="BH871"/>
  <c r="BG871"/>
  <c r="BE871"/>
  <c r="T871"/>
  <c r="R871"/>
  <c r="P871"/>
  <c r="BI855"/>
  <c r="BH855"/>
  <c r="BG855"/>
  <c r="BE855"/>
  <c r="T855"/>
  <c r="R855"/>
  <c r="P855"/>
  <c r="BI839"/>
  <c r="BH839"/>
  <c r="BG839"/>
  <c r="BE839"/>
  <c r="T839"/>
  <c r="R839"/>
  <c r="P839"/>
  <c r="BI838"/>
  <c r="BH838"/>
  <c r="BG838"/>
  <c r="BE838"/>
  <c r="T838"/>
  <c r="R838"/>
  <c r="P838"/>
  <c r="BI836"/>
  <c r="BH836"/>
  <c r="BG836"/>
  <c r="BE836"/>
  <c r="T836"/>
  <c r="R836"/>
  <c r="P836"/>
  <c r="BI834"/>
  <c r="BH834"/>
  <c r="BG834"/>
  <c r="BE834"/>
  <c r="T834"/>
  <c r="R834"/>
  <c r="P834"/>
  <c r="BI833"/>
  <c r="BH833"/>
  <c r="BG833"/>
  <c r="BE833"/>
  <c r="T833"/>
  <c r="R833"/>
  <c r="P833"/>
  <c r="BI832"/>
  <c r="BH832"/>
  <c r="BG832"/>
  <c r="BE832"/>
  <c r="T832"/>
  <c r="R832"/>
  <c r="P832"/>
  <c r="BI831"/>
  <c r="BH831"/>
  <c r="BG831"/>
  <c r="BE831"/>
  <c r="T831"/>
  <c r="R831"/>
  <c r="P831"/>
  <c r="BI830"/>
  <c r="BH830"/>
  <c r="BG830"/>
  <c r="BE830"/>
  <c r="T830"/>
  <c r="R830"/>
  <c r="P830"/>
  <c r="BI828"/>
  <c r="BH828"/>
  <c r="BG828"/>
  <c r="BE828"/>
  <c r="T828"/>
  <c r="R828"/>
  <c r="P828"/>
  <c r="BI825"/>
  <c r="BH825"/>
  <c r="BG825"/>
  <c r="BE825"/>
  <c r="T825"/>
  <c r="R825"/>
  <c r="P825"/>
  <c r="BI821"/>
  <c r="BH821"/>
  <c r="BG821"/>
  <c r="BE821"/>
  <c r="T821"/>
  <c r="R821"/>
  <c r="P821"/>
  <c r="BI818"/>
  <c r="BH818"/>
  <c r="BG818"/>
  <c r="BE818"/>
  <c r="T818"/>
  <c r="R818"/>
  <c r="P818"/>
  <c r="BI815"/>
  <c r="BH815"/>
  <c r="BG815"/>
  <c r="BE815"/>
  <c r="T815"/>
  <c r="R815"/>
  <c r="P815"/>
  <c r="BI786"/>
  <c r="BH786"/>
  <c r="BG786"/>
  <c r="BE786"/>
  <c r="T786"/>
  <c r="R786"/>
  <c r="P786"/>
  <c r="BI764"/>
  <c r="BH764"/>
  <c r="BG764"/>
  <c r="BE764"/>
  <c r="T764"/>
  <c r="R764"/>
  <c r="P764"/>
  <c r="BI761"/>
  <c r="BH761"/>
  <c r="BG761"/>
  <c r="BE761"/>
  <c r="T761"/>
  <c r="R761"/>
  <c r="P761"/>
  <c r="BI758"/>
  <c r="BH758"/>
  <c r="BG758"/>
  <c r="BE758"/>
  <c r="T758"/>
  <c r="R758"/>
  <c r="P758"/>
  <c r="BI756"/>
  <c r="BH756"/>
  <c r="BG756"/>
  <c r="BE756"/>
  <c r="T756"/>
  <c r="R756"/>
  <c r="P756"/>
  <c r="BI754"/>
  <c r="BH754"/>
  <c r="BG754"/>
  <c r="BE754"/>
  <c r="T754"/>
  <c r="R754"/>
  <c r="P754"/>
  <c r="BI752"/>
  <c r="BH752"/>
  <c r="BG752"/>
  <c r="BE752"/>
  <c r="T752"/>
  <c r="R752"/>
  <c r="P752"/>
  <c r="BI750"/>
  <c r="BH750"/>
  <c r="BG750"/>
  <c r="BE750"/>
  <c r="T750"/>
  <c r="R750"/>
  <c r="P750"/>
  <c r="BI749"/>
  <c r="BH749"/>
  <c r="BG749"/>
  <c r="BE749"/>
  <c r="T749"/>
  <c r="R749"/>
  <c r="P749"/>
  <c r="BI747"/>
  <c r="BH747"/>
  <c r="BG747"/>
  <c r="BE747"/>
  <c r="T747"/>
  <c r="R747"/>
  <c r="P747"/>
  <c r="BI746"/>
  <c r="BH746"/>
  <c r="BG746"/>
  <c r="BE746"/>
  <c r="T746"/>
  <c r="R746"/>
  <c r="P746"/>
  <c r="BI745"/>
  <c r="BH745"/>
  <c r="BG745"/>
  <c r="BE745"/>
  <c r="T745"/>
  <c r="R745"/>
  <c r="P745"/>
  <c r="BI733"/>
  <c r="BH733"/>
  <c r="BG733"/>
  <c r="BE733"/>
  <c r="T733"/>
  <c r="R733"/>
  <c r="P733"/>
  <c r="BI730"/>
  <c r="BH730"/>
  <c r="BG730"/>
  <c r="BE730"/>
  <c r="T730"/>
  <c r="R730"/>
  <c r="P730"/>
  <c r="BI720"/>
  <c r="BH720"/>
  <c r="BG720"/>
  <c r="BE720"/>
  <c r="T720"/>
  <c r="R720"/>
  <c r="P720"/>
  <c r="BI708"/>
  <c r="BH708"/>
  <c r="BG708"/>
  <c r="BE708"/>
  <c r="T708"/>
  <c r="R708"/>
  <c r="P708"/>
  <c r="BI706"/>
  <c r="BH706"/>
  <c r="BG706"/>
  <c r="BE706"/>
  <c r="T706"/>
  <c r="R706"/>
  <c r="P706"/>
  <c r="BI696"/>
  <c r="BH696"/>
  <c r="BG696"/>
  <c r="BE696"/>
  <c r="T696"/>
  <c r="R696"/>
  <c r="P696"/>
  <c r="BI692"/>
  <c r="BH692"/>
  <c r="BG692"/>
  <c r="BE692"/>
  <c r="T692"/>
  <c r="R692"/>
  <c r="P692"/>
  <c r="BI682"/>
  <c r="BH682"/>
  <c r="BG682"/>
  <c r="BE682"/>
  <c r="T682"/>
  <c r="R682"/>
  <c r="P682"/>
  <c r="BI679"/>
  <c r="BH679"/>
  <c r="BG679"/>
  <c r="BE679"/>
  <c r="T679"/>
  <c r="R679"/>
  <c r="P679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61"/>
  <c r="BH661"/>
  <c r="BG661"/>
  <c r="BE661"/>
  <c r="T661"/>
  <c r="R661"/>
  <c r="P661"/>
  <c r="BI659"/>
  <c r="BH659"/>
  <c r="BG659"/>
  <c r="BE659"/>
  <c r="T659"/>
  <c r="R659"/>
  <c r="P659"/>
  <c r="BI657"/>
  <c r="BH657"/>
  <c r="BG657"/>
  <c r="BE657"/>
  <c r="T657"/>
  <c r="R657"/>
  <c r="P657"/>
  <c r="BI656"/>
  <c r="BH656"/>
  <c r="BG656"/>
  <c r="BE656"/>
  <c r="T656"/>
  <c r="R656"/>
  <c r="P656"/>
  <c r="BI655"/>
  <c r="BH655"/>
  <c r="BG655"/>
  <c r="BE655"/>
  <c r="T655"/>
  <c r="R655"/>
  <c r="P655"/>
  <c r="BI654"/>
  <c r="BH654"/>
  <c r="BG654"/>
  <c r="BE654"/>
  <c r="T654"/>
  <c r="R654"/>
  <c r="P654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1"/>
  <c r="BH631"/>
  <c r="BG631"/>
  <c r="BE631"/>
  <c r="T631"/>
  <c r="R631"/>
  <c r="P631"/>
  <c r="BI628"/>
  <c r="BH628"/>
  <c r="BG628"/>
  <c r="BE628"/>
  <c r="T628"/>
  <c r="R628"/>
  <c r="P628"/>
  <c r="BI625"/>
  <c r="BH625"/>
  <c r="BG625"/>
  <c r="BE625"/>
  <c r="T625"/>
  <c r="R625"/>
  <c r="P625"/>
  <c r="BI623"/>
  <c r="BH623"/>
  <c r="BG623"/>
  <c r="BE623"/>
  <c r="T623"/>
  <c r="R623"/>
  <c r="P623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0"/>
  <c r="BH610"/>
  <c r="BG610"/>
  <c r="BE610"/>
  <c r="T610"/>
  <c r="R610"/>
  <c r="P610"/>
  <c r="BI608"/>
  <c r="BH608"/>
  <c r="BG608"/>
  <c r="BE608"/>
  <c r="T608"/>
  <c r="R608"/>
  <c r="P608"/>
  <c r="BI607"/>
  <c r="BH607"/>
  <c r="BG607"/>
  <c r="BE607"/>
  <c r="T607"/>
  <c r="R607"/>
  <c r="P607"/>
  <c r="BI606"/>
  <c r="BH606"/>
  <c r="BG606"/>
  <c r="BE606"/>
  <c r="T606"/>
  <c r="R606"/>
  <c r="P606"/>
  <c r="BI604"/>
  <c r="BH604"/>
  <c r="BG604"/>
  <c r="BE604"/>
  <c r="T604"/>
  <c r="R604"/>
  <c r="P604"/>
  <c r="BI603"/>
  <c r="BH603"/>
  <c r="BG603"/>
  <c r="BE603"/>
  <c r="T603"/>
  <c r="R603"/>
  <c r="P603"/>
  <c r="BI600"/>
  <c r="BH600"/>
  <c r="BG600"/>
  <c r="BE600"/>
  <c r="T600"/>
  <c r="R600"/>
  <c r="P600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4"/>
  <c r="BH594"/>
  <c r="BG594"/>
  <c r="BE594"/>
  <c r="T594"/>
  <c r="R594"/>
  <c r="P594"/>
  <c r="BI592"/>
  <c r="BH592"/>
  <c r="BG592"/>
  <c r="BE592"/>
  <c r="T592"/>
  <c r="R592"/>
  <c r="P592"/>
  <c r="BI588"/>
  <c r="BH588"/>
  <c r="BG588"/>
  <c r="BE588"/>
  <c r="T588"/>
  <c r="R588"/>
  <c r="P588"/>
  <c r="BI584"/>
  <c r="BH584"/>
  <c r="BG584"/>
  <c r="BE584"/>
  <c r="T584"/>
  <c r="R584"/>
  <c r="P584"/>
  <c r="BI581"/>
  <c r="BH581"/>
  <c r="BG581"/>
  <c r="BE581"/>
  <c r="T581"/>
  <c r="R581"/>
  <c r="P581"/>
  <c r="BI577"/>
  <c r="BH577"/>
  <c r="BG577"/>
  <c r="BE577"/>
  <c r="T577"/>
  <c r="R577"/>
  <c r="P577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65"/>
  <c r="BH565"/>
  <c r="BG565"/>
  <c r="BE565"/>
  <c r="T565"/>
  <c r="R565"/>
  <c r="P565"/>
  <c r="BI562"/>
  <c r="BH562"/>
  <c r="BG562"/>
  <c r="BE562"/>
  <c r="T562"/>
  <c r="R562"/>
  <c r="P562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48"/>
  <c r="BH548"/>
  <c r="BG548"/>
  <c r="BE548"/>
  <c r="T548"/>
  <c r="R548"/>
  <c r="P548"/>
  <c r="BI546"/>
  <c r="BH546"/>
  <c r="BG546"/>
  <c r="BE546"/>
  <c r="T546"/>
  <c r="R546"/>
  <c r="P546"/>
  <c r="BI540"/>
  <c r="BH540"/>
  <c r="BG540"/>
  <c r="BE540"/>
  <c r="T540"/>
  <c r="R540"/>
  <c r="P540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9"/>
  <c r="BH529"/>
  <c r="BG529"/>
  <c r="BE529"/>
  <c r="T529"/>
  <c r="R529"/>
  <c r="P529"/>
  <c r="BI526"/>
  <c r="BH526"/>
  <c r="BG526"/>
  <c r="BE526"/>
  <c r="T526"/>
  <c r="R526"/>
  <c r="P526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10"/>
  <c r="BH510"/>
  <c r="BG510"/>
  <c r="BE510"/>
  <c r="T510"/>
  <c r="R510"/>
  <c r="P510"/>
  <c r="BI507"/>
  <c r="BH507"/>
  <c r="BG507"/>
  <c r="BE507"/>
  <c r="T507"/>
  <c r="R507"/>
  <c r="P507"/>
  <c r="BI504"/>
  <c r="BH504"/>
  <c r="BG504"/>
  <c r="BE504"/>
  <c r="T504"/>
  <c r="R504"/>
  <c r="P504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3"/>
  <c r="BH493"/>
  <c r="BG493"/>
  <c r="BE493"/>
  <c r="T493"/>
  <c r="R493"/>
  <c r="P493"/>
  <c r="BI487"/>
  <c r="BH487"/>
  <c r="BG487"/>
  <c r="BE487"/>
  <c r="T487"/>
  <c r="R487"/>
  <c r="P487"/>
  <c r="BI484"/>
  <c r="BH484"/>
  <c r="BG484"/>
  <c r="BE484"/>
  <c r="T484"/>
  <c r="R484"/>
  <c r="P484"/>
  <c r="BI481"/>
  <c r="BH481"/>
  <c r="BG481"/>
  <c r="BE481"/>
  <c r="T481"/>
  <c r="R481"/>
  <c r="P481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4"/>
  <c r="BH464"/>
  <c r="BG464"/>
  <c r="BE464"/>
  <c r="T464"/>
  <c r="R464"/>
  <c r="P464"/>
  <c r="BI460"/>
  <c r="BH460"/>
  <c r="BG460"/>
  <c r="BE460"/>
  <c r="T460"/>
  <c r="R460"/>
  <c r="P460"/>
  <c r="BI458"/>
  <c r="BH458"/>
  <c r="BG458"/>
  <c r="BE458"/>
  <c r="T458"/>
  <c r="R458"/>
  <c r="P458"/>
  <c r="BI454"/>
  <c r="BH454"/>
  <c r="BG454"/>
  <c r="BE454"/>
  <c r="T454"/>
  <c r="R454"/>
  <c r="P454"/>
  <c r="BI451"/>
  <c r="BH451"/>
  <c r="BG451"/>
  <c r="BE451"/>
  <c r="T451"/>
  <c r="R451"/>
  <c r="P451"/>
  <c r="BI444"/>
  <c r="BH444"/>
  <c r="BG444"/>
  <c r="BE444"/>
  <c r="T444"/>
  <c r="R444"/>
  <c r="P444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2"/>
  <c r="BH432"/>
  <c r="BG432"/>
  <c r="BE432"/>
  <c r="T432"/>
  <c r="R432"/>
  <c r="P432"/>
  <c r="BI423"/>
  <c r="BH423"/>
  <c r="BG423"/>
  <c r="BE423"/>
  <c r="T423"/>
  <c r="R423"/>
  <c r="P423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2"/>
  <c r="BH412"/>
  <c r="BG412"/>
  <c r="BE412"/>
  <c r="T412"/>
  <c r="R412"/>
  <c r="P412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85"/>
  <c r="BH385"/>
  <c r="BG385"/>
  <c r="BE385"/>
  <c r="T385"/>
  <c r="R385"/>
  <c r="P385"/>
  <c r="BI379"/>
  <c r="BH379"/>
  <c r="BG379"/>
  <c r="BE379"/>
  <c r="T379"/>
  <c r="R379"/>
  <c r="P379"/>
  <c r="BI373"/>
  <c r="BH373"/>
  <c r="BG373"/>
  <c r="BE373"/>
  <c r="T373"/>
  <c r="R373"/>
  <c r="P373"/>
  <c r="BI370"/>
  <c r="BH370"/>
  <c r="BG370"/>
  <c r="BE370"/>
  <c r="T370"/>
  <c r="R370"/>
  <c r="P370"/>
  <c r="BI351"/>
  <c r="BH351"/>
  <c r="BG351"/>
  <c r="BE351"/>
  <c r="T351"/>
  <c r="R351"/>
  <c r="P351"/>
  <c r="BI332"/>
  <c r="BH332"/>
  <c r="BG332"/>
  <c r="BE332"/>
  <c r="T332"/>
  <c r="R332"/>
  <c r="P332"/>
  <c r="BI330"/>
  <c r="BH330"/>
  <c r="BG330"/>
  <c r="BE330"/>
  <c r="T330"/>
  <c r="R330"/>
  <c r="P330"/>
  <c r="BI327"/>
  <c r="BH327"/>
  <c r="BG327"/>
  <c r="BE327"/>
  <c r="T327"/>
  <c r="R327"/>
  <c r="P327"/>
  <c r="BI318"/>
  <c r="BH318"/>
  <c r="BG318"/>
  <c r="BE318"/>
  <c r="T318"/>
  <c r="R318"/>
  <c r="P318"/>
  <c r="BI309"/>
  <c r="BH309"/>
  <c r="BG309"/>
  <c r="BE309"/>
  <c r="T309"/>
  <c r="R309"/>
  <c r="P309"/>
  <c r="BI306"/>
  <c r="BH306"/>
  <c r="BG306"/>
  <c r="BE306"/>
  <c r="T306"/>
  <c r="R306"/>
  <c r="P306"/>
  <c r="BI305"/>
  <c r="BH305"/>
  <c r="BG305"/>
  <c r="BE305"/>
  <c r="T305"/>
  <c r="R305"/>
  <c r="P305"/>
  <c r="BI302"/>
  <c r="BH302"/>
  <c r="BG302"/>
  <c r="BE302"/>
  <c r="T302"/>
  <c r="R302"/>
  <c r="P302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77"/>
  <c r="BH277"/>
  <c r="BG277"/>
  <c r="BE277"/>
  <c r="T277"/>
  <c r="R277"/>
  <c r="P277"/>
  <c r="BI253"/>
  <c r="BH253"/>
  <c r="BG253"/>
  <c r="BE253"/>
  <c r="T253"/>
  <c r="R253"/>
  <c r="P253"/>
  <c r="BI250"/>
  <c r="BH250"/>
  <c r="BG250"/>
  <c r="BE250"/>
  <c r="T250"/>
  <c r="R250"/>
  <c r="P250"/>
  <c r="BI226"/>
  <c r="BH226"/>
  <c r="BG226"/>
  <c r="BE226"/>
  <c r="T226"/>
  <c r="R226"/>
  <c r="P226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187"/>
  <c r="BH187"/>
  <c r="BG187"/>
  <c r="BE187"/>
  <c r="T187"/>
  <c r="R187"/>
  <c r="P187"/>
  <c r="BI168"/>
  <c r="BH168"/>
  <c r="BG168"/>
  <c r="BE168"/>
  <c r="T168"/>
  <c r="R168"/>
  <c r="P168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143"/>
  <c r="J20"/>
  <c r="J18"/>
  <c r="E18"/>
  <c r="F144"/>
  <c r="J17"/>
  <c r="J15"/>
  <c r="E15"/>
  <c r="F91"/>
  <c r="J14"/>
  <c r="J12"/>
  <c r="J141"/>
  <c r="E7"/>
  <c r="E137"/>
  <c i="1" r="L90"/>
  <c r="AM90"/>
  <c r="AM89"/>
  <c r="L89"/>
  <c r="AM87"/>
  <c r="L87"/>
  <c r="L85"/>
  <c r="L84"/>
  <c i="2" r="BK1392"/>
  <c r="BK1167"/>
  <c r="BK1075"/>
  <c r="J936"/>
  <c r="J761"/>
  <c r="J733"/>
  <c r="J646"/>
  <c r="J562"/>
  <c r="BK438"/>
  <c r="J277"/>
  <c r="J1497"/>
  <c r="J1416"/>
  <c r="J1246"/>
  <c r="BK1106"/>
  <c r="J1037"/>
  <c r="J983"/>
  <c r="J897"/>
  <c r="J657"/>
  <c r="BK548"/>
  <c i="1" r="AS94"/>
  <c i="2" r="BK1394"/>
  <c r="J1285"/>
  <c r="BK1108"/>
  <c r="J1007"/>
  <c r="BK910"/>
  <c r="J834"/>
  <c r="BK752"/>
  <c r="BK682"/>
  <c r="BK610"/>
  <c r="BK560"/>
  <c r="BK525"/>
  <c r="BK458"/>
  <c r="J399"/>
  <c r="J206"/>
  <c r="BK1177"/>
  <c r="J1075"/>
  <c r="BK1052"/>
  <c r="J937"/>
  <c r="BK1403"/>
  <c r="J1201"/>
  <c r="J1097"/>
  <c r="BK996"/>
  <c r="BK821"/>
  <c r="J747"/>
  <c r="J663"/>
  <c r="J628"/>
  <c r="BK471"/>
  <c r="BK288"/>
  <c r="J1504"/>
  <c r="J1365"/>
  <c r="J1273"/>
  <c r="BK1111"/>
  <c r="BK1063"/>
  <c r="BK661"/>
  <c r="J596"/>
  <c r="BK519"/>
  <c r="J327"/>
  <c r="BK1487"/>
  <c r="J1205"/>
  <c r="J1009"/>
  <c r="J825"/>
  <c r="J815"/>
  <c r="J656"/>
  <c r="J654"/>
  <c r="BK637"/>
  <c r="J440"/>
  <c r="BK1453"/>
  <c r="BK1430"/>
  <c r="J1296"/>
  <c r="BK1237"/>
  <c r="J1108"/>
  <c r="J1073"/>
  <c r="J994"/>
  <c r="J965"/>
  <c r="BK897"/>
  <c r="J831"/>
  <c r="BK645"/>
  <c r="BK628"/>
  <c r="J607"/>
  <c r="J556"/>
  <c r="BK537"/>
  <c r="BK444"/>
  <c r="BK402"/>
  <c r="BK277"/>
  <c r="BK1500"/>
  <c r="J1413"/>
  <c r="BK1273"/>
  <c r="J1240"/>
  <c r="BK1190"/>
  <c r="J1123"/>
  <c r="J1077"/>
  <c r="BK1056"/>
  <c r="J1040"/>
  <c r="BK889"/>
  <c r="BK830"/>
  <c r="J745"/>
  <c r="J652"/>
  <c r="BK634"/>
  <c r="BK618"/>
  <c r="BK597"/>
  <c r="BK565"/>
  <c r="J510"/>
  <c r="BK464"/>
  <c r="J433"/>
  <c r="BK302"/>
  <c r="J1500"/>
  <c r="BK1451"/>
  <c r="J1396"/>
  <c r="BK1263"/>
  <c r="BK1163"/>
  <c r="BK1097"/>
  <c r="J1045"/>
  <c r="J998"/>
  <c r="BK932"/>
  <c r="BK832"/>
  <c r="J746"/>
  <c r="BK650"/>
  <c r="J608"/>
  <c r="J548"/>
  <c r="J496"/>
  <c r="BK435"/>
  <c r="BK153"/>
  <c r="BK1962"/>
  <c r="J1876"/>
  <c r="BK1868"/>
  <c r="J1846"/>
  <c r="BK1717"/>
  <c r="J1653"/>
  <c r="J1623"/>
  <c r="BK1593"/>
  <c r="BK1525"/>
  <c r="BK1484"/>
  <c r="BK1396"/>
  <c r="J1271"/>
  <c r="J1184"/>
  <c r="J1100"/>
  <c r="BK1057"/>
  <c r="BK937"/>
  <c r="BK815"/>
  <c r="BK745"/>
  <c r="J655"/>
  <c r="J640"/>
  <c r="J573"/>
  <c r="BK536"/>
  <c r="BK460"/>
  <c r="BK416"/>
  <c r="J212"/>
  <c r="BK1338"/>
  <c r="J1224"/>
  <c r="J1093"/>
  <c r="BK965"/>
  <c r="J756"/>
  <c r="BK656"/>
  <c r="J613"/>
  <c r="J484"/>
  <c r="BK351"/>
  <c r="J153"/>
  <c r="J1487"/>
  <c r="BK1326"/>
  <c r="J1210"/>
  <c r="BK1126"/>
  <c r="BK1058"/>
  <c r="BK939"/>
  <c r="BK838"/>
  <c r="BK665"/>
  <c r="J641"/>
  <c r="J565"/>
  <c r="BK496"/>
  <c r="J306"/>
  <c r="J1466"/>
  <c r="BK1416"/>
  <c r="J1356"/>
  <c r="J1260"/>
  <c r="BK1100"/>
  <c r="BK994"/>
  <c r="BK696"/>
  <c r="BK625"/>
  <c r="J597"/>
  <c r="BK546"/>
  <c r="J412"/>
  <c r="J332"/>
  <c r="BK1418"/>
  <c r="BK1296"/>
  <c r="BK1209"/>
  <c r="BK1123"/>
  <c r="J1069"/>
  <c r="BK943"/>
  <c r="J889"/>
  <c r="BK706"/>
  <c r="BK652"/>
  <c r="J600"/>
  <c r="BK562"/>
  <c r="J441"/>
  <c r="J391"/>
  <c r="J187"/>
  <c r="BK1420"/>
  <c r="J1315"/>
  <c r="BK1240"/>
  <c r="J1167"/>
  <c r="J1103"/>
  <c r="J1063"/>
  <c r="BK1040"/>
  <c r="BK988"/>
  <c r="BK908"/>
  <c r="J887"/>
  <c r="BK733"/>
  <c r="J692"/>
  <c r="J615"/>
  <c r="BK594"/>
  <c r="J534"/>
  <c r="BK451"/>
  <c r="BK394"/>
  <c r="J250"/>
  <c r="BK1231"/>
  <c r="BK1085"/>
  <c r="J1058"/>
  <c r="BK1007"/>
  <c r="J610"/>
  <c r="BK584"/>
  <c r="BK1271"/>
  <c r="J1126"/>
  <c r="J1072"/>
  <c r="J988"/>
  <c r="BK936"/>
  <c r="J839"/>
  <c r="BK747"/>
  <c r="BK644"/>
  <c r="BK623"/>
  <c r="BK600"/>
  <c r="J522"/>
  <c r="J464"/>
  <c r="J432"/>
  <c r="BK318"/>
  <c r="J162"/>
  <c r="BK1478"/>
  <c r="J1374"/>
  <c r="BK1269"/>
  <c r="J1198"/>
  <c r="J1133"/>
  <c r="BK1061"/>
  <c r="J1048"/>
  <c r="J1023"/>
  <c r="BK758"/>
  <c r="J696"/>
  <c r="BK646"/>
  <c r="J620"/>
  <c r="J606"/>
  <c r="BK554"/>
  <c r="J500"/>
  <c r="BK441"/>
  <c r="J309"/>
  <c r="BK168"/>
  <c r="BK1466"/>
  <c r="J1403"/>
  <c r="BK1212"/>
  <c r="J1132"/>
  <c r="J1111"/>
  <c r="J1052"/>
  <c r="BK1011"/>
  <c r="J947"/>
  <c r="J830"/>
  <c r="BK663"/>
  <c r="J623"/>
  <c r="J558"/>
  <c r="BK507"/>
  <c r="BK472"/>
  <c r="BK1985"/>
  <c r="BK1980"/>
  <c r="BK1876"/>
  <c r="J1871"/>
  <c r="J1803"/>
  <c r="BK1674"/>
  <c r="BK1633"/>
  <c r="J1613"/>
  <c r="J1576"/>
  <c r="J1542"/>
  <c r="J1506"/>
  <c r="J1327"/>
  <c r="J1208"/>
  <c r="BK1117"/>
  <c r="BK1069"/>
  <c r="J1044"/>
  <c r="BK887"/>
  <c r="BK761"/>
  <c r="BK664"/>
  <c r="BK641"/>
  <c r="J598"/>
  <c r="BK532"/>
  <c r="J458"/>
  <c r="BK399"/>
  <c r="BK285"/>
  <c r="J1383"/>
  <c r="J1287"/>
  <c r="J1120"/>
  <c r="J1065"/>
  <c r="BK746"/>
  <c r="J651"/>
  <c r="J614"/>
  <c r="BK581"/>
  <c r="J472"/>
  <c r="J1440"/>
  <c r="BK1307"/>
  <c r="J1218"/>
  <c r="BK1133"/>
  <c r="J1074"/>
  <c r="BK1039"/>
  <c r="J168"/>
  <c r="J1392"/>
  <c r="BK1253"/>
  <c r="J1190"/>
  <c r="J1149"/>
  <c r="BK1094"/>
  <c r="BK1045"/>
  <c r="BK998"/>
  <c r="J901"/>
  <c r="BK825"/>
  <c r="BK756"/>
  <c r="BK720"/>
  <c r="BK655"/>
  <c r="J577"/>
  <c r="BK510"/>
  <c r="J473"/>
  <c r="BK412"/>
  <c r="BK212"/>
  <c r="BK1281"/>
  <c r="BK1067"/>
  <c r="J1039"/>
  <c r="J904"/>
  <c r="J821"/>
  <c r="J669"/>
  <c r="BK475"/>
  <c r="J423"/>
  <c r="J402"/>
  <c r="BK385"/>
  <c r="BK305"/>
  <c r="BK162"/>
  <c r="BK1497"/>
  <c r="J1451"/>
  <c r="BK1413"/>
  <c r="BK1327"/>
  <c r="BK1260"/>
  <c r="J1105"/>
  <c r="J1046"/>
  <c r="BK991"/>
  <c r="BK947"/>
  <c r="BK855"/>
  <c r="BK828"/>
  <c r="J661"/>
  <c r="J625"/>
  <c r="J584"/>
  <c r="J540"/>
  <c r="J513"/>
  <c r="BK440"/>
  <c r="BK373"/>
  <c r="BK206"/>
  <c r="J1420"/>
  <c r="J1281"/>
  <c r="J1253"/>
  <c r="J1202"/>
  <c r="BK1180"/>
  <c r="BK1115"/>
  <c r="BK1072"/>
  <c r="BK1043"/>
  <c r="J913"/>
  <c r="BK839"/>
  <c r="J706"/>
  <c r="BK657"/>
  <c r="J631"/>
  <c r="J594"/>
  <c r="J537"/>
  <c r="BK504"/>
  <c r="BK454"/>
  <c r="J397"/>
  <c r="J253"/>
  <c r="J1478"/>
  <c r="J1329"/>
  <c r="J1209"/>
  <c r="BK1184"/>
  <c r="BK1113"/>
  <c r="J1066"/>
  <c r="J991"/>
  <c r="BK893"/>
  <c r="J828"/>
  <c r="BK654"/>
  <c r="J642"/>
  <c r="BK604"/>
  <c r="J536"/>
  <c r="J481"/>
  <c r="J418"/>
  <c r="J1985"/>
  <c r="BK1919"/>
  <c r="J1873"/>
  <c r="J1849"/>
  <c r="BK1760"/>
  <c r="BK1663"/>
  <c r="J1643"/>
  <c r="J1603"/>
  <c r="BK1559"/>
  <c r="BK1508"/>
  <c r="BK1474"/>
  <c r="BK1347"/>
  <c r="J1129"/>
  <c r="BK1077"/>
  <c r="J1050"/>
  <c r="J908"/>
  <c r="BK764"/>
  <c r="BK708"/>
  <c r="J650"/>
  <c r="J588"/>
  <c r="J516"/>
  <c r="BK473"/>
  <c r="BK391"/>
  <c r="BK330"/>
  <c r="BK1463"/>
  <c r="BK1329"/>
  <c r="J1055"/>
  <c r="BK836"/>
  <c r="J754"/>
  <c r="J647"/>
  <c r="BK615"/>
  <c r="BK588"/>
  <c r="J373"/>
  <c r="BK226"/>
  <c r="J1394"/>
  <c r="J1269"/>
  <c r="J1177"/>
  <c r="J1011"/>
  <c r="BK914"/>
  <c r="BK754"/>
  <c r="J659"/>
  <c r="BK606"/>
  <c r="J546"/>
  <c r="BK433"/>
  <c r="BK209"/>
  <c r="BK1465"/>
  <c r="J1347"/>
  <c r="BK1224"/>
  <c r="BK1159"/>
  <c r="BK1095"/>
  <c r="BK1065"/>
  <c r="J943"/>
  <c r="BK786"/>
  <c r="BK659"/>
  <c r="J538"/>
  <c r="BK436"/>
  <c r="BK1440"/>
  <c r="J1061"/>
  <c r="BK871"/>
  <c r="BK667"/>
  <c r="J665"/>
  <c r="J662"/>
  <c r="J581"/>
  <c r="BK556"/>
  <c r="BK522"/>
  <c r="BK481"/>
  <c r="BK418"/>
  <c r="BK327"/>
  <c r="BK187"/>
  <c r="J1484"/>
  <c r="BK1444"/>
  <c r="BK1383"/>
  <c r="BK1210"/>
  <c r="J1041"/>
  <c r="J939"/>
  <c r="J836"/>
  <c r="J664"/>
  <c r="J634"/>
  <c r="J592"/>
  <c r="J504"/>
  <c r="J379"/>
  <c r="BK306"/>
  <c r="J150"/>
  <c r="BK1325"/>
  <c r="J1212"/>
  <c r="J1106"/>
  <c r="BK1055"/>
  <c r="J871"/>
  <c r="J818"/>
  <c r="J667"/>
  <c r="BK619"/>
  <c r="BK577"/>
  <c r="BK534"/>
  <c r="J498"/>
  <c r="J444"/>
  <c r="J370"/>
  <c r="BK250"/>
  <c r="J1430"/>
  <c r="J1270"/>
  <c r="BK1198"/>
  <c r="BK1093"/>
  <c r="BK985"/>
  <c r="BK904"/>
  <c r="BK669"/>
  <c r="J619"/>
  <c r="BK603"/>
  <c r="J487"/>
  <c r="BK432"/>
  <c r="J1983"/>
  <c r="J1962"/>
  <c r="J1868"/>
  <c r="BK1803"/>
  <c r="J1663"/>
  <c r="J1633"/>
  <c r="BK1603"/>
  <c r="J1559"/>
  <c r="J1508"/>
  <c r="J1505"/>
  <c r="BK1365"/>
  <c r="BK1218"/>
  <c r="BK1105"/>
  <c r="BK1066"/>
  <c r="J1003"/>
  <c r="J832"/>
  <c r="J758"/>
  <c r="J730"/>
  <c r="BK651"/>
  <c r="BK620"/>
  <c r="J570"/>
  <c r="BK500"/>
  <c r="J451"/>
  <c r="BK370"/>
  <c r="J305"/>
  <c r="BK1374"/>
  <c r="J1115"/>
  <c r="BK1003"/>
  <c r="J907"/>
  <c r="J750"/>
  <c r="BK679"/>
  <c r="BK640"/>
  <c r="J525"/>
  <c r="J385"/>
  <c r="BK156"/>
  <c r="J1465"/>
  <c r="BK1315"/>
  <c r="J1231"/>
  <c r="J1159"/>
  <c r="BK1050"/>
  <c r="BK1023"/>
  <c r="J914"/>
  <c r="J893"/>
  <c r="J764"/>
  <c r="BK662"/>
  <c r="J604"/>
  <c r="J526"/>
  <c r="BK493"/>
  <c r="BK420"/>
  <c r="J302"/>
  <c r="J156"/>
  <c r="BK1287"/>
  <c r="BK1132"/>
  <c r="BK558"/>
  <c r="J519"/>
  <c r="J1104"/>
  <c r="BK598"/>
  <c r="J529"/>
  <c r="BK487"/>
  <c r="J405"/>
  <c r="J288"/>
  <c r="BK607"/>
  <c r="BK529"/>
  <c r="BK309"/>
  <c r="BK1983"/>
  <c r="J1919"/>
  <c r="BK1871"/>
  <c r="BK1846"/>
  <c r="J1717"/>
  <c r="BK1653"/>
  <c r="BK1623"/>
  <c r="BK1576"/>
  <c r="J1525"/>
  <c r="BK1505"/>
  <c r="J1463"/>
  <c r="J1263"/>
  <c r="BK1205"/>
  <c r="BK1103"/>
  <c r="J1067"/>
  <c r="BK1009"/>
  <c r="BK834"/>
  <c r="J749"/>
  <c r="J643"/>
  <c r="J603"/>
  <c r="J567"/>
  <c r="BK498"/>
  <c r="J438"/>
  <c r="J351"/>
  <c r="J209"/>
  <c r="BK1504"/>
  <c r="BK1129"/>
  <c r="J1056"/>
  <c r="BK833"/>
  <c r="BK730"/>
  <c r="J645"/>
  <c r="BK538"/>
  <c r="BK405"/>
  <c r="J318"/>
  <c r="BK150"/>
  <c r="J1453"/>
  <c r="J1323"/>
  <c r="J1085"/>
  <c r="BK1046"/>
  <c r="BK999"/>
  <c r="BK913"/>
  <c r="BK831"/>
  <c r="BK692"/>
  <c r="BK647"/>
  <c r="BK573"/>
  <c r="BK516"/>
  <c r="J435"/>
  <c r="J291"/>
  <c r="J1474"/>
  <c r="J1417"/>
  <c r="J1325"/>
  <c r="BK1270"/>
  <c r="J1180"/>
  <c r="J1113"/>
  <c r="BK1073"/>
  <c r="BK1048"/>
  <c r="J999"/>
  <c r="BK983"/>
  <c r="BK907"/>
  <c r="BK818"/>
  <c r="BK750"/>
  <c r="J708"/>
  <c r="BK631"/>
  <c r="J554"/>
  <c r="J507"/>
  <c r="J454"/>
  <c r="BK397"/>
  <c r="BK253"/>
  <c r="J1338"/>
  <c r="BK1149"/>
  <c r="J618"/>
  <c r="J560"/>
  <c r="J471"/>
  <c r="J420"/>
  <c r="J394"/>
  <c r="BK379"/>
  <c r="BK291"/>
  <c r="BK159"/>
  <c r="BK1470"/>
  <c r="J1418"/>
  <c r="BK1323"/>
  <c r="BK1285"/>
  <c r="BK1208"/>
  <c r="BK1104"/>
  <c r="BK1037"/>
  <c r="J985"/>
  <c r="J932"/>
  <c r="J833"/>
  <c r="J720"/>
  <c r="BK642"/>
  <c r="BK608"/>
  <c r="BK567"/>
  <c r="J532"/>
  <c r="BK484"/>
  <c r="J436"/>
  <c r="J330"/>
  <c r="J159"/>
  <c r="BK1417"/>
  <c r="J1307"/>
  <c r="BK1246"/>
  <c r="BK1201"/>
  <c r="J1163"/>
  <c r="J1095"/>
  <c r="J1057"/>
  <c r="BK1041"/>
  <c r="J910"/>
  <c r="J838"/>
  <c r="BK749"/>
  <c r="J682"/>
  <c r="BK643"/>
  <c r="BK613"/>
  <c r="BK592"/>
  <c r="BK526"/>
  <c r="J460"/>
  <c r="J416"/>
  <c r="J226"/>
  <c r="J1444"/>
  <c r="J1326"/>
  <c r="BK1202"/>
  <c r="J1117"/>
  <c r="J1094"/>
  <c r="BK1044"/>
  <c r="J996"/>
  <c r="J855"/>
  <c r="J786"/>
  <c r="J644"/>
  <c r="BK614"/>
  <c r="BK570"/>
  <c r="BK513"/>
  <c r="J475"/>
  <c r="J285"/>
  <c r="J1980"/>
  <c r="BK1873"/>
  <c r="BK1849"/>
  <c r="J1760"/>
  <c r="J1674"/>
  <c r="BK1643"/>
  <c r="BK1613"/>
  <c r="J1593"/>
  <c r="BK1542"/>
  <c r="BK1506"/>
  <c r="J1470"/>
  <c r="BK1356"/>
  <c r="J1237"/>
  <c r="BK1120"/>
  <c r="BK1074"/>
  <c r="J1043"/>
  <c r="BK901"/>
  <c r="J752"/>
  <c r="J679"/>
  <c r="J637"/>
  <c r="BK596"/>
  <c r="BK540"/>
  <c r="J493"/>
  <c r="BK423"/>
  <c r="BK332"/>
  <c l="1" r="BK167"/>
  <c r="J167"/>
  <c r="J99"/>
  <c r="BK431"/>
  <c r="J431"/>
  <c r="J101"/>
  <c r="R443"/>
  <c r="T539"/>
  <c r="P609"/>
  <c r="P1507"/>
  <c r="P149"/>
  <c r="T331"/>
  <c r="BK439"/>
  <c r="J439"/>
  <c r="J102"/>
  <c r="P474"/>
  <c r="BK609"/>
  <c r="J609"/>
  <c r="J108"/>
  <c r="BK1507"/>
  <c r="J1507"/>
  <c r="J121"/>
  <c r="T167"/>
  <c r="R431"/>
  <c r="T439"/>
  <c r="BK474"/>
  <c r="J474"/>
  <c r="J105"/>
  <c r="BK599"/>
  <c r="J599"/>
  <c r="J107"/>
  <c r="T599"/>
  <c r="BK748"/>
  <c r="J748"/>
  <c r="J111"/>
  <c r="P1047"/>
  <c r="R1068"/>
  <c r="T1107"/>
  <c r="P1272"/>
  <c r="T1328"/>
  <c r="R1419"/>
  <c r="R1507"/>
  <c r="BK149"/>
  <c r="R331"/>
  <c r="P443"/>
  <c r="BK539"/>
  <c r="J539"/>
  <c r="J106"/>
  <c r="T748"/>
  <c r="P1068"/>
  <c r="P1107"/>
  <c r="P1211"/>
  <c r="R1272"/>
  <c r="BK1419"/>
  <c r="J1419"/>
  <c r="J120"/>
  <c r="T1419"/>
  <c r="T1507"/>
  <c r="P167"/>
  <c r="P431"/>
  <c r="R439"/>
  <c r="R474"/>
  <c r="P599"/>
  <c r="T609"/>
  <c r="P658"/>
  <c r="T658"/>
  <c r="P666"/>
  <c r="R666"/>
  <c r="BK1047"/>
  <c r="J1047"/>
  <c r="J112"/>
  <c r="BK1076"/>
  <c r="J1076"/>
  <c r="J114"/>
  <c r="R1107"/>
  <c r="BK1272"/>
  <c r="J1272"/>
  <c r="J118"/>
  <c r="P1328"/>
  <c r="P1673"/>
  <c r="R167"/>
  <c r="T443"/>
  <c r="R539"/>
  <c r="R599"/>
  <c r="R609"/>
  <c r="BK658"/>
  <c r="J658"/>
  <c r="J109"/>
  <c r="R658"/>
  <c r="BK666"/>
  <c r="J666"/>
  <c r="J110"/>
  <c r="T666"/>
  <c r="T1047"/>
  <c r="T1068"/>
  <c r="R1076"/>
  <c r="BK1096"/>
  <c r="J1096"/>
  <c r="J115"/>
  <c r="R1096"/>
  <c r="R1211"/>
  <c r="BK1328"/>
  <c r="J1328"/>
  <c r="J119"/>
  <c r="R1673"/>
  <c r="R149"/>
  <c r="P331"/>
  <c r="BK443"/>
  <c r="P539"/>
  <c r="P748"/>
  <c r="R1047"/>
  <c r="BK1107"/>
  <c r="J1107"/>
  <c r="J116"/>
  <c r="T1211"/>
  <c r="R1328"/>
  <c r="T1673"/>
  <c r="T149"/>
  <c r="BK331"/>
  <c r="J331"/>
  <c r="J100"/>
  <c r="T431"/>
  <c r="P439"/>
  <c r="T474"/>
  <c r="R748"/>
  <c r="BK1068"/>
  <c r="J1068"/>
  <c r="J113"/>
  <c r="P1076"/>
  <c r="T1076"/>
  <c r="P1096"/>
  <c r="T1096"/>
  <c r="BK1211"/>
  <c r="J1211"/>
  <c r="J117"/>
  <c r="T1272"/>
  <c r="P1419"/>
  <c r="BK1673"/>
  <c r="J1673"/>
  <c r="J122"/>
  <c r="BK1979"/>
  <c r="J1979"/>
  <c r="J124"/>
  <c r="BK1982"/>
  <c r="J1982"/>
  <c r="J126"/>
  <c r="BK1984"/>
  <c r="J1984"/>
  <c r="J127"/>
  <c r="E85"/>
  <c r="F92"/>
  <c r="F143"/>
  <c r="BF156"/>
  <c r="BF291"/>
  <c r="BF309"/>
  <c r="BF379"/>
  <c r="BF405"/>
  <c r="BF433"/>
  <c r="BF435"/>
  <c r="BF441"/>
  <c r="BF481"/>
  <c r="BF507"/>
  <c r="BF556"/>
  <c r="BF562"/>
  <c r="BF577"/>
  <c r="BF615"/>
  <c r="BF631"/>
  <c r="BF659"/>
  <c r="BF662"/>
  <c r="BF665"/>
  <c r="BF667"/>
  <c r="BF692"/>
  <c r="BF839"/>
  <c r="BF914"/>
  <c r="BF932"/>
  <c r="BF947"/>
  <c r="BF965"/>
  <c r="BF985"/>
  <c r="BF988"/>
  <c r="BF1037"/>
  <c r="BF1052"/>
  <c r="BF1063"/>
  <c r="BF1095"/>
  <c r="BF1113"/>
  <c r="BF1133"/>
  <c r="BF1159"/>
  <c r="BF1167"/>
  <c r="BF1209"/>
  <c r="BF1210"/>
  <c r="BF1392"/>
  <c r="BF1444"/>
  <c r="BF1465"/>
  <c r="BF1505"/>
  <c r="BF1506"/>
  <c r="BF1508"/>
  <c r="BF1525"/>
  <c r="BF1542"/>
  <c r="BF1559"/>
  <c r="BF1576"/>
  <c r="BF1593"/>
  <c r="BF1603"/>
  <c r="BF1613"/>
  <c r="BF1623"/>
  <c r="BF1633"/>
  <c r="BF1643"/>
  <c r="BF1653"/>
  <c r="BF1663"/>
  <c r="BF1674"/>
  <c r="BF1717"/>
  <c r="BF1760"/>
  <c r="BF1803"/>
  <c r="BF1846"/>
  <c r="BF1849"/>
  <c r="BF1868"/>
  <c r="BF1871"/>
  <c r="BF1873"/>
  <c r="BF1876"/>
  <c r="BF1919"/>
  <c r="BF1962"/>
  <c r="BF1980"/>
  <c r="BF1983"/>
  <c r="BF1985"/>
  <c r="J89"/>
  <c r="J92"/>
  <c r="BF159"/>
  <c r="BF168"/>
  <c r="BF187"/>
  <c r="BF209"/>
  <c r="BF305"/>
  <c r="BF385"/>
  <c r="BF402"/>
  <c r="BF412"/>
  <c r="BF438"/>
  <c r="BF440"/>
  <c r="BF458"/>
  <c r="BF522"/>
  <c r="BF525"/>
  <c r="BF537"/>
  <c r="BF554"/>
  <c r="BF588"/>
  <c r="BF592"/>
  <c r="BF600"/>
  <c r="BF645"/>
  <c r="BF651"/>
  <c r="BF656"/>
  <c r="BF747"/>
  <c r="BF754"/>
  <c r="BF756"/>
  <c r="BF818"/>
  <c r="BF836"/>
  <c r="BF887"/>
  <c r="BF897"/>
  <c r="BF937"/>
  <c r="BF1040"/>
  <c r="BF1058"/>
  <c r="BF1061"/>
  <c r="BF1067"/>
  <c r="BF1075"/>
  <c r="BF1104"/>
  <c r="BF1106"/>
  <c r="BF1123"/>
  <c r="BF1126"/>
  <c r="BF1205"/>
  <c r="BF1285"/>
  <c r="BF1296"/>
  <c r="BF1338"/>
  <c r="J91"/>
  <c r="BF153"/>
  <c r="BF391"/>
  <c r="BF423"/>
  <c r="BF516"/>
  <c r="BF519"/>
  <c r="BF538"/>
  <c r="BF546"/>
  <c r="BF560"/>
  <c r="BF625"/>
  <c r="BF640"/>
  <c r="BF644"/>
  <c r="BF647"/>
  <c r="BF664"/>
  <c r="BF730"/>
  <c r="BF786"/>
  <c r="BF821"/>
  <c r="BF831"/>
  <c r="BF834"/>
  <c r="BF901"/>
  <c r="BF904"/>
  <c r="BF939"/>
  <c r="BF983"/>
  <c r="BF994"/>
  <c r="BF998"/>
  <c r="BF999"/>
  <c r="BF1003"/>
  <c r="BF1009"/>
  <c r="BF1045"/>
  <c r="BF1065"/>
  <c r="BF1074"/>
  <c r="BF1108"/>
  <c r="BF1129"/>
  <c r="BF1149"/>
  <c r="BF1218"/>
  <c r="BF1231"/>
  <c r="BF1270"/>
  <c r="BF1327"/>
  <c r="BF1383"/>
  <c r="BF1396"/>
  <c r="BF1440"/>
  <c r="BF1470"/>
  <c r="BF212"/>
  <c r="BF250"/>
  <c r="BF288"/>
  <c r="BF351"/>
  <c r="BF397"/>
  <c r="BF493"/>
  <c r="BF558"/>
  <c r="BF573"/>
  <c r="BF594"/>
  <c r="BF603"/>
  <c r="BF610"/>
  <c r="BF613"/>
  <c r="BF618"/>
  <c r="BF655"/>
  <c r="BF657"/>
  <c r="BF750"/>
  <c r="BF761"/>
  <c r="BF815"/>
  <c r="BF871"/>
  <c r="BF889"/>
  <c r="BF910"/>
  <c r="BF996"/>
  <c r="BF1043"/>
  <c r="BF1048"/>
  <c r="BF1055"/>
  <c r="BF1085"/>
  <c r="BF1094"/>
  <c r="BF1100"/>
  <c r="BF1115"/>
  <c r="BF1132"/>
  <c r="BF1177"/>
  <c r="BF1198"/>
  <c r="BF1212"/>
  <c r="BF1224"/>
  <c r="BF1246"/>
  <c r="BF1273"/>
  <c r="BF1394"/>
  <c r="BF1416"/>
  <c r="BF1463"/>
  <c r="BF1474"/>
  <c r="BF1500"/>
  <c r="BF226"/>
  <c r="BF332"/>
  <c r="BF436"/>
  <c r="BF444"/>
  <c r="BF454"/>
  <c r="BF471"/>
  <c r="BF472"/>
  <c r="BF510"/>
  <c r="BF529"/>
  <c r="BF534"/>
  <c r="BF548"/>
  <c r="BF567"/>
  <c r="BF596"/>
  <c r="BF604"/>
  <c r="BF606"/>
  <c r="BF614"/>
  <c r="BF623"/>
  <c r="BF641"/>
  <c r="BF661"/>
  <c r="BF663"/>
  <c r="BF682"/>
  <c r="BF696"/>
  <c r="BF706"/>
  <c r="BF746"/>
  <c r="BF752"/>
  <c r="BF764"/>
  <c r="BF833"/>
  <c r="BF908"/>
  <c r="BF991"/>
  <c r="BF1023"/>
  <c r="BF1041"/>
  <c r="BF1044"/>
  <c r="BF1046"/>
  <c r="BF1056"/>
  <c r="BF1072"/>
  <c r="BF1093"/>
  <c r="BF1097"/>
  <c r="BF1103"/>
  <c r="BF1105"/>
  <c r="BF1111"/>
  <c r="BF1184"/>
  <c r="BF1201"/>
  <c r="BF1237"/>
  <c r="BF1260"/>
  <c r="BF1271"/>
  <c r="BF1315"/>
  <c r="BF1325"/>
  <c r="BF1347"/>
  <c r="BF1374"/>
  <c r="BF1413"/>
  <c r="BF1417"/>
  <c r="BF1451"/>
  <c r="BF1466"/>
  <c r="BF1478"/>
  <c r="BF1487"/>
  <c r="BF1504"/>
  <c r="BF150"/>
  <c r="BF318"/>
  <c r="BF330"/>
  <c r="BF370"/>
  <c r="BF416"/>
  <c r="BF460"/>
  <c r="BF464"/>
  <c r="BF475"/>
  <c r="BF484"/>
  <c r="BF498"/>
  <c r="BF540"/>
  <c r="BF565"/>
  <c r="BF570"/>
  <c r="BF584"/>
  <c r="BF607"/>
  <c r="BF619"/>
  <c r="BF620"/>
  <c r="BF634"/>
  <c r="BF637"/>
  <c r="BF643"/>
  <c r="BF646"/>
  <c r="BF650"/>
  <c r="BF652"/>
  <c r="BF669"/>
  <c r="BF749"/>
  <c r="BF828"/>
  <c r="BF832"/>
  <c r="BF838"/>
  <c r="BF855"/>
  <c r="BF936"/>
  <c r="BF1077"/>
  <c r="BF1120"/>
  <c r="BF1287"/>
  <c r="BF1356"/>
  <c r="BF1365"/>
  <c r="BF1453"/>
  <c r="BF253"/>
  <c r="BF277"/>
  <c r="BF285"/>
  <c r="BF373"/>
  <c r="BF394"/>
  <c r="BF399"/>
  <c r="BF418"/>
  <c r="BF420"/>
  <c r="BF487"/>
  <c r="BF500"/>
  <c r="BF504"/>
  <c r="BF526"/>
  <c r="BF536"/>
  <c r="BF581"/>
  <c r="BF597"/>
  <c r="BF608"/>
  <c r="BF628"/>
  <c r="BF679"/>
  <c r="BF720"/>
  <c r="BF733"/>
  <c r="BF745"/>
  <c r="BF758"/>
  <c r="BF825"/>
  <c r="BF907"/>
  <c r="BF1066"/>
  <c r="BF1163"/>
  <c r="BF1202"/>
  <c r="BF1253"/>
  <c r="BF1281"/>
  <c r="BF1329"/>
  <c r="BF1403"/>
  <c r="BF1420"/>
  <c r="BF162"/>
  <c r="BF206"/>
  <c r="BF302"/>
  <c r="BF306"/>
  <c r="BF327"/>
  <c r="BF432"/>
  <c r="BF451"/>
  <c r="BF473"/>
  <c r="BF496"/>
  <c r="BF513"/>
  <c r="BF532"/>
  <c r="BF598"/>
  <c r="BF642"/>
  <c r="BF654"/>
  <c r="BF708"/>
  <c r="BF830"/>
  <c r="BF893"/>
  <c r="BF913"/>
  <c r="BF943"/>
  <c r="BF1007"/>
  <c r="BF1011"/>
  <c r="BF1039"/>
  <c r="BF1050"/>
  <c r="BF1057"/>
  <c r="BF1069"/>
  <c r="BF1073"/>
  <c r="BF1117"/>
  <c r="BF1180"/>
  <c r="BF1190"/>
  <c r="BF1208"/>
  <c r="BF1240"/>
  <c r="BF1263"/>
  <c r="BF1269"/>
  <c r="BF1307"/>
  <c r="BF1323"/>
  <c r="BF1326"/>
  <c r="BF1418"/>
  <c r="BF1430"/>
  <c r="BF1484"/>
  <c r="BF1497"/>
  <c r="F36"/>
  <c i="1" r="BC95"/>
  <c r="BC94"/>
  <c r="W32"/>
  <c i="2" r="F33"/>
  <c i="1" r="AZ95"/>
  <c r="AZ94"/>
  <c r="W29"/>
  <c i="2" r="J33"/>
  <c i="1" r="AV95"/>
  <c i="2" r="F35"/>
  <c i="1" r="BB95"/>
  <c r="BB94"/>
  <c r="W31"/>
  <c i="2" r="F37"/>
  <c i="1" r="BD95"/>
  <c r="BD94"/>
  <c r="W33"/>
  <c i="2" l="1" r="T442"/>
  <c r="P442"/>
  <c r="BK148"/>
  <c r="J148"/>
  <c r="J97"/>
  <c r="P148"/>
  <c r="P147"/>
  <c i="1" r="AU95"/>
  <c i="2" r="R442"/>
  <c r="T148"/>
  <c r="T147"/>
  <c r="BK442"/>
  <c r="J442"/>
  <c r="J103"/>
  <c r="R148"/>
  <c r="R147"/>
  <c r="J149"/>
  <c r="J98"/>
  <c r="BK1978"/>
  <c r="J1978"/>
  <c r="J123"/>
  <c r="J443"/>
  <c r="J104"/>
  <c r="BK1981"/>
  <c r="J1981"/>
  <c r="J125"/>
  <c r="F34"/>
  <c i="1" r="BA95"/>
  <c r="BA94"/>
  <c r="W30"/>
  <c r="AU94"/>
  <c i="2" r="J34"/>
  <c i="1" r="AW95"/>
  <c r="AT95"/>
  <c r="AV94"/>
  <c r="AK29"/>
  <c r="AY94"/>
  <c r="AX94"/>
  <c i="2" l="1" r="BK147"/>
  <c r="J147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<sst xmlns="http://schemas.openxmlformats.org/spreadsheetml/2006/main">
  <si>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</si>
  <si>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</si>
  <si>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</si>
  <si>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</si>
  <si>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</si>
  <si>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{8a296d03-dd2a-47dc-8a62-bc0e44c92283}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</si>
  <si>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</si>
  <si>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</si>
  <si>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</si>
  <si>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</si>
  <si>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</si>
  <si>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</si>
  <si>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</si>
  <si>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</si>
  <si>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</si>
  <si>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</si>
  <si>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</si>
  <si>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</si>
  <si>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</si>
  <si>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</si>
  <si>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</si>
  <si>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</si>
  <si>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</si>
  <si>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27. 2. 2022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</si>
  <si>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</si>
  <si>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</si>
  <si>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</si>
  <si>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</si>
  <si>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</si>
  <si>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</si>
  <si>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</si>
  <si>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</si>
  <si>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</si>
  <si>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</si>
  <si>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</si>
  <si>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</si>
  <si>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</si>
  <si>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</si>
  <si>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</si>
  <si>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</si>
  <si>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</si>
  <si>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</si>
  <si>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</si>
  <si>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</si>
  <si>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</si>
  <si>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</si>
  <si>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</si>
  <si>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</si>
  <si>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</si>
  <si>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</si>
  <si>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</si>
  <si>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</si>
  <si>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</si>
  <si>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</si>
  <si>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</si>
  <si>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</si>
  <si>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</si>
  <si>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</si>
  <si>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</si>
  <si>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</si>
  <si>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</si>
  <si>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</si>
  <si>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</si>
  <si>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</si>
  <si>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</si>
  <si>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</si>
  <si>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</si>
  <si>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</si>
  <si>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</si>
  <si>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</si>
  <si>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</si>
  <si>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</si>
  <si>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</si>
  <si>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</si>
  <si>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</si>
  <si>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</si>
  <si>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</si>
  <si>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</si>
  <si>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</si>
  <si>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</si>
  <si>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Bělohorská1682/74, VB č. 12 - Divišovi</t>
  </si>
  <si>
    <t>STA</t>
  </si>
  <si>
    <t>1</t>
  </si>
  <si>
    <t>{4afe9966-d9ec-4f4f-8956-a2e2f73f524c}</t>
  </si>
  <si>
    <t>KRYCÍ LIST SOUPISU PRACÍ</t>
  </si>
  <si>
    <t>Objekt:</t>
  </si>
  <si>
    <t>01 - Bělohorská1682/74, VB č. 12 - Divišovi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</si>
  <si>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</si>
  <si>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</si>
  <si>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</si>
  <si>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</si>
  <si>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</si>
  <si>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</si>
  <si>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</si>
  <si>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</si>
  <si>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</si>
  <si>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</si>
  <si>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</si>
  <si>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</si>
  <si>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</si>
  <si>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</si>
  <si>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</si>
  <si>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</si>
  <si>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</si>
  <si>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</si>
  <si>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</si>
  <si>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</si>
  <si>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</si>
  <si>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</si>
  <si>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</si>
  <si>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</si>
  <si>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</si>
  <si>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</si>
  <si>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</si>
  <si>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</si>
  <si>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</si>
  <si>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</si>
  <si>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</si>
  <si>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</si>
  <si>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</si>
  <si>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</si>
  <si>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</si>
  <si>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</si>
  <si>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</si>
  <si>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</si>
  <si>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</si>
  <si>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</si>
  <si>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</si>
  <si>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</si>
  <si>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</si>
  <si>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</si>
  <si>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</si>
  <si>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</si>
  <si>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</si>
  <si>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</si>
  <si>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</si>
  <si>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</si>
  <si>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</si>
  <si>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</si>
  <si>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</si>
  <si>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</si>
  <si>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367</t>
  </si>
  <si>
    <t>K</t>
  </si>
  <si>
    <t>310235241</t>
  </si>
  <si>
    <t>Zazdívka otvorů pl do 0,0225 m2 ve zdivu nadzákladovém cihlami pálenými tl do 300 mm</t>
  </si>
  <si>
    <t>kus</t>
  </si>
  <si>
    <t>4</t>
  </si>
  <si>
    <t>2</t>
  </si>
  <si>
    <t>253310738</t>
  </si>
  <si>
    <t>VV</t>
  </si>
  <si>
    <t>Držáky pro garnyže v obývacím pokoji, dětském pokoji, ložnici a kuchyni. Otvory pro elektro</t>
  </si>
  <si>
    <t>8+6</t>
  </si>
  <si>
    <t>303</t>
  </si>
  <si>
    <t>310237241</t>
  </si>
  <si>
    <t>Zazdívka otvorů pl přes 0,09 do 0,25 m2 ve zdivu nadzákladovém cihlami pálenými tl do 300 mm</t>
  </si>
  <si>
    <t>810742061</t>
  </si>
  <si>
    <t>Nika koupelna- část na délku sprchového koutu</t>
  </si>
  <si>
    <t>373</t>
  </si>
  <si>
    <t>317168051</t>
  </si>
  <si>
    <t>Překlad keramický vysoký v 238 mm dl 1000 mm</t>
  </si>
  <si>
    <t>-688803925</t>
  </si>
  <si>
    <t>Nad dveřním otvorem do koupelny</t>
  </si>
  <si>
    <t>340</t>
  </si>
  <si>
    <t>340235211</t>
  </si>
  <si>
    <t>Zazdívka otvorů v příčkách nebo stěnách pl do 0,0225 m2 cihlami plnými tl do 100 mm</t>
  </si>
  <si>
    <t>359882861</t>
  </si>
  <si>
    <t xml:space="preserve">Prostupy  ZTI</t>
  </si>
  <si>
    <t>5</t>
  </si>
  <si>
    <t>341</t>
  </si>
  <si>
    <t>340239211</t>
  </si>
  <si>
    <t>Zazdívka otvorů v příčkách nebo stěnách pl přes 1 do 4 m2 cihlami plnými tl do 100 mm</t>
  </si>
  <si>
    <t>m2</t>
  </si>
  <si>
    <t>256293950</t>
  </si>
  <si>
    <t>Část příčky vybourané se zárubní</t>
  </si>
  <si>
    <t>Koupelna</t>
  </si>
  <si>
    <t>1,5</t>
  </si>
  <si>
    <t>Součet</t>
  </si>
  <si>
    <t>6</t>
  </si>
  <si>
    <t>Úpravy povrchů, podlahy a osazování výplní</t>
  </si>
  <si>
    <t>611131121</t>
  </si>
  <si>
    <t>Penetrační disperzní nátěr vnitřních stropů nanášený ručně</t>
  </si>
  <si>
    <t>1206147342</t>
  </si>
  <si>
    <t>Chodba</t>
  </si>
  <si>
    <t>(2,35+1,025+0,766+2,822)*1,526+1,163*0,18+0,676*2,822</t>
  </si>
  <si>
    <t>0,782*1,025+(1,023+0,298)*1,757</t>
  </si>
  <si>
    <t>1,716*1,44</t>
  </si>
  <si>
    <t>WC</t>
  </si>
  <si>
    <t>1,438*0,81</t>
  </si>
  <si>
    <t>Spíž</t>
  </si>
  <si>
    <t>(1,943+1,805)*0,772*0,5</t>
  </si>
  <si>
    <t>Kuchyně</t>
  </si>
  <si>
    <t>3,375*1,836+(3,375-1,886+1,023+0,298)*(2,788-1,836)*0,5</t>
  </si>
  <si>
    <t>Dětský pokoj</t>
  </si>
  <si>
    <t>3,382*4,646</t>
  </si>
  <si>
    <t>Obývací pokoj</t>
  </si>
  <si>
    <t>(1,034+1,493+0,847)*(4,005+1,641)-1,641*0,18-0,388*1,66</t>
  </si>
  <si>
    <t>Ložnice</t>
  </si>
  <si>
    <t>(0,928+1,469+1,029)*5,599-1,597*0,265-0,3*1,597</t>
  </si>
  <si>
    <t>343</t>
  </si>
  <si>
    <t>611311131</t>
  </si>
  <si>
    <t>Potažení vnitřních rovných stropů vápenným štukem tloušťky do 3 mm</t>
  </si>
  <si>
    <t>-1598680917</t>
  </si>
  <si>
    <t>344</t>
  </si>
  <si>
    <t>611315111</t>
  </si>
  <si>
    <t>Vápenná hladká omítka rýh ve stropech šířky do 150 mm</t>
  </si>
  <si>
    <t>1181447869</t>
  </si>
  <si>
    <t>Elektro stropy</t>
  </si>
  <si>
    <t>20*0,1</t>
  </si>
  <si>
    <t>363</t>
  </si>
  <si>
    <t>611315223</t>
  </si>
  <si>
    <t>Vápenná štuková omítka malých ploch přes 0,25 do 1 m2 na stropech</t>
  </si>
  <si>
    <t>2020607730</t>
  </si>
  <si>
    <t>Strop niky po vybourání vestvěné skříně</t>
  </si>
  <si>
    <t>345</t>
  </si>
  <si>
    <t>612131101</t>
  </si>
  <si>
    <t>Cementový postřik vnitřních stěn nanášený celoplošně ručně</t>
  </si>
  <si>
    <t>2069899160</t>
  </si>
  <si>
    <t>1,5*2</t>
  </si>
  <si>
    <t>Obklady</t>
  </si>
  <si>
    <t>(1,716*2+1,44*2)*2-0,7*2</t>
  </si>
  <si>
    <t xml:space="preserve">Ostění nika </t>
  </si>
  <si>
    <t>0,65*2*0,25</t>
  </si>
  <si>
    <t>Parapet nika</t>
  </si>
  <si>
    <t>0,45*0,25</t>
  </si>
  <si>
    <t>(1,438*2+0,81)*1,6-0,6*1,6</t>
  </si>
  <si>
    <t>612131121</t>
  </si>
  <si>
    <t>Penetrační disperzní nátěr vnitřních stěn nanášený ručně</t>
  </si>
  <si>
    <t>-102119632</t>
  </si>
  <si>
    <t>(2,35+1,025+0,766+2,822)*2*2,539+1,526*2*2,539+2*0,18*2,539+0,676*2*2,53</t>
  </si>
  <si>
    <t>0,782*2*2,538+2*1,757*2,538+0,298*2*2,538-0,8*2*4-1,404*2-0,6*2*2</t>
  </si>
  <si>
    <t>(1,716*2+1,44*2)*2,728-0,6*2</t>
  </si>
  <si>
    <t>(1,438*2+0,81)*2,728-0,6*2</t>
  </si>
  <si>
    <t>(1,943+1,805)*2,728+0,772*2,728+0,784*2,728-0,6*2</t>
  </si>
  <si>
    <t>(3,375+1,836+1,886+0,15+0,784+1,023+0,298+2,788)*2,728-0,8*2-1,476*1,46+0,2*(1,746+1,46*2)</t>
  </si>
  <si>
    <t>(3,382*2+4,646*2)*2,744-0,8*2-1,494*2,001+0,2*(1,494+2,001*2)</t>
  </si>
  <si>
    <t>((1,034+1,493+0,847)*2+(4,005+1,641)*2)*2,744-1,493*2,176-1,404*2+0,2*(1,493+2,176*2)</t>
  </si>
  <si>
    <t>((0,928+1,469+1,029)*2+5,599*2)*2,738-0,8*2-1,469*1,461+0,2*(1,469+1,461*2)</t>
  </si>
  <si>
    <t>Odpočet obkladů</t>
  </si>
  <si>
    <t>-(1,716*2+1,44*2-0,6)*1,9</t>
  </si>
  <si>
    <t>-(1,438*2+0,81-0,6)*1,5</t>
  </si>
  <si>
    <t>375</t>
  </si>
  <si>
    <t>612142001</t>
  </si>
  <si>
    <t>Potažení vnitřních stěn sklovláknitým pletivem vtlačeným do tenkovrstvé hmoty</t>
  </si>
  <si>
    <t>2064870568</t>
  </si>
  <si>
    <t>Spoj nové a staré zdivo příčky</t>
  </si>
  <si>
    <t>346</t>
  </si>
  <si>
    <t>612311131</t>
  </si>
  <si>
    <t>Potažení vnitřních stěn vápenným štukem tloušťky do 3 mm</t>
  </si>
  <si>
    <t>422728111</t>
  </si>
  <si>
    <t>347</t>
  </si>
  <si>
    <t>612315111</t>
  </si>
  <si>
    <t>Vápenná hladká omítka rýh ve stěnách šířky do 150 mm</t>
  </si>
  <si>
    <t>-915626781</t>
  </si>
  <si>
    <t>Kanalizace připojovací</t>
  </si>
  <si>
    <t>10*0,15</t>
  </si>
  <si>
    <t>Vodovod</t>
  </si>
  <si>
    <t>24*0,1</t>
  </si>
  <si>
    <t>Elektro</t>
  </si>
  <si>
    <t>200*0,03</t>
  </si>
  <si>
    <t>348</t>
  </si>
  <si>
    <t>612315211</t>
  </si>
  <si>
    <t>Vápenná hladká omítka malých ploch do 0,09 m2 na stěnách</t>
  </si>
  <si>
    <t>-1707420253</t>
  </si>
  <si>
    <t>Prostupy, otlučená místa v omítce místností, otvory po vybouraných držácích pro garnyže</t>
  </si>
  <si>
    <t>23</t>
  </si>
  <si>
    <t>364</t>
  </si>
  <si>
    <t>612315223</t>
  </si>
  <si>
    <t>Vápenná štuková omítka malých ploch přes 0,25 do 1 m2 na stěnách</t>
  </si>
  <si>
    <t>104762535</t>
  </si>
  <si>
    <t>Stěny niky po vybourání vestvěné skříně</t>
  </si>
  <si>
    <t>349</t>
  </si>
  <si>
    <t>612321121</t>
  </si>
  <si>
    <t>Vápenocementová omítka hladká jednovrstvá vnitřních stěn nanášená ručně</t>
  </si>
  <si>
    <t>-1887415706</t>
  </si>
  <si>
    <t>336</t>
  </si>
  <si>
    <t>631311134</t>
  </si>
  <si>
    <t>Mazanina tl přes 120 do 240 mm z betonu prostého bez zvýšených nároků na prostředí tř. C 16/20</t>
  </si>
  <si>
    <t>m3</t>
  </si>
  <si>
    <t>136333018</t>
  </si>
  <si>
    <t>Sprchový kout - zvýšená podlaha</t>
  </si>
  <si>
    <t>0,9*0,9*0,15</t>
  </si>
  <si>
    <t>337</t>
  </si>
  <si>
    <t>631319013</t>
  </si>
  <si>
    <t>Příplatek k mazanině tl přes 120 do 240 mm za přehlazení povrchu</t>
  </si>
  <si>
    <t>-869226012</t>
  </si>
  <si>
    <t>376</t>
  </si>
  <si>
    <t>631362021</t>
  </si>
  <si>
    <t>Výztuž mazanin svařovanými sítěmi Kari</t>
  </si>
  <si>
    <t>t</t>
  </si>
  <si>
    <t>1546418870</t>
  </si>
  <si>
    <t>Výztuž mazaniny v koupelně síť 5/5mm oko 100/100mm</t>
  </si>
  <si>
    <t>0,9*0,9*3,113*1,2/1000</t>
  </si>
  <si>
    <t>14</t>
  </si>
  <si>
    <t>632481213</t>
  </si>
  <si>
    <t>Separační vrstva z PE fólie</t>
  </si>
  <si>
    <t>-1376871799</t>
  </si>
  <si>
    <t>Mezi deskami OSB</t>
  </si>
  <si>
    <t>12</t>
  </si>
  <si>
    <t>635211221</t>
  </si>
  <si>
    <t>Násyp tl do 20 mm pod plovoucí nebo tepelně izolační vrstvy podlah z keramzitu</t>
  </si>
  <si>
    <t>-1598173615</t>
  </si>
  <si>
    <t>Vyrovnávací násyp pod OSB desky</t>
  </si>
  <si>
    <t>282</t>
  </si>
  <si>
    <t>642944121</t>
  </si>
  <si>
    <t>Osazování ocelových zárubní dodatečné pl do 2,5 m2</t>
  </si>
  <si>
    <t>-1942244</t>
  </si>
  <si>
    <t>283</t>
  </si>
  <si>
    <t>M</t>
  </si>
  <si>
    <t>55331436</t>
  </si>
  <si>
    <t>zárubeň jednokřídlá ocelová pro dodatečnou montáž tl stěny 110-150mm rozměru 700/1970, 2100mm</t>
  </si>
  <si>
    <t>8</t>
  </si>
  <si>
    <t>-1700175114</t>
  </si>
  <si>
    <t>9</t>
  </si>
  <si>
    <t>Ostatní konstrukce a práce, bourání</t>
  </si>
  <si>
    <t>350</t>
  </si>
  <si>
    <t>949101111</t>
  </si>
  <si>
    <t>Lešení pomocné pro objekty pozemních staveb s lešeňovou podlahou v do 1,9 m zatížení do 150 kg/m2</t>
  </si>
  <si>
    <t>2059421554</t>
  </si>
  <si>
    <t>351</t>
  </si>
  <si>
    <t>952901111</t>
  </si>
  <si>
    <t>Vyčištění budov bytové a občanské výstavby při výšce podlaží do 4 m</t>
  </si>
  <si>
    <t>-72419887</t>
  </si>
  <si>
    <t>352</t>
  </si>
  <si>
    <t>952902021</t>
  </si>
  <si>
    <t>Čištění budov zametení hladkých podlah</t>
  </si>
  <si>
    <t>-710503958</t>
  </si>
  <si>
    <t>Denní úklid společných prostor m2 x počet dní</t>
  </si>
  <si>
    <t>100*45</t>
  </si>
  <si>
    <t>360</t>
  </si>
  <si>
    <t>965046111</t>
  </si>
  <si>
    <t>Broušení stávajících betonových podlah úběr do 3 mm</t>
  </si>
  <si>
    <t>1668226311</t>
  </si>
  <si>
    <t>361</t>
  </si>
  <si>
    <t>965046119</t>
  </si>
  <si>
    <t>Příplatek k broušení stávajících betonových podlah za každý další 1 mm úběru</t>
  </si>
  <si>
    <t>-1192399108</t>
  </si>
  <si>
    <t>365</t>
  </si>
  <si>
    <t>965081213</t>
  </si>
  <si>
    <t>Bourání podlah z dlaždic keramických nebo xylolitových tl do 10 mm plochy přes 1 m2</t>
  </si>
  <si>
    <t>-1522807279</t>
  </si>
  <si>
    <t>11</t>
  </si>
  <si>
    <t>965082923</t>
  </si>
  <si>
    <t>Odstranění násypů pod podlahami tl do 100 mm pl přes 2 m2</t>
  </si>
  <si>
    <t>204146863</t>
  </si>
  <si>
    <t>Odstranění případných kusových úlomků v původním násypu kvůli srovnání pod nový podklad</t>
  </si>
  <si>
    <t>0,5</t>
  </si>
  <si>
    <t>281</t>
  </si>
  <si>
    <t>968072455</t>
  </si>
  <si>
    <t>Vybourání kovových dveřních zárubní pl do 2 m2</t>
  </si>
  <si>
    <t>1506258499</t>
  </si>
  <si>
    <t>374</t>
  </si>
  <si>
    <t>971033231</t>
  </si>
  <si>
    <t>Vybourání otvorů ve zdivu cihelném pl do 0,0225 m2 na MVC nebo MV tl do 150 mm</t>
  </si>
  <si>
    <t>-1684107345</t>
  </si>
  <si>
    <t>19</t>
  </si>
  <si>
    <t>353</t>
  </si>
  <si>
    <t>973031616</t>
  </si>
  <si>
    <t>Vysekání kapes ve zdivu cihelném na MV nebo MVC pro špalíky a krabice do 100x100x50 mm</t>
  </si>
  <si>
    <t>-1461633041</t>
  </si>
  <si>
    <t>Krabice elektro</t>
  </si>
  <si>
    <t>59</t>
  </si>
  <si>
    <t>354</t>
  </si>
  <si>
    <t>974031132</t>
  </si>
  <si>
    <t>Vysekání rýh ve zdivu cihelném hl do 50 mm š do 70 mm</t>
  </si>
  <si>
    <t>m</t>
  </si>
  <si>
    <t>2087868450</t>
  </si>
  <si>
    <t>kanalizace umyvadlo</t>
  </si>
  <si>
    <t>355</t>
  </si>
  <si>
    <t>974031142</t>
  </si>
  <si>
    <t>Vysekání rýh ve zdivu cihelném hl do 70 mm š do 70 mm</t>
  </si>
  <si>
    <t>1808161537</t>
  </si>
  <si>
    <t>Kanalizace</t>
  </si>
  <si>
    <t>Dřez, myčka, pračka</t>
  </si>
  <si>
    <t>5,5</t>
  </si>
  <si>
    <t>356</t>
  </si>
  <si>
    <t>974031154</t>
  </si>
  <si>
    <t>Vysekání rýh ve zdivu cihelném hl do 100 mm š do 150 mm</t>
  </si>
  <si>
    <t>-1378057</t>
  </si>
  <si>
    <t>Sprcha</t>
  </si>
  <si>
    <t>3,5</t>
  </si>
  <si>
    <t>358</t>
  </si>
  <si>
    <t>974082112</t>
  </si>
  <si>
    <t>Vysekání rýh pro ploché vodiče v omítce MV nebo MVC stěn š do 30 mm</t>
  </si>
  <si>
    <t>-609021520</t>
  </si>
  <si>
    <t>200</t>
  </si>
  <si>
    <t>359</t>
  </si>
  <si>
    <t>974082172</t>
  </si>
  <si>
    <t>Vysekání rýh pro ploché vodiče v omítce MV nebo MVC stropů š do 30 mm</t>
  </si>
  <si>
    <t>740092789</t>
  </si>
  <si>
    <t>20</t>
  </si>
  <si>
    <t>366</t>
  </si>
  <si>
    <t>976082131</t>
  </si>
  <si>
    <t>Vybourání objímek, držáků nebo věšáků ze zdiva cihelného</t>
  </si>
  <si>
    <t>784308728</t>
  </si>
  <si>
    <t>Držáky pro garnyže v obývacím pokoji, dětském pokoji, ložnici a kuchyni.</t>
  </si>
  <si>
    <t>978059541</t>
  </si>
  <si>
    <t>Odsekání a odebrání obkladů stěn z vnitřních obkládaček plochy přes 1 m2</t>
  </si>
  <si>
    <t>397376902</t>
  </si>
  <si>
    <t>(1,716*2+1,44*2-0,6)*1,9</t>
  </si>
  <si>
    <t>(1,438*2+0,81-0,6)*1,5</t>
  </si>
  <si>
    <t>1,25*3,2</t>
  </si>
  <si>
    <t>997</t>
  </si>
  <si>
    <t>Přesun sutě</t>
  </si>
  <si>
    <t>331</t>
  </si>
  <si>
    <t>997013214</t>
  </si>
  <si>
    <t>Vnitrostaveništní doprava suti a vybouraných hmot pro budovy v přes 12 do 15 m ručně</t>
  </si>
  <si>
    <t>1570158519</t>
  </si>
  <si>
    <t>332</t>
  </si>
  <si>
    <t>997013219</t>
  </si>
  <si>
    <t>Příplatek k vnitrostaveništní dopravě suti a vybouraných hmot za zvětšenou dopravu suti ZKD 10 m</t>
  </si>
  <si>
    <t>546128110</t>
  </si>
  <si>
    <t>6,367*10 'Přepočtené koeficientem množství</t>
  </si>
  <si>
    <t>333</t>
  </si>
  <si>
    <t>997013501</t>
  </si>
  <si>
    <t>Odvoz suti a vybouraných hmot na skládku nebo meziskládku do 1 km se složením</t>
  </si>
  <si>
    <t>2006121384</t>
  </si>
  <si>
    <t>334</t>
  </si>
  <si>
    <t>997013509</t>
  </si>
  <si>
    <t>Příplatek k odvozu suti a vybouraných hmot na skládku ZKD 1 km přes 1 km</t>
  </si>
  <si>
    <t>630854551</t>
  </si>
  <si>
    <t>6,367*19 'Přepočtené koeficientem množství</t>
  </si>
  <si>
    <t>335</t>
  </si>
  <si>
    <t>997013631</t>
  </si>
  <si>
    <t>Poplatek za uložení na skládce (skládkovné) stavebního odpadu směsného kód odpadu 17 09 04</t>
  </si>
  <si>
    <t>-731118085</t>
  </si>
  <si>
    <t>998</t>
  </si>
  <si>
    <t>Přesun hmot</t>
  </si>
  <si>
    <t>329</t>
  </si>
  <si>
    <t>998018003</t>
  </si>
  <si>
    <t>Přesun hmot ruční pro budovy v přes 12 do 24 m</t>
  </si>
  <si>
    <t>-331971414</t>
  </si>
  <si>
    <t>330</t>
  </si>
  <si>
    <t>998018011</t>
  </si>
  <si>
    <t>Příplatek k ručnímu přesunu hmot pro budovy za zvětšený přesun ZKD 100 m</t>
  </si>
  <si>
    <t>-943994895</t>
  </si>
  <si>
    <t>PSV</t>
  </si>
  <si>
    <t>Práce a dodávky PSV</t>
  </si>
  <si>
    <t>711</t>
  </si>
  <si>
    <t>Izolace proti vodě, vlhkosti a plynům</t>
  </si>
  <si>
    <t>54</t>
  </si>
  <si>
    <t>711199101</t>
  </si>
  <si>
    <t>Provedení těsnícího pásu do spoje dilatační nebo styčné spáry podlaha - stěna</t>
  </si>
  <si>
    <t>16</t>
  </si>
  <si>
    <t>-1451918340</t>
  </si>
  <si>
    <t xml:space="preserve">Koupelna  - styk podlahy s obkladem</t>
  </si>
  <si>
    <t xml:space="preserve">Koupelna </t>
  </si>
  <si>
    <t>1,716*2+1,44*2</t>
  </si>
  <si>
    <t>Roh sprchového koutu</t>
  </si>
  <si>
    <t>2,2</t>
  </si>
  <si>
    <t>55</t>
  </si>
  <si>
    <t>28355022</t>
  </si>
  <si>
    <t>páska pružná těsnící hydroizolační š do 125mm</t>
  </si>
  <si>
    <t>32</t>
  </si>
  <si>
    <t>-1644947957</t>
  </si>
  <si>
    <t>8,512</t>
  </si>
  <si>
    <t>8,512*1,05 'Přepočtené koeficientem množství</t>
  </si>
  <si>
    <t>56</t>
  </si>
  <si>
    <t>711199102</t>
  </si>
  <si>
    <t>Provedení těsnícího koutu pro vnější nebo vnitřní roh spáry podlaha - stěna</t>
  </si>
  <si>
    <t>-123473242</t>
  </si>
  <si>
    <t>Koupelna kout</t>
  </si>
  <si>
    <t>57</t>
  </si>
  <si>
    <t>59054242</t>
  </si>
  <si>
    <t>páska pružná těsnící hydroizolační -kout</t>
  </si>
  <si>
    <t>-755413783</t>
  </si>
  <si>
    <t>12,6984126984127*0,315 'Přepočtené koeficientem množství</t>
  </si>
  <si>
    <t>711493111</t>
  </si>
  <si>
    <t>Izolace proti podpovrchové a tlakové vodě vodorovná těsnicí hmotou dvousložkovou na bázi cementu</t>
  </si>
  <si>
    <t>1553151891</t>
  </si>
  <si>
    <t>60</t>
  </si>
  <si>
    <t>711493121</t>
  </si>
  <si>
    <t>Izolace proti podpovrchové a tlakové vodě svislá těsnicí hmotou dvousložkovou na bázi cementu</t>
  </si>
  <si>
    <t>1239564370</t>
  </si>
  <si>
    <t xml:space="preserve">Koupelna  - soklík</t>
  </si>
  <si>
    <t>(1,716*2+1,44*2)*0,1</t>
  </si>
  <si>
    <t>Koupelna sprchavýška 2,2m</t>
  </si>
  <si>
    <t>2,2*2</t>
  </si>
  <si>
    <t>61</t>
  </si>
  <si>
    <t>998711103</t>
  </si>
  <si>
    <t>Přesun hmot tonážní pro izolace proti vodě, vlhkosti a plynům v objektech v přes 12 do 60 m</t>
  </si>
  <si>
    <t>1675024799</t>
  </si>
  <si>
    <t>62</t>
  </si>
  <si>
    <t>998711181</t>
  </si>
  <si>
    <t>Příplatek k přesunu hmot tonážní 711 prováděný bez použití mechanizace</t>
  </si>
  <si>
    <t>-356983471</t>
  </si>
  <si>
    <t>63</t>
  </si>
  <si>
    <t>998711192</t>
  </si>
  <si>
    <t>Příplatek k přesunu hmot tonážní 711 za zvětšený přesun do 100 m</t>
  </si>
  <si>
    <t>-1891153233</t>
  </si>
  <si>
    <t>721</t>
  </si>
  <si>
    <t>Zdravotechnika - vnitřní kanalizace</t>
  </si>
  <si>
    <t>64</t>
  </si>
  <si>
    <t>721170972</t>
  </si>
  <si>
    <t>Potrubí z PVC krácení trub DN 50</t>
  </si>
  <si>
    <t>-1306479770</t>
  </si>
  <si>
    <t>Kuchyně dřez</t>
  </si>
  <si>
    <t>Koupelna umyvadlo</t>
  </si>
  <si>
    <t>65</t>
  </si>
  <si>
    <t>721170973</t>
  </si>
  <si>
    <t>Potrubí z PVC krácení trub DN 70</t>
  </si>
  <si>
    <t>-999933508</t>
  </si>
  <si>
    <t>Vana</t>
  </si>
  <si>
    <t>66</t>
  </si>
  <si>
    <t>721170975</t>
  </si>
  <si>
    <t>Potrubí z PVC krácení trub DN 125</t>
  </si>
  <si>
    <t>-715004036</t>
  </si>
  <si>
    <t>67</t>
  </si>
  <si>
    <t>721171803</t>
  </si>
  <si>
    <t>Demontáž potrubí z PVC D do 75</t>
  </si>
  <si>
    <t>-773826613</t>
  </si>
  <si>
    <t>2,5</t>
  </si>
  <si>
    <t>69</t>
  </si>
  <si>
    <t>721171808</t>
  </si>
  <si>
    <t>Demontáž potrubí z PVC D přes 75 do 114</t>
  </si>
  <si>
    <t>1970606800</t>
  </si>
  <si>
    <t>70</t>
  </si>
  <si>
    <t>721171905</t>
  </si>
  <si>
    <t>Potrubí z PP vsazení odbočky do hrdla DN 110</t>
  </si>
  <si>
    <t>405933304</t>
  </si>
  <si>
    <t>71</t>
  </si>
  <si>
    <t>721171915</t>
  </si>
  <si>
    <t>Potrubí z PP propojení potrubí DN 110</t>
  </si>
  <si>
    <t>-1765169760</t>
  </si>
  <si>
    <t>72</t>
  </si>
  <si>
    <t>721174042</t>
  </si>
  <si>
    <t>Potrubí kanalizační z PP připojovací DN 40</t>
  </si>
  <si>
    <t>-1221698145</t>
  </si>
  <si>
    <t>Umyvadlo</t>
  </si>
  <si>
    <t>73</t>
  </si>
  <si>
    <t>721174043</t>
  </si>
  <si>
    <t>Potrubí kanalizační z PP připojovací DN 50</t>
  </si>
  <si>
    <t>597239378</t>
  </si>
  <si>
    <t>Kuchyň dřez, myčka a pračka</t>
  </si>
  <si>
    <t>74</t>
  </si>
  <si>
    <t>721174044</t>
  </si>
  <si>
    <t>Potrubí kanalizační z PP připojovací DN 75</t>
  </si>
  <si>
    <t>1810740771</t>
  </si>
  <si>
    <t>Sprchový kout</t>
  </si>
  <si>
    <t>75</t>
  </si>
  <si>
    <t>721174045</t>
  </si>
  <si>
    <t>Potrubí kanalizační z PP připojovací DN 110</t>
  </si>
  <si>
    <t>997284656</t>
  </si>
  <si>
    <t>77</t>
  </si>
  <si>
    <t>721194104</t>
  </si>
  <si>
    <t>Vyvedení a upevnění odpadních výpustek DN 40</t>
  </si>
  <si>
    <t>-896752638</t>
  </si>
  <si>
    <t>78</t>
  </si>
  <si>
    <t>721194105</t>
  </si>
  <si>
    <t>Vyvedení a upevnění odpadních výpustek DN 50</t>
  </si>
  <si>
    <t>1552009320</t>
  </si>
  <si>
    <t>1+1+1</t>
  </si>
  <si>
    <t>79</t>
  </si>
  <si>
    <t>721194107</t>
  </si>
  <si>
    <t>Vyvedení a upevnění odpadních výpustek DN 70</t>
  </si>
  <si>
    <t>-1773262654</t>
  </si>
  <si>
    <t>80</t>
  </si>
  <si>
    <t>721194109</t>
  </si>
  <si>
    <t>Vyvedení a upevnění odpadních výpustek DN 110</t>
  </si>
  <si>
    <t>-937199971</t>
  </si>
  <si>
    <t>339</t>
  </si>
  <si>
    <t>721212123</t>
  </si>
  <si>
    <t>Odtokový sprchový žlab délky 800 mm s krycím roštem a zápachovou uzávěrkou</t>
  </si>
  <si>
    <t>-902051747</t>
  </si>
  <si>
    <t>81</t>
  </si>
  <si>
    <t>721229111</t>
  </si>
  <si>
    <t xml:space="preserve">Montáž zápachové uzávěrky pro pračku a myčku do DN 50  ostatní typ</t>
  </si>
  <si>
    <t>-502697668</t>
  </si>
  <si>
    <t>pračka + myčka</t>
  </si>
  <si>
    <t>1+1</t>
  </si>
  <si>
    <t>82</t>
  </si>
  <si>
    <t>55161830</t>
  </si>
  <si>
    <t>uzávěrka zápachová pro pračku a myčku podomítková DN 40/50 nerez</t>
  </si>
  <si>
    <t>-573041774</t>
  </si>
  <si>
    <t>83</t>
  </si>
  <si>
    <t>721290111</t>
  </si>
  <si>
    <t>Zkouška těsnosti potrubí kanalizace vodou DN do 125</t>
  </si>
  <si>
    <t>2031348446</t>
  </si>
  <si>
    <t>10</t>
  </si>
  <si>
    <t>84</t>
  </si>
  <si>
    <t>721910912</t>
  </si>
  <si>
    <t>Pročištění odpadů svislých v jednom podlaží DN do 200</t>
  </si>
  <si>
    <t>-1198648009</t>
  </si>
  <si>
    <t>85</t>
  </si>
  <si>
    <t>998721103</t>
  </si>
  <si>
    <t>Přesun hmot tonážní pro vnitřní kanalizace v objektech v přes 12 do 24 m</t>
  </si>
  <si>
    <t>-1767553443</t>
  </si>
  <si>
    <t>86</t>
  </si>
  <si>
    <t>998721181</t>
  </si>
  <si>
    <t>Příplatek k přesunu hmot tonážní 721 prováděný bez použití mechanizace</t>
  </si>
  <si>
    <t>-638567992</t>
  </si>
  <si>
    <t>87</t>
  </si>
  <si>
    <t>998721192</t>
  </si>
  <si>
    <t>Příplatek k přesunu hmot tonážní 721 za zvětšený přesun do 100 m</t>
  </si>
  <si>
    <t>1982371471</t>
  </si>
  <si>
    <t>722</t>
  </si>
  <si>
    <t>Zdravotechnika - vnitřní vodovod</t>
  </si>
  <si>
    <t>88</t>
  </si>
  <si>
    <t>722170801</t>
  </si>
  <si>
    <t>Demontáž rozvodů vody z plastů D do 25</t>
  </si>
  <si>
    <t>-1103989733</t>
  </si>
  <si>
    <t>377</t>
  </si>
  <si>
    <t>722171913</t>
  </si>
  <si>
    <t>Potrubí plastové odříznutí trubky D přes 20 do 25 mm</t>
  </si>
  <si>
    <t>-848167718</t>
  </si>
  <si>
    <t>91</t>
  </si>
  <si>
    <t>722174003</t>
  </si>
  <si>
    <t>Potrubí vodovodní plastové PPR svar polyfúze PN 16 D 25x3,5 mm</t>
  </si>
  <si>
    <t>-2087841623</t>
  </si>
  <si>
    <t>Koupelna sprcha, umyvadlo</t>
  </si>
  <si>
    <t>Kuchyně dřez, myčka, pračka</t>
  </si>
  <si>
    <t>92</t>
  </si>
  <si>
    <t>722179191</t>
  </si>
  <si>
    <t>Příplatek k rozvodu vody z plastů za malý rozsah prací na zakázce do 20 m</t>
  </si>
  <si>
    <t>soubor</t>
  </si>
  <si>
    <t>-1385125251</t>
  </si>
  <si>
    <t>93</t>
  </si>
  <si>
    <t>722179192</t>
  </si>
  <si>
    <t>Příplatek k rozvodu vody z plastů za potrubí do D 32 mm do 15 svarů</t>
  </si>
  <si>
    <t>-1914521915</t>
  </si>
  <si>
    <t>94</t>
  </si>
  <si>
    <t>722181221</t>
  </si>
  <si>
    <t>Ochrana vodovodního potrubí přilepenými termoizolačními trubicemi z PE tl přes 6 do 9 mm DN do 22 mm</t>
  </si>
  <si>
    <t>1728937639</t>
  </si>
  <si>
    <t>24</t>
  </si>
  <si>
    <t>95</t>
  </si>
  <si>
    <t>722181851</t>
  </si>
  <si>
    <t>Demontáž termoizolačních trubic z trub D do 45</t>
  </si>
  <si>
    <t>1415293822</t>
  </si>
  <si>
    <t>18</t>
  </si>
  <si>
    <t>96</t>
  </si>
  <si>
    <t>722190401</t>
  </si>
  <si>
    <t>Vyvedení a upevnění výpustku DN do 25</t>
  </si>
  <si>
    <t>1787329074</t>
  </si>
  <si>
    <t>dřez,sprcha, umyvadlo, myčka, pračka,WC</t>
  </si>
  <si>
    <t>2+2+2+1+1+1</t>
  </si>
  <si>
    <t>97</t>
  </si>
  <si>
    <t>722190901</t>
  </si>
  <si>
    <t>Uzavření nebo otevření vodovodního potrubí při opravách</t>
  </si>
  <si>
    <t>-98929011</t>
  </si>
  <si>
    <t>98</t>
  </si>
  <si>
    <t>722220151</t>
  </si>
  <si>
    <t>Nástěnka závitová plastová PPR PN 20 DN 16 x G 1/2"</t>
  </si>
  <si>
    <t>-280841465</t>
  </si>
  <si>
    <t>wc, myčka, pračka,umyvadlo,dřez</t>
  </si>
  <si>
    <t>1+1+1+2+2</t>
  </si>
  <si>
    <t>99</t>
  </si>
  <si>
    <t>722220161</t>
  </si>
  <si>
    <t>Nástěnný komplet plastový PPR PN 20 DN 20 x G 1/2"</t>
  </si>
  <si>
    <t>-1340312680</t>
  </si>
  <si>
    <t>sprcha</t>
  </si>
  <si>
    <t>100</t>
  </si>
  <si>
    <t>722220861</t>
  </si>
  <si>
    <t>Demontáž armatur závitových se dvěma závity G do 3/4</t>
  </si>
  <si>
    <t>96844612</t>
  </si>
  <si>
    <t xml:space="preserve">Rohový ventil  wc a umyvadlo</t>
  </si>
  <si>
    <t>1+2</t>
  </si>
  <si>
    <t>101</t>
  </si>
  <si>
    <t>722220872</t>
  </si>
  <si>
    <t>Demontáž armatur závitových se dvěma závity a šroubením G přes 3/8 do 3/4</t>
  </si>
  <si>
    <t>-287124924</t>
  </si>
  <si>
    <t>Hadice k WC</t>
  </si>
  <si>
    <t>102</t>
  </si>
  <si>
    <t>722232221</t>
  </si>
  <si>
    <t>Kohout kulový rohový G 1/2" PN 42 do 185°C plnoprůtokový s 2x vnějším závitem</t>
  </si>
  <si>
    <t>-1686312427</t>
  </si>
  <si>
    <t>dřez, umyvadlo</t>
  </si>
  <si>
    <t>2+2</t>
  </si>
  <si>
    <t>103</t>
  </si>
  <si>
    <t>722239101</t>
  </si>
  <si>
    <t>Montáž armatur vodovodních se dvěma závity G 1/2</t>
  </si>
  <si>
    <t>728915607</t>
  </si>
  <si>
    <t>hadice k umyvadlu</t>
  </si>
  <si>
    <t>104</t>
  </si>
  <si>
    <t>55190006</t>
  </si>
  <si>
    <t>hadice flexibilní sanitární 3/8"</t>
  </si>
  <si>
    <t>-1627874130</t>
  </si>
  <si>
    <t>105</t>
  </si>
  <si>
    <t>722290226</t>
  </si>
  <si>
    <t>Zkouška těsnosti vodovodního potrubí závitového DN do 50</t>
  </si>
  <si>
    <t>-597940151</t>
  </si>
  <si>
    <t>106</t>
  </si>
  <si>
    <t>722290234</t>
  </si>
  <si>
    <t>Proplach a dezinfekce vodovodního potrubí DN do 80</t>
  </si>
  <si>
    <t>-1768376147</t>
  </si>
  <si>
    <t>107</t>
  </si>
  <si>
    <t>998722103</t>
  </si>
  <si>
    <t>Přesun hmot tonážní pro vnitřní vodovod v objektech v přes 12 do 24 m</t>
  </si>
  <si>
    <t>-578573470</t>
  </si>
  <si>
    <t>108</t>
  </si>
  <si>
    <t>998722181</t>
  </si>
  <si>
    <t>Příplatek k přesunu hmot tonážní 722 prováděný bez použití mechanizace</t>
  </si>
  <si>
    <t>-1501280041</t>
  </si>
  <si>
    <t>109</t>
  </si>
  <si>
    <t>998722192</t>
  </si>
  <si>
    <t>Příplatek k přesunu hmot tonážní 722 za zvětšený přesun do 100 m</t>
  </si>
  <si>
    <t>-1864078961</t>
  </si>
  <si>
    <t>723</t>
  </si>
  <si>
    <t>Zdravotechnika - vnitřní plynovod</t>
  </si>
  <si>
    <t>89</t>
  </si>
  <si>
    <t>723120804</t>
  </si>
  <si>
    <t>Demontáž potrubí ocelové závitové svařované DN do 25</t>
  </si>
  <si>
    <t>-1220194978</t>
  </si>
  <si>
    <t>Plyn - přívod ke sporáku</t>
  </si>
  <si>
    <t>115</t>
  </si>
  <si>
    <t>723229102</t>
  </si>
  <si>
    <t>Montáž armatur plynovodních s jedním závitem G 1/2 ostatní typ</t>
  </si>
  <si>
    <t>1203760118</t>
  </si>
  <si>
    <t>116</t>
  </si>
  <si>
    <t>31944406</t>
  </si>
  <si>
    <t>zátka litinová s vnějším závitem zinkovaná DN 1"</t>
  </si>
  <si>
    <t>1795297217</t>
  </si>
  <si>
    <t>112</t>
  </si>
  <si>
    <t>998723103</t>
  </si>
  <si>
    <t>Přesun hmot tonážní pro vnitřní plynovod v objektech v přes 12 do 24 m</t>
  </si>
  <si>
    <t>-870527604</t>
  </si>
  <si>
    <t>113</t>
  </si>
  <si>
    <t>998723181</t>
  </si>
  <si>
    <t>Příplatek k přesunu hmot tonážní 723 prováděný bez použití mechanizace</t>
  </si>
  <si>
    <t>781493043</t>
  </si>
  <si>
    <t>114</t>
  </si>
  <si>
    <t>998723192</t>
  </si>
  <si>
    <t>Příplatek k přesunu hmot tonážní 723 za zvětšený přesun do 100 m</t>
  </si>
  <si>
    <t>699862738</t>
  </si>
  <si>
    <t>725</t>
  </si>
  <si>
    <t>Zdravotechnika - zařizovací předměty</t>
  </si>
  <si>
    <t>117</t>
  </si>
  <si>
    <t>725110811</t>
  </si>
  <si>
    <t>Demontáž klozetů splachovací s nádrží</t>
  </si>
  <si>
    <t>-1000736913</t>
  </si>
  <si>
    <t>118</t>
  </si>
  <si>
    <t>725119125</t>
  </si>
  <si>
    <t>Montáž klozetových mís závěsných na nosné stěny</t>
  </si>
  <si>
    <t>235466725</t>
  </si>
  <si>
    <t>119</t>
  </si>
  <si>
    <t>64236091</t>
  </si>
  <si>
    <t>mísa keramická klozetová závěsná bílá s hlubokým splachováním odpad vodorovný</t>
  </si>
  <si>
    <t>1068095542</t>
  </si>
  <si>
    <t>120</t>
  </si>
  <si>
    <t>725210821</t>
  </si>
  <si>
    <t>Demontáž umyvadel bez výtokových armatur</t>
  </si>
  <si>
    <t>1802934405</t>
  </si>
  <si>
    <t>121</t>
  </si>
  <si>
    <t>725219102</t>
  </si>
  <si>
    <t>Montáž umyvadla připevněného na šrouby do zdiva</t>
  </si>
  <si>
    <t>470716210</t>
  </si>
  <si>
    <t>122</t>
  </si>
  <si>
    <t>64211030</t>
  </si>
  <si>
    <t>umyvadlo keramické závěsné bílé š 500mm</t>
  </si>
  <si>
    <t>-904310088</t>
  </si>
  <si>
    <t>123</t>
  </si>
  <si>
    <t>725220841</t>
  </si>
  <si>
    <t>Demontáž van ocelová rohová</t>
  </si>
  <si>
    <t>737999892</t>
  </si>
  <si>
    <t>143</t>
  </si>
  <si>
    <t>725244653</t>
  </si>
  <si>
    <t>Zástěna sprchová rohová polorámová skleněná tl. 6 mm dveře otvíravé dvoukřídlové vstup z rohu na vaničku 900x900 mm</t>
  </si>
  <si>
    <t>-462800500</t>
  </si>
  <si>
    <t>126</t>
  </si>
  <si>
    <t>725310823</t>
  </si>
  <si>
    <t>Demontáž dřez jednoduchý vestavěný v kuchyňských sestavách bez výtokových armatur</t>
  </si>
  <si>
    <t>1102425127</t>
  </si>
  <si>
    <t>128</t>
  </si>
  <si>
    <t>725610810</t>
  </si>
  <si>
    <t>Demontáž sporáků plynových</t>
  </si>
  <si>
    <t>2010532901</t>
  </si>
  <si>
    <t>129</t>
  </si>
  <si>
    <t>725813112</t>
  </si>
  <si>
    <t>Ventil rohový pračkový G 3/4"</t>
  </si>
  <si>
    <t>752819317</t>
  </si>
  <si>
    <t>Pračka a myčka</t>
  </si>
  <si>
    <t>130</t>
  </si>
  <si>
    <t>725820801</t>
  </si>
  <si>
    <t>Demontáž baterie nástěnné do G 3 / 4</t>
  </si>
  <si>
    <t>-830305239</t>
  </si>
  <si>
    <t>Vana, dřez</t>
  </si>
  <si>
    <t>144</t>
  </si>
  <si>
    <t>725820802</t>
  </si>
  <si>
    <t>Demontáž baterie stojánkové do jednoho otvoru</t>
  </si>
  <si>
    <t>942026565</t>
  </si>
  <si>
    <t>131</t>
  </si>
  <si>
    <t>725829131</t>
  </si>
  <si>
    <t>Montáž baterie umyvadlové stojánkové G 1/2" ostatní typ</t>
  </si>
  <si>
    <t>-782036779</t>
  </si>
  <si>
    <t>132</t>
  </si>
  <si>
    <t>55144004</t>
  </si>
  <si>
    <t>baterie umyvadlová stojánková páková s ovládáním odpadu</t>
  </si>
  <si>
    <t>-1885688967</t>
  </si>
  <si>
    <t>145</t>
  </si>
  <si>
    <t>725849411</t>
  </si>
  <si>
    <t>Montáž baterie sprchové nástěnná s nastavitelnou výškou sprchy</t>
  </si>
  <si>
    <t>-109212368</t>
  </si>
  <si>
    <t>146</t>
  </si>
  <si>
    <t>55145588</t>
  </si>
  <si>
    <t>baterie sprchová páková bez příslušenství</t>
  </si>
  <si>
    <t>518478062</t>
  </si>
  <si>
    <t>147</t>
  </si>
  <si>
    <t>55145003</t>
  </si>
  <si>
    <t>souprava sprchová komplet</t>
  </si>
  <si>
    <t>sada</t>
  </si>
  <si>
    <t>582103066</t>
  </si>
  <si>
    <t>135</t>
  </si>
  <si>
    <t>725859101</t>
  </si>
  <si>
    <t>Montáž ventilů odpadních do DN 32 pro zařizovací předměty</t>
  </si>
  <si>
    <t>-716085506</t>
  </si>
  <si>
    <t>136</t>
  </si>
  <si>
    <t>55161007</t>
  </si>
  <si>
    <t>ventil odpadní umyvadlový celokovový CLICK/CLACK s přepadem a připojovacím závitem 5/4"</t>
  </si>
  <si>
    <t>812535987</t>
  </si>
  <si>
    <t>137</t>
  </si>
  <si>
    <t>725860812</t>
  </si>
  <si>
    <t>Demontáž uzávěrů zápachu dvojitých</t>
  </si>
  <si>
    <t>-654410782</t>
  </si>
  <si>
    <t>Umyvadlo, dřez</t>
  </si>
  <si>
    <t>378</t>
  </si>
  <si>
    <t>725869101</t>
  </si>
  <si>
    <t>Montáž zápachových uzávěrek umyvadlových do DN 40</t>
  </si>
  <si>
    <t>1842075072</t>
  </si>
  <si>
    <t>379</t>
  </si>
  <si>
    <t>55161324</t>
  </si>
  <si>
    <t>uzávěrka zápachová umyvadlová s přípojkou pro pračku myčku a krycí růžicí odtoku DN 32</t>
  </si>
  <si>
    <t>-2003865637</t>
  </si>
  <si>
    <t>138</t>
  </si>
  <si>
    <t>725869214</t>
  </si>
  <si>
    <t>Montáž zápachových uzávěrek džezových dvoudílných DN 50</t>
  </si>
  <si>
    <t>-1911881943</t>
  </si>
  <si>
    <t>139</t>
  </si>
  <si>
    <t>55161107</t>
  </si>
  <si>
    <t>uzávěrka zápachová dřezová s přípojkou pro myčku a pračku DN 50</t>
  </si>
  <si>
    <t>-865749952</t>
  </si>
  <si>
    <t>140</t>
  </si>
  <si>
    <t>998725103</t>
  </si>
  <si>
    <t>Přesun hmot tonážní pro zařizovací předměty v objektech v přes 12 do 24 m</t>
  </si>
  <si>
    <t>-871116358</t>
  </si>
  <si>
    <t>141</t>
  </si>
  <si>
    <t>998725181</t>
  </si>
  <si>
    <t>Příplatek k přesunu hmot tonážní 725 prováděný bez použití mechanizace</t>
  </si>
  <si>
    <t>-1580096911</t>
  </si>
  <si>
    <t>142</t>
  </si>
  <si>
    <t>998725192</t>
  </si>
  <si>
    <t>Příplatek k přesunu hmot tonážní 725 za zvětšený přesun do 100 m</t>
  </si>
  <si>
    <t>-1020386156</t>
  </si>
  <si>
    <t>726</t>
  </si>
  <si>
    <t>Zdravotechnika - předstěnové instalace</t>
  </si>
  <si>
    <t>148</t>
  </si>
  <si>
    <t>726131041</t>
  </si>
  <si>
    <t>Instalační předstěna - klozet závěsný v 1120 mm s ovládáním zepředu do lehkých stěn s kovovou kcí</t>
  </si>
  <si>
    <t>-1501685942</t>
  </si>
  <si>
    <t>149</t>
  </si>
  <si>
    <t>726191001</t>
  </si>
  <si>
    <t>Zvukoizolační souprava pro klozet a bidet</t>
  </si>
  <si>
    <t>-1764781761</t>
  </si>
  <si>
    <t>150</t>
  </si>
  <si>
    <t>726191002</t>
  </si>
  <si>
    <t>Souprava pro předstěnovou montáž</t>
  </si>
  <si>
    <t>308768972</t>
  </si>
  <si>
    <t>151</t>
  </si>
  <si>
    <t>998726113</t>
  </si>
  <si>
    <t>Přesun hmot tonážní pro instalační prefabrikáty v objektech v přes 12 do 24 m</t>
  </si>
  <si>
    <t>968878150</t>
  </si>
  <si>
    <t>152</t>
  </si>
  <si>
    <t>998726181</t>
  </si>
  <si>
    <t>Příplatek k přesunu hmot tonážní 726 prováděný bez použití mechanizace</t>
  </si>
  <si>
    <t>-1227057138</t>
  </si>
  <si>
    <t>153</t>
  </si>
  <si>
    <t>998726192</t>
  </si>
  <si>
    <t>Příplatek k přesunu hmot tonážní 726 za zvětšený přesun do 100 m</t>
  </si>
  <si>
    <t>251463508</t>
  </si>
  <si>
    <t>735</t>
  </si>
  <si>
    <t>Ústřední vytápění - otopná tělesa</t>
  </si>
  <si>
    <t>154</t>
  </si>
  <si>
    <t>735000912</t>
  </si>
  <si>
    <t>Vyregulování ventilu nebo kohoutu dvojregulačního s termostatickým ovládáním</t>
  </si>
  <si>
    <t>316967491</t>
  </si>
  <si>
    <t>181</t>
  </si>
  <si>
    <t>735111810</t>
  </si>
  <si>
    <t>Demontáž otopného tělesa litinového článkového</t>
  </si>
  <si>
    <t>-585570679</t>
  </si>
  <si>
    <t>0,35*18</t>
  </si>
  <si>
    <t>0,35*13</t>
  </si>
  <si>
    <t>0,35*12</t>
  </si>
  <si>
    <t>0,35*19</t>
  </si>
  <si>
    <t>182</t>
  </si>
  <si>
    <t>735151811</t>
  </si>
  <si>
    <t>Demontáž otopného tělesa panelového jednořadého dl do 1500 mm</t>
  </si>
  <si>
    <t>1225351924</t>
  </si>
  <si>
    <t>155</t>
  </si>
  <si>
    <t>735191902</t>
  </si>
  <si>
    <t>Vyzkoušení otopných těles litinových po opravě tlakem</t>
  </si>
  <si>
    <t>-1984681447</t>
  </si>
  <si>
    <t>162</t>
  </si>
  <si>
    <t>735191901</t>
  </si>
  <si>
    <t>Vyzkoušení otopných těles ocelových po opravě tlakem</t>
  </si>
  <si>
    <t>-542489845</t>
  </si>
  <si>
    <t>Koupelna žebřík</t>
  </si>
  <si>
    <t>0,45*1,3</t>
  </si>
  <si>
    <t>385</t>
  </si>
  <si>
    <t>735191904</t>
  </si>
  <si>
    <t>Vyčištění otopných těles litinových proplachem vodou</t>
  </si>
  <si>
    <t>529101146</t>
  </si>
  <si>
    <t>156</t>
  </si>
  <si>
    <t>735191905</t>
  </si>
  <si>
    <t>Odvzdušnění otopných těles</t>
  </si>
  <si>
    <t>105299243</t>
  </si>
  <si>
    <t>157</t>
  </si>
  <si>
    <t>735191910</t>
  </si>
  <si>
    <t>Napuštění vody do otopných těles</t>
  </si>
  <si>
    <t>472036756</t>
  </si>
  <si>
    <t>180</t>
  </si>
  <si>
    <t>735192911</t>
  </si>
  <si>
    <t>Zpětná montáž otopných těles článkových litinových</t>
  </si>
  <si>
    <t>-1838286594</t>
  </si>
  <si>
    <t>183</t>
  </si>
  <si>
    <t>735192921</t>
  </si>
  <si>
    <t>Zpětná montáž otopného tělesa panelového jednořadého do 1500 mm</t>
  </si>
  <si>
    <t>-2139205382</t>
  </si>
  <si>
    <t>Žebřík koupelna</t>
  </si>
  <si>
    <t>386</t>
  </si>
  <si>
    <t>735494811</t>
  </si>
  <si>
    <t>Vypuštění vody z otopných těles</t>
  </si>
  <si>
    <t>2146874026</t>
  </si>
  <si>
    <t>158</t>
  </si>
  <si>
    <t>998735103</t>
  </si>
  <si>
    <t>Přesun hmot tonážní pro otopná tělesa v objektech v přes 12 do 24 m</t>
  </si>
  <si>
    <t>242803818</t>
  </si>
  <si>
    <t>159</t>
  </si>
  <si>
    <t>998735181</t>
  </si>
  <si>
    <t>Příplatek k přesunu hmot tonážní 735 prováděný bez použití mechanizace</t>
  </si>
  <si>
    <t>2015955767</t>
  </si>
  <si>
    <t>160</t>
  </si>
  <si>
    <t>998735193</t>
  </si>
  <si>
    <t>Příplatek k přesunu hmot tonážní 735 za zvětšený přesun do 500 m</t>
  </si>
  <si>
    <t>2000564095</t>
  </si>
  <si>
    <t>741</t>
  </si>
  <si>
    <t>Elektroinstalace - silnoproud</t>
  </si>
  <si>
    <t>184</t>
  </si>
  <si>
    <t>741-1</t>
  </si>
  <si>
    <t>Demontáž původních rozvodů elektro</t>
  </si>
  <si>
    <t>ks</t>
  </si>
  <si>
    <t>-1477521400</t>
  </si>
  <si>
    <t>185</t>
  </si>
  <si>
    <t>741112001</t>
  </si>
  <si>
    <t>Montáž krabice zapuštěná plastová kruhová</t>
  </si>
  <si>
    <t>-1420842009</t>
  </si>
  <si>
    <t>186</t>
  </si>
  <si>
    <t>34571521</t>
  </si>
  <si>
    <t>krabice pod omítku PVC odbočná kruhová D 70mm s víčkem a svorkovnicí</t>
  </si>
  <si>
    <t>1090350122</t>
  </si>
  <si>
    <t>187</t>
  </si>
  <si>
    <t>741112061</t>
  </si>
  <si>
    <t>Montáž krabice přístrojová zapuštěná plastová kruhová</t>
  </si>
  <si>
    <t>651804104</t>
  </si>
  <si>
    <t>39</t>
  </si>
  <si>
    <t>188</t>
  </si>
  <si>
    <t>1188894</t>
  </si>
  <si>
    <t>KRABICE PRISTROJOVA KP 68/2 KA MELKA</t>
  </si>
  <si>
    <t>-1724050055</t>
  </si>
  <si>
    <t>189</t>
  </si>
  <si>
    <t>741112801</t>
  </si>
  <si>
    <t>Demontáž elektroinstalačních lišt nástěnných vkládacích uložených pevně</t>
  </si>
  <si>
    <t>-251138891</t>
  </si>
  <si>
    <t>190</t>
  </si>
  <si>
    <t>741122005</t>
  </si>
  <si>
    <t>Montáž kabel Cu bez ukončení uložený pod omítku plný plochý 3x1 až 2,5 mm2 (CYKYLo)</t>
  </si>
  <si>
    <t>-1313233103</t>
  </si>
  <si>
    <t>90+164</t>
  </si>
  <si>
    <t>191</t>
  </si>
  <si>
    <t>34109513</t>
  </si>
  <si>
    <t>kabel instalační plochý jádro Cu plné izolace PVC plášť PVC 450/750V (CYKYLo) 3x1,5mm2</t>
  </si>
  <si>
    <t>-382008928</t>
  </si>
  <si>
    <t>SVĚTLA</t>
  </si>
  <si>
    <t>Světelný okruh 1</t>
  </si>
  <si>
    <t>28</t>
  </si>
  <si>
    <t>7</t>
  </si>
  <si>
    <t>Světelný okruh 2</t>
  </si>
  <si>
    <t>90*1,2 'Přepočtené koeficientem množství</t>
  </si>
  <si>
    <t>192</t>
  </si>
  <si>
    <t>34109517</t>
  </si>
  <si>
    <t>kabel instalační plochý jádro Cu plné izolace PVC plášť PVC 450/750V (CYKYLo) 3x2,5mm2</t>
  </si>
  <si>
    <t>788930645</t>
  </si>
  <si>
    <t>ZÁSUVKY</t>
  </si>
  <si>
    <t>Samostatný přívod kuchyně myčka</t>
  </si>
  <si>
    <t>Samostatný přívod kuchyně pračka</t>
  </si>
  <si>
    <t>Samostatný přívod kuchyně 1 dvojzásuvka linka</t>
  </si>
  <si>
    <t>Zásuvkový obvod 1</t>
  </si>
  <si>
    <t>26</t>
  </si>
  <si>
    <t>Zásuvkový obvod 2</t>
  </si>
  <si>
    <t>29</t>
  </si>
  <si>
    <t>Zásuvkový obvod 3</t>
  </si>
  <si>
    <t>164*1,2 'Přepočtené koeficientem množství</t>
  </si>
  <si>
    <t>193</t>
  </si>
  <si>
    <t>741122021</t>
  </si>
  <si>
    <t>Montáž kabel Cu bez ukončení uložený pod omítku plný kulatý 4x1,5 mm2 (např. CYKY)</t>
  </si>
  <si>
    <t>748352131</t>
  </si>
  <si>
    <t>Vypínač křížový chodba</t>
  </si>
  <si>
    <t>194</t>
  </si>
  <si>
    <t>34111060</t>
  </si>
  <si>
    <t>kabel instalační jádro Cu plné izolace PVC plášť PVC 450/750V (CYKY) 4x1,5mm2</t>
  </si>
  <si>
    <t>787388658</t>
  </si>
  <si>
    <t>14*1,15 'Přepočtené koeficientem množství</t>
  </si>
  <si>
    <t>198</t>
  </si>
  <si>
    <t>741122031.1</t>
  </si>
  <si>
    <t>Montáž kabel Cu bez ukončení uložený pod omítku plný kulatý 5x1,5 až 2,5 mm2 (CYKY)</t>
  </si>
  <si>
    <t>1016049416</t>
  </si>
  <si>
    <t>Sporák</t>
  </si>
  <si>
    <t>199</t>
  </si>
  <si>
    <t>34111094</t>
  </si>
  <si>
    <t>kabel instalační jádro Cu plné izolace PVC plášť PVC 450/750V (CYKY) 5x2,5mm2</t>
  </si>
  <si>
    <t>-256227098</t>
  </si>
  <si>
    <t>11*1,2 'Přepočtené koeficientem množství</t>
  </si>
  <si>
    <t>741130001</t>
  </si>
  <si>
    <t>Ukončení vodič izolovaný do 2,5mm2 v rozváděči nebo na přístroji</t>
  </si>
  <si>
    <t>-1412168299</t>
  </si>
  <si>
    <t>40</t>
  </si>
  <si>
    <t>201</t>
  </si>
  <si>
    <t>741130004</t>
  </si>
  <si>
    <t>Ukončení vodič izolovaný do 6 mm2 v rozváděči nebo na přístroji</t>
  </si>
  <si>
    <t>-1039674722</t>
  </si>
  <si>
    <t>202</t>
  </si>
  <si>
    <t>741130021</t>
  </si>
  <si>
    <t>Ukončení vodič izolovaný do 2,5 mm2 na svorkovnici</t>
  </si>
  <si>
    <t>-1025260529</t>
  </si>
  <si>
    <t>203</t>
  </si>
  <si>
    <t>741210001</t>
  </si>
  <si>
    <t>Montáž rozvodnice oceloplechová nebo plastová běžná do 20 kg</t>
  </si>
  <si>
    <t>1003123473</t>
  </si>
  <si>
    <t>204</t>
  </si>
  <si>
    <t>35713151</t>
  </si>
  <si>
    <t>rozvodnice zapuštěná, průhledné dveře, 1 řada, šířka 18 modulárních jednotek</t>
  </si>
  <si>
    <t>-744703845</t>
  </si>
  <si>
    <t>205</t>
  </si>
  <si>
    <t>741210833</t>
  </si>
  <si>
    <t>Demontáž rozvodnic plastových na povrchu s krytím do IPx4 plochou přes 0,2 m2</t>
  </si>
  <si>
    <t>-1888326552</t>
  </si>
  <si>
    <t>206</t>
  </si>
  <si>
    <t>741213811</t>
  </si>
  <si>
    <t>Demontáž kabelu silového z rozvodnice průřezu žil do 4 mm2 bez zachování funkčnosti</t>
  </si>
  <si>
    <t>1456859227</t>
  </si>
  <si>
    <t>207</t>
  </si>
  <si>
    <t>741240022</t>
  </si>
  <si>
    <t>Montáž příslušenství rozvoden - tabulka pro přístroje lepená</t>
  </si>
  <si>
    <t>-1590103778</t>
  </si>
  <si>
    <t>208</t>
  </si>
  <si>
    <t>741310101</t>
  </si>
  <si>
    <t>Montáž vypínač (polo)zapuštěný bezšroubové připojení 1-jednopólový</t>
  </si>
  <si>
    <t>-1868380764</t>
  </si>
  <si>
    <t>209</t>
  </si>
  <si>
    <t>ABB.3559A01345</t>
  </si>
  <si>
    <t>Přístroj spínače jednopólového, řazení 1, 1So</t>
  </si>
  <si>
    <t>-1181915988</t>
  </si>
  <si>
    <t>210</t>
  </si>
  <si>
    <t>ABB.355301289B1</t>
  </si>
  <si>
    <t>Spínač jednopólový, řazení 1</t>
  </si>
  <si>
    <t>-1317931146</t>
  </si>
  <si>
    <t>211</t>
  </si>
  <si>
    <t>ABB.3901GA00010B1</t>
  </si>
  <si>
    <t>Rámeček jednonásobný</t>
  </si>
  <si>
    <t>545505974</t>
  </si>
  <si>
    <t>9+3</t>
  </si>
  <si>
    <t>212</t>
  </si>
  <si>
    <t>741310122</t>
  </si>
  <si>
    <t>Montáž přepínač (polo)zapuštěný bezšroubové připojení 6-střídavý</t>
  </si>
  <si>
    <t>200080686</t>
  </si>
  <si>
    <t>2+1</t>
  </si>
  <si>
    <t>213</t>
  </si>
  <si>
    <t>ABB.355306289B1</t>
  </si>
  <si>
    <t>Přepínač střídavý, řazení 6</t>
  </si>
  <si>
    <t>-1137689879</t>
  </si>
  <si>
    <t>214</t>
  </si>
  <si>
    <t>ABB.3558A06340</t>
  </si>
  <si>
    <t>Přístroj přepínače střídavého, řazení 6, 6So</t>
  </si>
  <si>
    <t>548587354</t>
  </si>
  <si>
    <t>215</t>
  </si>
  <si>
    <t>741310126</t>
  </si>
  <si>
    <t>Montáž přepínač (polo)zapuštěný bezšroubové připojení 7-křížový se zapojením vodičů</t>
  </si>
  <si>
    <t>1540451886</t>
  </si>
  <si>
    <t>216</t>
  </si>
  <si>
    <t>34539014</t>
  </si>
  <si>
    <t>přístroj přepínače křížového, řazení 7, 7So bezšroubové svorky</t>
  </si>
  <si>
    <t>-456580403</t>
  </si>
  <si>
    <t>217</t>
  </si>
  <si>
    <t>34539070</t>
  </si>
  <si>
    <t>přepínač křížový, s krytem, řazení 7, bez rámečku</t>
  </si>
  <si>
    <t>-1147323200</t>
  </si>
  <si>
    <t>218</t>
  </si>
  <si>
    <t>34539059</t>
  </si>
  <si>
    <t>rámeček jednonásobný</t>
  </si>
  <si>
    <t>-944046345</t>
  </si>
  <si>
    <t>219</t>
  </si>
  <si>
    <t>741310401</t>
  </si>
  <si>
    <t>Montáž spínač tří/čtyřpólový nástěnný do 16 A prostředí normální</t>
  </si>
  <si>
    <t>2082681699</t>
  </si>
  <si>
    <t>Kuchyň - sporák</t>
  </si>
  <si>
    <t>220</t>
  </si>
  <si>
    <t>10.627.428</t>
  </si>
  <si>
    <t>Kombinace S25 JEPF sporáková pod omítku</t>
  </si>
  <si>
    <t>-64056518</t>
  </si>
  <si>
    <t>221</t>
  </si>
  <si>
    <t>741311875</t>
  </si>
  <si>
    <t>Demontáž spínačů zapuštěných normálních do 10 A šroubových bez zachování funkčnosti do 4 svorek</t>
  </si>
  <si>
    <t>-1502886070</t>
  </si>
  <si>
    <t>Kuchyň</t>
  </si>
  <si>
    <t>222</t>
  </si>
  <si>
    <t>741312011</t>
  </si>
  <si>
    <t>Montáž odpojovač třípólový do 500 V do 400 A bez zapojení</t>
  </si>
  <si>
    <t>533735954</t>
  </si>
  <si>
    <t>Hlavní vypínač</t>
  </si>
  <si>
    <t>223</t>
  </si>
  <si>
    <t>11.016.476</t>
  </si>
  <si>
    <t>Spínač MSO 32/3</t>
  </si>
  <si>
    <t>247671702</t>
  </si>
  <si>
    <t>224</t>
  </si>
  <si>
    <t>741313001</t>
  </si>
  <si>
    <t>Montáž zásuvka (polo)zapuštěná bezšroubové připojení 2P+PE se zapojením vodičů</t>
  </si>
  <si>
    <t>1016956933</t>
  </si>
  <si>
    <t>21+2</t>
  </si>
  <si>
    <t>225</t>
  </si>
  <si>
    <t>ABB.55172389H3</t>
  </si>
  <si>
    <t>Zásuvka jednonásobná, chráněná</t>
  </si>
  <si>
    <t>1917015070</t>
  </si>
  <si>
    <t>226</t>
  </si>
  <si>
    <t>34555241</t>
  </si>
  <si>
    <t>přístroj zásuvky zápustné jednonásobné, krytka s clonkami, bezšroubové svorky</t>
  </si>
  <si>
    <t>821158356</t>
  </si>
  <si>
    <t>227</t>
  </si>
  <si>
    <t>ABB.5513AC02357B</t>
  </si>
  <si>
    <t>Zásuvka dvojnásobná s ochr. kolíky, s clonkami, s natočenou dutinou</t>
  </si>
  <si>
    <t>-1631669100</t>
  </si>
  <si>
    <t>228</t>
  </si>
  <si>
    <t>741315823</t>
  </si>
  <si>
    <t>Demontáž zásuvek domovních normálních do 16A zapuštěných šroubových bez zachování funkčnosti 2P+PE</t>
  </si>
  <si>
    <t>838225334</t>
  </si>
  <si>
    <t>229</t>
  </si>
  <si>
    <t>741320105</t>
  </si>
  <si>
    <t>Montáž jistič jednopólový nn do 25 A ve skříni</t>
  </si>
  <si>
    <t>646746035</t>
  </si>
  <si>
    <t>230</t>
  </si>
  <si>
    <t>35822111</t>
  </si>
  <si>
    <t>jistič 1pólový-charakteristika B 16A</t>
  </si>
  <si>
    <t>-341350315</t>
  </si>
  <si>
    <t>zásuvkové okruhy, samostatné přívody</t>
  </si>
  <si>
    <t>231</t>
  </si>
  <si>
    <t>35822109</t>
  </si>
  <si>
    <t>jistič 1pólový-charakteristika B 10A</t>
  </si>
  <si>
    <t>-126032874</t>
  </si>
  <si>
    <t>Světelné okruhy</t>
  </si>
  <si>
    <t>232</t>
  </si>
  <si>
    <t>741320165</t>
  </si>
  <si>
    <t>Montáž jistič třípólový nn do 25 A ve skříni</t>
  </si>
  <si>
    <t>-291294713</t>
  </si>
  <si>
    <t>233</t>
  </si>
  <si>
    <t>35822401</t>
  </si>
  <si>
    <t>jistič 3pólový-charakteristika B 16A</t>
  </si>
  <si>
    <t>-2078298156</t>
  </si>
  <si>
    <t>234</t>
  </si>
  <si>
    <t>741321003</t>
  </si>
  <si>
    <t>Montáž proudových chráničů dvoupólových nn do 25 A ve skříni</t>
  </si>
  <si>
    <t>-395213723</t>
  </si>
  <si>
    <t>235</t>
  </si>
  <si>
    <t>35889206</t>
  </si>
  <si>
    <t>chránič proudový 4pólový 25A pracovního proudu 0,03A</t>
  </si>
  <si>
    <t>446317744</t>
  </si>
  <si>
    <t>238</t>
  </si>
  <si>
    <t>741370002</t>
  </si>
  <si>
    <t>Montáž svítidlo žárovkové bytové stropní přisazené 1 zdroj se sklem</t>
  </si>
  <si>
    <t>1909066692</t>
  </si>
  <si>
    <t>Koupelna, WC, spíž, kuchyně, chodba</t>
  </si>
  <si>
    <t>1+1+1+1+3</t>
  </si>
  <si>
    <t>239</t>
  </si>
  <si>
    <t>741370032</t>
  </si>
  <si>
    <t>Montáž svítidlo žárovkové bytové nástěnné přisazené 1 zdroj se sklem</t>
  </si>
  <si>
    <t>-363436959</t>
  </si>
  <si>
    <t>Koupelna,kuchyně</t>
  </si>
  <si>
    <t>240</t>
  </si>
  <si>
    <t>34821275</t>
  </si>
  <si>
    <t>svítidlo bytové žárovkové IP42, max. 60W E27</t>
  </si>
  <si>
    <t>-569287829</t>
  </si>
  <si>
    <t>7+2</t>
  </si>
  <si>
    <t>241</t>
  </si>
  <si>
    <t>34711210</t>
  </si>
  <si>
    <t>žárovka čirá E27/42W 2ks</t>
  </si>
  <si>
    <t>397467002</t>
  </si>
  <si>
    <t>242</t>
  </si>
  <si>
    <t>741371843</t>
  </si>
  <si>
    <t>Demontáž svítidla bytového se standardní paticí přisazeného do 0,36 m2 bez zachováním funkčnosti</t>
  </si>
  <si>
    <t>-1863462436</t>
  </si>
  <si>
    <t>243</t>
  </si>
  <si>
    <t>741371863</t>
  </si>
  <si>
    <t>Demontáž svítidla bytového se standardní paticí zavěšeného do 0,36 m2 bez zachováním funkčnosti</t>
  </si>
  <si>
    <t>-1123955090</t>
  </si>
  <si>
    <t>244</t>
  </si>
  <si>
    <t>741410071</t>
  </si>
  <si>
    <t>Montáž pospojování ochranné konstrukce ostatní vodičem do 16 mm2 uloženým volně nebo pod omítku</t>
  </si>
  <si>
    <t>-2019951171</t>
  </si>
  <si>
    <t>245</t>
  </si>
  <si>
    <t>34140844</t>
  </si>
  <si>
    <t>vodič propojovací jádro Cu lanované izolace PVC 450/750V (H07V-R) 1x6mm2</t>
  </si>
  <si>
    <t>-1873714679</t>
  </si>
  <si>
    <t>246</t>
  </si>
  <si>
    <t>741420021</t>
  </si>
  <si>
    <t>Montáž svorka hromosvodná se 2 šrouby</t>
  </si>
  <si>
    <t>917903542</t>
  </si>
  <si>
    <t>247</t>
  </si>
  <si>
    <t>35441895</t>
  </si>
  <si>
    <t>svorka připojovací k připojení kovových částí</t>
  </si>
  <si>
    <t>-2090488714</t>
  </si>
  <si>
    <t>248</t>
  </si>
  <si>
    <t>741810001</t>
  </si>
  <si>
    <t>Celková prohlídka ( revize) elektrického rozvodu a zařízení do 100 000,- Kč</t>
  </si>
  <si>
    <t>-946211657</t>
  </si>
  <si>
    <t>249</t>
  </si>
  <si>
    <t>998741103</t>
  </si>
  <si>
    <t>Přesun hmot tonážní pro silnoproud v objektech v přes 12 do 24 m</t>
  </si>
  <si>
    <t>-1168256242</t>
  </si>
  <si>
    <t>250</t>
  </si>
  <si>
    <t>998741181</t>
  </si>
  <si>
    <t>Příplatek k přesunu hmot tonážní 741 prováděný bez použití mechanizace</t>
  </si>
  <si>
    <t>-523317899</t>
  </si>
  <si>
    <t>251</t>
  </si>
  <si>
    <t>998741192</t>
  </si>
  <si>
    <t>Příplatek k přesunu hmot tonážní 741 za zvětšený přesun do 100 m</t>
  </si>
  <si>
    <t>-2142368125</t>
  </si>
  <si>
    <t>742</t>
  </si>
  <si>
    <t>Elektroinstalace - slaboproud</t>
  </si>
  <si>
    <t>168</t>
  </si>
  <si>
    <t>742121001</t>
  </si>
  <si>
    <t>Montáž kabelů sdělovacích pro vnitřní rozvody do 15 žil</t>
  </si>
  <si>
    <t>-1123065134</t>
  </si>
  <si>
    <t>169</t>
  </si>
  <si>
    <t>2305113500</t>
  </si>
  <si>
    <t xml:space="preserve">KOAXIÁLNÍ KABEL CB113UV 100M  S5265</t>
  </si>
  <si>
    <t>-871654834</t>
  </si>
  <si>
    <t>170</t>
  </si>
  <si>
    <t>742210161</t>
  </si>
  <si>
    <t>Demontáž a zpětná montáž indikátoru topných nákladů</t>
  </si>
  <si>
    <t>1717190973</t>
  </si>
  <si>
    <t>Obývací pokoj, ložnice, dětský pokoj, kuchyně a koupelna</t>
  </si>
  <si>
    <t>1+1+1+1+1</t>
  </si>
  <si>
    <t>171</t>
  </si>
  <si>
    <t>742310006</t>
  </si>
  <si>
    <t>Montáž domácího nástěnného audio/video telefonu</t>
  </si>
  <si>
    <t>-2125748464</t>
  </si>
  <si>
    <t>172</t>
  </si>
  <si>
    <t>742310806</t>
  </si>
  <si>
    <t>Demontáž domácího nástěnného audio/video telefonu</t>
  </si>
  <si>
    <t>-68958499</t>
  </si>
  <si>
    <t>173</t>
  </si>
  <si>
    <t>38226805</t>
  </si>
  <si>
    <t>domovní telefon s ovládáním elektrického zámku</t>
  </si>
  <si>
    <t>-1929854219</t>
  </si>
  <si>
    <t>174</t>
  </si>
  <si>
    <t>742420121</t>
  </si>
  <si>
    <t>Montáž televizní zásuvky koncové nebo průběžné</t>
  </si>
  <si>
    <t>-1264844276</t>
  </si>
  <si>
    <t>175</t>
  </si>
  <si>
    <t>ABB.5011AW0303C</t>
  </si>
  <si>
    <t>Zásuvka TV+R koncová,nástěnná</t>
  </si>
  <si>
    <t>991479119</t>
  </si>
  <si>
    <t>176</t>
  </si>
  <si>
    <t>11.002.117</t>
  </si>
  <si>
    <t>Rozbočovač EU2242P</t>
  </si>
  <si>
    <t>KS</t>
  </si>
  <si>
    <t>-61716396</t>
  </si>
  <si>
    <t>177</t>
  </si>
  <si>
    <t>998742103</t>
  </si>
  <si>
    <t>Přesun hmot tonážní pro slaboproud v objektech v do 24 m</t>
  </si>
  <si>
    <t>-244018874</t>
  </si>
  <si>
    <t>178</t>
  </si>
  <si>
    <t>998742181</t>
  </si>
  <si>
    <t>Příplatek k přesunu hmot tonážní 742 prováděný bez použití mechanizace</t>
  </si>
  <si>
    <t>895624400</t>
  </si>
  <si>
    <t>179</t>
  </si>
  <si>
    <t>998742192</t>
  </si>
  <si>
    <t>Příplatek k přesunu hmot tonážní 742 za zvětšený přesun do 100 m</t>
  </si>
  <si>
    <t>-299929011</t>
  </si>
  <si>
    <t>751</t>
  </si>
  <si>
    <t>Vzduchotechnika</t>
  </si>
  <si>
    <t>368</t>
  </si>
  <si>
    <t>751398021</t>
  </si>
  <si>
    <t>Montáž větrací mřížky stěnové do 0,040 m2</t>
  </si>
  <si>
    <t>1212574367</t>
  </si>
  <si>
    <t>Koupelna, WC, spíž a kuchyně</t>
  </si>
  <si>
    <t>369</t>
  </si>
  <si>
    <t>55341410</t>
  </si>
  <si>
    <t>průvětrník mřížový s klapkami 150x150mm</t>
  </si>
  <si>
    <t>-2083158848</t>
  </si>
  <si>
    <t>370</t>
  </si>
  <si>
    <t>998751102</t>
  </si>
  <si>
    <t>Přesun hmot tonážní pro vzduchotechniku v objektech výšky přes 12 do 24 m</t>
  </si>
  <si>
    <t>463613273</t>
  </si>
  <si>
    <t>371</t>
  </si>
  <si>
    <t>998751181</t>
  </si>
  <si>
    <t>Příplatek k přesunu hmot tonážní 751 prováděný bez použití mechanizace pro jakoukoliv výšku objektu</t>
  </si>
  <si>
    <t>-98022624</t>
  </si>
  <si>
    <t>372</t>
  </si>
  <si>
    <t>998751191</t>
  </si>
  <si>
    <t>Příplatek k přesunu hmot tonážní 751 za zvětšený přesun do 500 m</t>
  </si>
  <si>
    <t>1522753513</t>
  </si>
  <si>
    <t>762</t>
  </si>
  <si>
    <t>Konstrukce tesařské</t>
  </si>
  <si>
    <t>13</t>
  </si>
  <si>
    <t>762511296</t>
  </si>
  <si>
    <t>Podlahové kce podkladové dvouvrstvé z desek OSB tl 2x18 mm broušených na pero a drážku šroubovaných</t>
  </si>
  <si>
    <t>1658372317</t>
  </si>
  <si>
    <t>762522811</t>
  </si>
  <si>
    <t>Demontáž podlah s polštáři z prken tloušťky do 32 mm</t>
  </si>
  <si>
    <t>972393052</t>
  </si>
  <si>
    <t>36</t>
  </si>
  <si>
    <t>998762103</t>
  </si>
  <si>
    <t>Přesun hmot tonážní pro kce tesařské v objektech v přes 12 do 24 m</t>
  </si>
  <si>
    <t>-537892835</t>
  </si>
  <si>
    <t>37</t>
  </si>
  <si>
    <t>998762181</t>
  </si>
  <si>
    <t>Příplatek k přesunu hmot tonážní 762 prováděný bez použití mechanizace</t>
  </si>
  <si>
    <t>-1481469209</t>
  </si>
  <si>
    <t>38</t>
  </si>
  <si>
    <t>998762194</t>
  </si>
  <si>
    <t>Příplatek k přesunu hmot tonážní 762 za zvětšený přesun do 1000 m</t>
  </si>
  <si>
    <t>289620649</t>
  </si>
  <si>
    <t>763</t>
  </si>
  <si>
    <t>Konstrukce suché výstavby</t>
  </si>
  <si>
    <t>253</t>
  </si>
  <si>
    <t>763122404</t>
  </si>
  <si>
    <t>SDK stěna šachtová tl 65 mm profil CW+UW 50 desky 1xDF 15 s izolací EI 30</t>
  </si>
  <si>
    <t>1159684336</t>
  </si>
  <si>
    <t>0,81*2,73</t>
  </si>
  <si>
    <t>254</t>
  </si>
  <si>
    <t>763172325</t>
  </si>
  <si>
    <t>Montáž dvířek revizních jednoplášťových SDK kcí vel. 600x600 mm pro příčky a předsazené stěny</t>
  </si>
  <si>
    <t>2071913821</t>
  </si>
  <si>
    <t>255</t>
  </si>
  <si>
    <t>59030714</t>
  </si>
  <si>
    <t>dvířka revizní jednokřídlá s automatickým zámkem 600x600mm</t>
  </si>
  <si>
    <t>1292703516</t>
  </si>
  <si>
    <t>256</t>
  </si>
  <si>
    <t>998763303</t>
  </si>
  <si>
    <t>Přesun hmot tonážní pro sádrokartonové konstrukce v objektech v přes 12 do 24 m</t>
  </si>
  <si>
    <t>-2137083870</t>
  </si>
  <si>
    <t>257</t>
  </si>
  <si>
    <t>998763381</t>
  </si>
  <si>
    <t>Příplatek k přesunu hmot tonážní 763 SDK prováděný bez použití mechanizace</t>
  </si>
  <si>
    <t>1041976244</t>
  </si>
  <si>
    <t>258</t>
  </si>
  <si>
    <t>998763391</t>
  </si>
  <si>
    <t>Příplatek k přesunu hmot tonážní 763 SDK za zvětšený přesun do 100 m</t>
  </si>
  <si>
    <t>-1795788110</t>
  </si>
  <si>
    <t>766</t>
  </si>
  <si>
    <t>Konstrukce truhlářské</t>
  </si>
  <si>
    <t>252</t>
  </si>
  <si>
    <t>766111820</t>
  </si>
  <si>
    <t>Demontáž truhlářských stěn dřevěných plných</t>
  </si>
  <si>
    <t>1518940147</t>
  </si>
  <si>
    <t>387</t>
  </si>
  <si>
    <t>766491851</t>
  </si>
  <si>
    <t>Demontáž prahů dveří jednokřídlových</t>
  </si>
  <si>
    <t>-1443159109</t>
  </si>
  <si>
    <t>388</t>
  </si>
  <si>
    <t>766491853</t>
  </si>
  <si>
    <t>Demontáž prahů dveří dvoukřídlových</t>
  </si>
  <si>
    <t>567099968</t>
  </si>
  <si>
    <t>259</t>
  </si>
  <si>
    <t>766660001</t>
  </si>
  <si>
    <t>Montáž dveřních křídel otvíravých jednokřídlových š do 0,8 m do ocelové zárubně</t>
  </si>
  <si>
    <t>-559295078</t>
  </si>
  <si>
    <t>260</t>
  </si>
  <si>
    <t>61161000</t>
  </si>
  <si>
    <t>dveře jednokřídlé voštinové povrch lakovaný plné 600x1970-2100mm</t>
  </si>
  <si>
    <t>903622457</t>
  </si>
  <si>
    <t>Spíž, WC</t>
  </si>
  <si>
    <t>261</t>
  </si>
  <si>
    <t>61161001</t>
  </si>
  <si>
    <t>dveře jednokřídlé voštinové povrch lakovaný plné 700x1970-2100mm</t>
  </si>
  <si>
    <t>1832880583</t>
  </si>
  <si>
    <t>262</t>
  </si>
  <si>
    <t>61161002</t>
  </si>
  <si>
    <t>dveře jednokřídlé voštinové povrch lakovaný plné 800x1970-2100mm</t>
  </si>
  <si>
    <t>2127655663</t>
  </si>
  <si>
    <t>Ložnice, dětský pokoj</t>
  </si>
  <si>
    <t>263</t>
  </si>
  <si>
    <t>61161008</t>
  </si>
  <si>
    <t>dveře jednokřídlé voštinové povrch lakovaný částečně prosklené 800x1970-2100mm</t>
  </si>
  <si>
    <t>-630473218</t>
  </si>
  <si>
    <t>264</t>
  </si>
  <si>
    <t>766660011</t>
  </si>
  <si>
    <t>Montáž dveřních křídel otvíravých dvoukřídlových š do 1,45 m do ocelové zárubně</t>
  </si>
  <si>
    <t>1484385234</t>
  </si>
  <si>
    <t>265</t>
  </si>
  <si>
    <t>61161037</t>
  </si>
  <si>
    <t>dveře dvoukřídlé voštinové povrch lakovaný částečně prosklené 1450x1970-2100mm</t>
  </si>
  <si>
    <t>1442886351</t>
  </si>
  <si>
    <t>266</t>
  </si>
  <si>
    <t>766660729</t>
  </si>
  <si>
    <t>Montáž dveřního interiérového kování - štítku s klikou</t>
  </si>
  <si>
    <t>1930290769</t>
  </si>
  <si>
    <t>koupelna</t>
  </si>
  <si>
    <t>ložnice</t>
  </si>
  <si>
    <t>267</t>
  </si>
  <si>
    <t>2150404414</t>
  </si>
  <si>
    <t>Kování štítové Cobra Plata BB72 nerez</t>
  </si>
  <si>
    <t>884194791</t>
  </si>
  <si>
    <t>268</t>
  </si>
  <si>
    <t>2150404418</t>
  </si>
  <si>
    <t>Kování štítové Cobra Plata WC72 nerez</t>
  </si>
  <si>
    <t>1131168144</t>
  </si>
  <si>
    <t>WC a koupelna</t>
  </si>
  <si>
    <t>269</t>
  </si>
  <si>
    <t>766691914</t>
  </si>
  <si>
    <t>Vyvěšení nebo zavěšení dřevěných křídel dveří pl do 2 m2</t>
  </si>
  <si>
    <t>-1966403890</t>
  </si>
  <si>
    <t>Vnitřní dveře kvůli výměně podlah</t>
  </si>
  <si>
    <t>8+1</t>
  </si>
  <si>
    <t>270</t>
  </si>
  <si>
    <t>766691932</t>
  </si>
  <si>
    <t>Seřízení plastového okenního nebo dveřního otvíracího a sklápěcího křídla</t>
  </si>
  <si>
    <t>2078355231</t>
  </si>
  <si>
    <t xml:space="preserve">Obývací pokoj </t>
  </si>
  <si>
    <t>271</t>
  </si>
  <si>
    <t>766695212</t>
  </si>
  <si>
    <t>Montáž truhlářských prahů dveří jednokřídlových šířky do 10 cm</t>
  </si>
  <si>
    <t>-1806412583</t>
  </si>
  <si>
    <t>4+2</t>
  </si>
  <si>
    <t>272</t>
  </si>
  <si>
    <t>61187136</t>
  </si>
  <si>
    <t>práh dveřní dřevěný dubový tl 20mm dl 720mm š 100mm</t>
  </si>
  <si>
    <t>1724991683</t>
  </si>
  <si>
    <t>278</t>
  </si>
  <si>
    <t>61187116</t>
  </si>
  <si>
    <t>práh dveřní dřevěný dubový tl 20mm dl 620mm š 100mm</t>
  </si>
  <si>
    <t>1614576760</t>
  </si>
  <si>
    <t>273</t>
  </si>
  <si>
    <t>61187156</t>
  </si>
  <si>
    <t>práh dveřní dřevěný dubový tl 20mm dl 820mm š 100mm</t>
  </si>
  <si>
    <t>1061830608</t>
  </si>
  <si>
    <t xml:space="preserve">Kuchyně </t>
  </si>
  <si>
    <t>279</t>
  </si>
  <si>
    <t>766695232</t>
  </si>
  <si>
    <t>Montáž truhlářských prahů dveří dvoukřídlových š do 10 cm</t>
  </si>
  <si>
    <t>434089553</t>
  </si>
  <si>
    <t>280</t>
  </si>
  <si>
    <t>61187496</t>
  </si>
  <si>
    <t>práh dveřní dřevěný bukový tl 20mm dl 1470mm š 100mm</t>
  </si>
  <si>
    <t>-106497864</t>
  </si>
  <si>
    <t>274</t>
  </si>
  <si>
    <t>766812820</t>
  </si>
  <si>
    <t>Demontáž kuchyňských linek dřevěných nebo kovových dl do 1,5 m</t>
  </si>
  <si>
    <t>1924703271</t>
  </si>
  <si>
    <t>362</t>
  </si>
  <si>
    <t>766825811</t>
  </si>
  <si>
    <t>Demontáž truhlářských vestavěných skříní jednokřídlových</t>
  </si>
  <si>
    <t>952142854</t>
  </si>
  <si>
    <t>Vestavěná skříň chodba</t>
  </si>
  <si>
    <t>275</t>
  </si>
  <si>
    <t>998766103</t>
  </si>
  <si>
    <t>Přesun hmot tonážní pro kce truhlářské v objektech v přes 12 do 24 m</t>
  </si>
  <si>
    <t>-654752922</t>
  </si>
  <si>
    <t>276</t>
  </si>
  <si>
    <t>998766181</t>
  </si>
  <si>
    <t>Příplatek k přesunu hmot tonážní 766 prováděný bez použití mechanizace</t>
  </si>
  <si>
    <t>-386459953</t>
  </si>
  <si>
    <t>277</t>
  </si>
  <si>
    <t>998766192</t>
  </si>
  <si>
    <t>Příplatek k přesunu hmot tonážní 766 za zvětšený přesun do 100 m</t>
  </si>
  <si>
    <t>-1624975483</t>
  </si>
  <si>
    <t>771</t>
  </si>
  <si>
    <t>Podlahy z dlaždic</t>
  </si>
  <si>
    <t>771111011</t>
  </si>
  <si>
    <t>Vysátí podkladu před pokládkou dlažby</t>
  </si>
  <si>
    <t>213110584</t>
  </si>
  <si>
    <t>771121011</t>
  </si>
  <si>
    <t>Nátěr penetrační na podlahu</t>
  </si>
  <si>
    <t>103987282</t>
  </si>
  <si>
    <t>771471810</t>
  </si>
  <si>
    <t>Demontáž soklíků z dlaždic keramických kladených do malty rovných</t>
  </si>
  <si>
    <t>2061485126</t>
  </si>
  <si>
    <t>2,35*2+1,025+0,766*2+2,822*2+1,526+1,163+2*0,18+0,676</t>
  </si>
  <si>
    <t>0,782*2+1,023+0,298+2*1,757-0,8*4-1,404-0,6*2</t>
  </si>
  <si>
    <t>1,943+1,805+0,772+0,85-0,6</t>
  </si>
  <si>
    <t>44</t>
  </si>
  <si>
    <t>771574375</t>
  </si>
  <si>
    <t>Montáž podlah keramických pro mechanické zatížení protiskluzných lepených flexi rychletuhnoucím lepidlem do 12 ks/m2</t>
  </si>
  <si>
    <t>1058044406</t>
  </si>
  <si>
    <t>45</t>
  </si>
  <si>
    <t>59761409</t>
  </si>
  <si>
    <t>dlažba keramická slinutá protiskluzná do interiéru i exteriéru pro vysoké mechanické namáhání přes 9 do 12ks/m2</t>
  </si>
  <si>
    <t>-223334487</t>
  </si>
  <si>
    <t>3,636</t>
  </si>
  <si>
    <t>3,636*1,1 'Přepočtené koeficientem množství</t>
  </si>
  <si>
    <t>46</t>
  </si>
  <si>
    <t>771577141</t>
  </si>
  <si>
    <t>Příplatek k montáži podlah keramických lepených disperzním lepidlem za plochu do 5 m2</t>
  </si>
  <si>
    <t>942381773</t>
  </si>
  <si>
    <t>48</t>
  </si>
  <si>
    <t>771591115</t>
  </si>
  <si>
    <t>Podlahy spárování silikonem</t>
  </si>
  <si>
    <t>-1434071655</t>
  </si>
  <si>
    <t>Styk podlaha - obklad</t>
  </si>
  <si>
    <t>1,438*2+0,81*2</t>
  </si>
  <si>
    <t>304</t>
  </si>
  <si>
    <t>771591121</t>
  </si>
  <si>
    <t>Podlahy separační provazec do pružných spar průměru 4 mm</t>
  </si>
  <si>
    <t>1525950492</t>
  </si>
  <si>
    <t>49</t>
  </si>
  <si>
    <t>771591251</t>
  </si>
  <si>
    <t>Izolace těsnící manžetou pro prostupy potrubí</t>
  </si>
  <si>
    <t>382615840</t>
  </si>
  <si>
    <t>Odpad sprchy</t>
  </si>
  <si>
    <t>50</t>
  </si>
  <si>
    <t>771592011</t>
  </si>
  <si>
    <t>Čištění vnitřních ploch podlah nebo schodišť po položení dlažby chemickými prostředky</t>
  </si>
  <si>
    <t>-1601125476</t>
  </si>
  <si>
    <t>51</t>
  </si>
  <si>
    <t>998771103</t>
  </si>
  <si>
    <t>Přesun hmot tonážní pro podlahy z dlaždic v objektech v přes 12 do 24 m</t>
  </si>
  <si>
    <t>-1374487426</t>
  </si>
  <si>
    <t>52</t>
  </si>
  <si>
    <t>998771181</t>
  </si>
  <si>
    <t>Příplatek k přesunu hmot tonážní 771 prováděný bez použití mechanizace</t>
  </si>
  <si>
    <t>-1631889724</t>
  </si>
  <si>
    <t>53</t>
  </si>
  <si>
    <t>998771193</t>
  </si>
  <si>
    <t>Příplatek k přesunu hmot tonážní 771 za zvětšený přesun do 500 m</t>
  </si>
  <si>
    <t>359034924</t>
  </si>
  <si>
    <t>775</t>
  </si>
  <si>
    <t>Podlahy skládané</t>
  </si>
  <si>
    <t>775111311</t>
  </si>
  <si>
    <t>Vysátí podkladu skládaných podlah</t>
  </si>
  <si>
    <t>-759116514</t>
  </si>
  <si>
    <t>775411810</t>
  </si>
  <si>
    <t>Demontáž soklíků nebo lišt dřevěných přibíjených do suti</t>
  </si>
  <si>
    <t>-275954297</t>
  </si>
  <si>
    <t>3,382*2+4,646*2-0,8</t>
  </si>
  <si>
    <t>775413401</t>
  </si>
  <si>
    <t>Montáž podlahové lišty obvodové lepené</t>
  </si>
  <si>
    <t>-671718653</t>
  </si>
  <si>
    <t>53,073+37,707</t>
  </si>
  <si>
    <t>17</t>
  </si>
  <si>
    <t>61418151</t>
  </si>
  <si>
    <t>lišta podlahová dřevěná dub 28x28mm</t>
  </si>
  <si>
    <t>-1394368226</t>
  </si>
  <si>
    <t>(1,034+1,493+0,847)*2+(4,005+1,641)*2-1,404</t>
  </si>
  <si>
    <t>(0,928+1,469+1,029)*2+5,599*2-0,8</t>
  </si>
  <si>
    <t>49,142*1,08 'Přepočtené koeficientem množství</t>
  </si>
  <si>
    <t>61418155</t>
  </si>
  <si>
    <t>lišta soklová dřevěná š 15.0 mm, h 60.0 mm</t>
  </si>
  <si>
    <t>895977171</t>
  </si>
  <si>
    <t>Soklíky PVC podlah</t>
  </si>
  <si>
    <t>(2,35+1,025+0,766+2,822)*2+1,526+1,163+2*0,18+0,676*2-1,404-0,8*3</t>
  </si>
  <si>
    <t>0,782*2+1,023+0,298*2+2*1,757-0,6*2-0,8</t>
  </si>
  <si>
    <t>1,943+1,805+0,77+0,85-0,6</t>
  </si>
  <si>
    <t>3,375*2+2,788*2-0,8-0,6</t>
  </si>
  <si>
    <t>34,914*1,08 'Přepočtené koeficientem množství</t>
  </si>
  <si>
    <t>775511820</t>
  </si>
  <si>
    <t>Demontáž podlah vlysových lepených bez lišt do suti</t>
  </si>
  <si>
    <t>240989859</t>
  </si>
  <si>
    <t>775541161</t>
  </si>
  <si>
    <t>Montáž podlah plovoucích ze zaklapávacích vinylových lamel</t>
  </si>
  <si>
    <t>1191775511</t>
  </si>
  <si>
    <t>28411064</t>
  </si>
  <si>
    <t>dílce vinylové plovoucí na P+D, tl 4,5mm, nášlapná vrstva 0,30mm, úprava PUR, zátěž 23/31, R10, hořlavost Cfl-s1, podložka kompozitní</t>
  </si>
  <si>
    <t>-2131062004</t>
  </si>
  <si>
    <t>52,103*1,08 'Přepočtené koeficientem množství</t>
  </si>
  <si>
    <t>998775103</t>
  </si>
  <si>
    <t>Přesun hmot tonážní pro podlahy dřevěné v objektech v přes 12 do 24 m</t>
  </si>
  <si>
    <t>978804507</t>
  </si>
  <si>
    <t>22</t>
  </si>
  <si>
    <t>998775181</t>
  </si>
  <si>
    <t>Příplatek k přesunu hmot tonážní 775 prováděný bez použití mechanizace</t>
  </si>
  <si>
    <t>-1137504123</t>
  </si>
  <si>
    <t>998775192</t>
  </si>
  <si>
    <t>Příplatek k přesunu hmot tonážní 775 za zvětšený přesun do 100 m</t>
  </si>
  <si>
    <t>1099681941</t>
  </si>
  <si>
    <t>776</t>
  </si>
  <si>
    <t>Podlahy povlakové</t>
  </si>
  <si>
    <t>776111115</t>
  </si>
  <si>
    <t>Broušení podkladu povlakových podlah před litím stěrky</t>
  </si>
  <si>
    <t>106704117</t>
  </si>
  <si>
    <t>25</t>
  </si>
  <si>
    <t>776111116</t>
  </si>
  <si>
    <t>Odstranění zbytků lepidla z podkladu povlakových podlah broušením</t>
  </si>
  <si>
    <t>1395854938</t>
  </si>
  <si>
    <t>776111311</t>
  </si>
  <si>
    <t>Vysátí podkladu povlakových podlah</t>
  </si>
  <si>
    <t>735785882</t>
  </si>
  <si>
    <t>27</t>
  </si>
  <si>
    <t>776121321</t>
  </si>
  <si>
    <t>Neředěná penetrace savého podkladu povlakových podlah</t>
  </si>
  <si>
    <t>-670123498</t>
  </si>
  <si>
    <t>776141121</t>
  </si>
  <si>
    <t>Vyrovnání podkladu povlakových podlah stěrkou pevnosti 30 MPa tl do 3 mm</t>
  </si>
  <si>
    <t>147497833</t>
  </si>
  <si>
    <t>776201811</t>
  </si>
  <si>
    <t>Demontáž lepených povlakových podlah bez podložky ručně</t>
  </si>
  <si>
    <t>-606788782</t>
  </si>
  <si>
    <t>Chodba PVC</t>
  </si>
  <si>
    <t>Kuchyně PVC</t>
  </si>
  <si>
    <t>Dětský pokoj - koberec</t>
  </si>
  <si>
    <t>776221111</t>
  </si>
  <si>
    <t>Lepení pásů z PVC standardním lepidlem</t>
  </si>
  <si>
    <t>299094348</t>
  </si>
  <si>
    <t>30</t>
  </si>
  <si>
    <t>28412285</t>
  </si>
  <si>
    <t>krytina podlahová heterogenní tl 2mm</t>
  </si>
  <si>
    <t>1030587915</t>
  </si>
  <si>
    <t>24,847*1,1 'Přepočtené koeficientem množství</t>
  </si>
  <si>
    <t>31</t>
  </si>
  <si>
    <t>776223111</t>
  </si>
  <si>
    <t>Spoj povlakových podlahovin z PVC svařováním za tepla</t>
  </si>
  <si>
    <t>1208553631</t>
  </si>
  <si>
    <t>2,822+1,025+1,836</t>
  </si>
  <si>
    <t>776410811</t>
  </si>
  <si>
    <t>Odstranění soklíků a lišt pryžových nebo plastových</t>
  </si>
  <si>
    <t>1449135824</t>
  </si>
  <si>
    <t>776991111</t>
  </si>
  <si>
    <t>Spárování silikonem</t>
  </si>
  <si>
    <t>-1151933344</t>
  </si>
  <si>
    <t>776991821</t>
  </si>
  <si>
    <t>Odstranění lepidla ručně z podlah</t>
  </si>
  <si>
    <t>21826899</t>
  </si>
  <si>
    <t>33</t>
  </si>
  <si>
    <t>998776103</t>
  </si>
  <si>
    <t>Přesun hmot tonážní pro podlahy povlakové v objektech v přes 12 do 24 m</t>
  </si>
  <si>
    <t>-299903328</t>
  </si>
  <si>
    <t>34</t>
  </si>
  <si>
    <t>998776181</t>
  </si>
  <si>
    <t>Příplatek k přesunu hmot tonážní 776 prováděný bez použití mechanizace</t>
  </si>
  <si>
    <t>-786145465</t>
  </si>
  <si>
    <t>35</t>
  </si>
  <si>
    <t>998776192</t>
  </si>
  <si>
    <t>Příplatek k přesunu hmot tonážní 776 za zvětšený přesun do 100 m</t>
  </si>
  <si>
    <t>1879177970</t>
  </si>
  <si>
    <t>781</t>
  </si>
  <si>
    <t>Dokončovací práce - obklady</t>
  </si>
  <si>
    <t>284</t>
  </si>
  <si>
    <t>781111011</t>
  </si>
  <si>
    <t>Ometení (oprášení) stěny při přípravě podkladu</t>
  </si>
  <si>
    <t>343508004</t>
  </si>
  <si>
    <t>285</t>
  </si>
  <si>
    <t>781121011</t>
  </si>
  <si>
    <t>Nátěr penetrační na stěnu</t>
  </si>
  <si>
    <t>2125408070</t>
  </si>
  <si>
    <t>286</t>
  </si>
  <si>
    <t>781131251</t>
  </si>
  <si>
    <t>Izolace pod obklad těsnící manžetou pro prostupy potrubí</t>
  </si>
  <si>
    <t>1137504018</t>
  </si>
  <si>
    <t>Koupelna baterie sprcha</t>
  </si>
  <si>
    <t>287</t>
  </si>
  <si>
    <t>781161012</t>
  </si>
  <si>
    <t>Montáž profilu dilatační spáry koutové bez izolace při styku podlahy se stěnou</t>
  </si>
  <si>
    <t>1081015153</t>
  </si>
  <si>
    <t>288</t>
  </si>
  <si>
    <t>LSS.BPESR100D04</t>
  </si>
  <si>
    <t>PES - separační provazec průměr 4 mm 100m</t>
  </si>
  <si>
    <t>-2034169347</t>
  </si>
  <si>
    <t>10,808*1,1 'Přepočtené koeficientem množství</t>
  </si>
  <si>
    <t>290</t>
  </si>
  <si>
    <t>781474113</t>
  </si>
  <si>
    <t>Montáž obkladů vnitřních keramických hladkých do 19 ks/m2 lepených flexibilním lepidlem</t>
  </si>
  <si>
    <t>-1486722297</t>
  </si>
  <si>
    <t>291</t>
  </si>
  <si>
    <t>LSS.WAAMB201</t>
  </si>
  <si>
    <t>Keramická obkládačka 198x398x7mm</t>
  </si>
  <si>
    <t>1126242135</t>
  </si>
  <si>
    <t>17,6395563945257*1,1 'Přepočtené koeficientem množství</t>
  </si>
  <si>
    <t>389</t>
  </si>
  <si>
    <t>781491822</t>
  </si>
  <si>
    <t>Demontáž vanových dvířek plastových lepených s rámem</t>
  </si>
  <si>
    <t>-873698825</t>
  </si>
  <si>
    <t>292</t>
  </si>
  <si>
    <t>781495115</t>
  </si>
  <si>
    <t>Spárování vnitřních obkladů silikonem</t>
  </si>
  <si>
    <t>1476587139</t>
  </si>
  <si>
    <t>Rohy</t>
  </si>
  <si>
    <t>2*4</t>
  </si>
  <si>
    <t>293</t>
  </si>
  <si>
    <t>781495122</t>
  </si>
  <si>
    <t>Separační provazec do pružných spar průměru 4 mm</t>
  </si>
  <si>
    <t>-951060195</t>
  </si>
  <si>
    <t xml:space="preserve">Rohy </t>
  </si>
  <si>
    <t>4*2</t>
  </si>
  <si>
    <t>294</t>
  </si>
  <si>
    <t>781495141</t>
  </si>
  <si>
    <t>Průnik obkladem kruhový do DN 30</t>
  </si>
  <si>
    <t>764358199</t>
  </si>
  <si>
    <t>Koupelna sprchová a umyvadlová baterie</t>
  </si>
  <si>
    <t>295</t>
  </si>
  <si>
    <t>781495142</t>
  </si>
  <si>
    <t>Průnik obkladem kruhový do DN 90</t>
  </si>
  <si>
    <t>1263006929</t>
  </si>
  <si>
    <t xml:space="preserve">zásuvka a vypínače koupelna </t>
  </si>
  <si>
    <t>Sifon umyvadlo</t>
  </si>
  <si>
    <t>296</t>
  </si>
  <si>
    <t>781495143</t>
  </si>
  <si>
    <t>Průnik obkladem kruhový přes DN 90</t>
  </si>
  <si>
    <t>-1429749463</t>
  </si>
  <si>
    <t>WC koupelna</t>
  </si>
  <si>
    <t>297</t>
  </si>
  <si>
    <t>781495211</t>
  </si>
  <si>
    <t>Čištění vnitřních ploch stěn po provedení obkladu chemickými prostředky</t>
  </si>
  <si>
    <t>1005695561</t>
  </si>
  <si>
    <t>298</t>
  </si>
  <si>
    <t>781571131</t>
  </si>
  <si>
    <t>Montáž obkladů ostění šířky do 200 mm lepenými flexibilním lepidlem</t>
  </si>
  <si>
    <t>-2000055108</t>
  </si>
  <si>
    <t>Nika</t>
  </si>
  <si>
    <t>0,65*2</t>
  </si>
  <si>
    <t>299</t>
  </si>
  <si>
    <t>781674113</t>
  </si>
  <si>
    <t>Montáž obkladů parapetů š přes 150 do 200 mm z dlaždic keramických lepených flexibilním lepidlem</t>
  </si>
  <si>
    <t>-1511788442</t>
  </si>
  <si>
    <t>0,45</t>
  </si>
  <si>
    <t>300</t>
  </si>
  <si>
    <t>998781103</t>
  </si>
  <si>
    <t>Přesun hmot tonážní pro obklady keramické v objektech v přes 12 do 24 m</t>
  </si>
  <si>
    <t>744938169</t>
  </si>
  <si>
    <t>301</t>
  </si>
  <si>
    <t>998781181</t>
  </si>
  <si>
    <t>Příplatek k přesunu hmot tonážní 781 prováděný bez použití mechanizace</t>
  </si>
  <si>
    <t>-304983765</t>
  </si>
  <si>
    <t>302</t>
  </si>
  <si>
    <t>998781192</t>
  </si>
  <si>
    <t>Příplatek k přesunu hmot tonážní 781 za zvětšený přesun do 100 m</t>
  </si>
  <si>
    <t>-1860593083</t>
  </si>
  <si>
    <t>783</t>
  </si>
  <si>
    <t>Dokončovací práce - nátěry</t>
  </si>
  <si>
    <t>305</t>
  </si>
  <si>
    <t>783301401</t>
  </si>
  <si>
    <t>Ometení zámečnických konstrukcí</t>
  </si>
  <si>
    <t>800534119</t>
  </si>
  <si>
    <t>Nátěr zárubní</t>
  </si>
  <si>
    <t>0,3*5</t>
  </si>
  <si>
    <t xml:space="preserve">koupelna </t>
  </si>
  <si>
    <t>0,3*5,5</t>
  </si>
  <si>
    <t>306</t>
  </si>
  <si>
    <t>783314101</t>
  </si>
  <si>
    <t>Základní jednonásobný syntetický nátěr zámečnických konstrukcí</t>
  </si>
  <si>
    <t>-1298197381</t>
  </si>
  <si>
    <t>307</t>
  </si>
  <si>
    <t>783315101</t>
  </si>
  <si>
    <t>Mezinátěr jednonásobný syntetický standardní zámečnických konstrukcí</t>
  </si>
  <si>
    <t>-580845732</t>
  </si>
  <si>
    <t>308</t>
  </si>
  <si>
    <t>783317101</t>
  </si>
  <si>
    <t>Krycí jednonásobný syntetický standardní nátěr zámečnických konstrukcí</t>
  </si>
  <si>
    <t>1170789690</t>
  </si>
  <si>
    <t>309</t>
  </si>
  <si>
    <t>783352101</t>
  </si>
  <si>
    <t>Tmelení včetně přebroušení zámečnických konstrukcí polyesterovým tmelem</t>
  </si>
  <si>
    <t>-1386645933</t>
  </si>
  <si>
    <t>380</t>
  </si>
  <si>
    <t>783601341</t>
  </si>
  <si>
    <t>Odrezivění litinových otopných těles před provedením nátěru</t>
  </si>
  <si>
    <t>-1881096575</t>
  </si>
  <si>
    <t>381</t>
  </si>
  <si>
    <t>783601441</t>
  </si>
  <si>
    <t>Ometením litinových otopných těles před provedením nátěru</t>
  </si>
  <si>
    <t>1940800454</t>
  </si>
  <si>
    <t>383</t>
  </si>
  <si>
    <t>783614141</t>
  </si>
  <si>
    <t>Základní jednonásobný syntetický nátěr litinových otopných těles</t>
  </si>
  <si>
    <t>879599624</t>
  </si>
  <si>
    <t>310</t>
  </si>
  <si>
    <t>783614551</t>
  </si>
  <si>
    <t>Základní jednonásobný syntetický nátěr potrubí DN do 50 mm</t>
  </si>
  <si>
    <t>-548499714</t>
  </si>
  <si>
    <t>Kuchyně UT</t>
  </si>
  <si>
    <t>324</t>
  </si>
  <si>
    <t>783615551</t>
  </si>
  <si>
    <t>Mezinátěr jednonásobný syntetický nátěr potrubí DN do 50 mm</t>
  </si>
  <si>
    <t>330843037</t>
  </si>
  <si>
    <t>384</t>
  </si>
  <si>
    <t>783617147</t>
  </si>
  <si>
    <t>Krycí dvojnásobný syntetický nátěr litinových otopných těles</t>
  </si>
  <si>
    <t>1843724752</t>
  </si>
  <si>
    <t>325</t>
  </si>
  <si>
    <t>783617601</t>
  </si>
  <si>
    <t>Krycí jednonásobný syntetický nátěr potrubí DN do 50 mm</t>
  </si>
  <si>
    <t>1349192540</t>
  </si>
  <si>
    <t>382</t>
  </si>
  <si>
    <t>783652141</t>
  </si>
  <si>
    <t>Tmelení litinových otopných těles polyesterovým tmelem</t>
  </si>
  <si>
    <t>118758895</t>
  </si>
  <si>
    <t>784</t>
  </si>
  <si>
    <t>Dokončovací práce - malby a tapety</t>
  </si>
  <si>
    <t>311</t>
  </si>
  <si>
    <t>784111001</t>
  </si>
  <si>
    <t>Oprášení (ometení ) podkladu v místnostech výšky do 3,80 m</t>
  </si>
  <si>
    <t>-1667097391</t>
  </si>
  <si>
    <t>STROPY</t>
  </si>
  <si>
    <t>STĚNY</t>
  </si>
  <si>
    <t>312</t>
  </si>
  <si>
    <t>784111011</t>
  </si>
  <si>
    <t>Obroušení podkladu omítnutého v místnostech výšky do 3,80 m</t>
  </si>
  <si>
    <t>1323737686</t>
  </si>
  <si>
    <t>313</t>
  </si>
  <si>
    <t>784121001</t>
  </si>
  <si>
    <t>Oškrabání malby v mísnostech výšky do 3,80 m</t>
  </si>
  <si>
    <t>654360107</t>
  </si>
  <si>
    <t>314</t>
  </si>
  <si>
    <t>784121011</t>
  </si>
  <si>
    <t>Rozmývání podkladu po oškrabání malby v místnostech výšky do 3,80 m</t>
  </si>
  <si>
    <t>1076936703</t>
  </si>
  <si>
    <t>316</t>
  </si>
  <si>
    <t>784161001</t>
  </si>
  <si>
    <t>Tmelení spar a rohů šířky do 3 mm akrylátovým tmelem v místnostech v do 3,80 m</t>
  </si>
  <si>
    <t>1290206293</t>
  </si>
  <si>
    <t>Trhliny v omítkách stropů a stěn</t>
  </si>
  <si>
    <t>317</t>
  </si>
  <si>
    <t>784171101</t>
  </si>
  <si>
    <t>Zakrytí vnitřních podlah včetně pozdějšího odkrytí</t>
  </si>
  <si>
    <t>-1304786409</t>
  </si>
  <si>
    <t>318</t>
  </si>
  <si>
    <t>58124844</t>
  </si>
  <si>
    <t>fólie pro malířské potřeby zakrývací tl 25µ 4x5m</t>
  </si>
  <si>
    <t>-1410967477</t>
  </si>
  <si>
    <t>80,586</t>
  </si>
  <si>
    <t>80,586*1,05 'Přepočtené koeficientem množství</t>
  </si>
  <si>
    <t>319</t>
  </si>
  <si>
    <t>784171121</t>
  </si>
  <si>
    <t>Zakrytí vnitřních ploch konstrukcí nebo prvků v místnostech výšky do 3,80 m</t>
  </si>
  <si>
    <t>1457435947</t>
  </si>
  <si>
    <t>320</t>
  </si>
  <si>
    <t>58124842</t>
  </si>
  <si>
    <t>fólie pro malířské potřeby zakrývací tl 7µ 4x5m</t>
  </si>
  <si>
    <t>743729528</t>
  </si>
  <si>
    <t>25*1,05 'Přepočtené koeficientem množství</t>
  </si>
  <si>
    <t>321</t>
  </si>
  <si>
    <t>784181121</t>
  </si>
  <si>
    <t>Hloubková jednonásobná penetrace podkladu v místnostech výšky do 3,80 m</t>
  </si>
  <si>
    <t>-2031737114</t>
  </si>
  <si>
    <t>322</t>
  </si>
  <si>
    <t>784211101</t>
  </si>
  <si>
    <t>Dvojnásobné bílé malby ze směsí za mokra výborně otěruvzdorných v místnostech výšky do 3,80 m</t>
  </si>
  <si>
    <t>1949517215</t>
  </si>
  <si>
    <t>323</t>
  </si>
  <si>
    <t>784211141</t>
  </si>
  <si>
    <t>Příplatek k cenám 2x maleb ze směsí za mokra za provádění plochy do 5m2</t>
  </si>
  <si>
    <t>-488429412</t>
  </si>
  <si>
    <t>Práce a dodávky M</t>
  </si>
  <si>
    <t>58-M</t>
  </si>
  <si>
    <t>Revize vyhrazených technických zařízení</t>
  </si>
  <si>
    <t>326</t>
  </si>
  <si>
    <t>580506007</t>
  </si>
  <si>
    <t>Revize plyn</t>
  </si>
  <si>
    <t>1019898240</t>
  </si>
  <si>
    <t>VRN</t>
  </si>
  <si>
    <t>Vedlejší rozpočtové náklady</t>
  </si>
  <si>
    <t>VRN3</t>
  </si>
  <si>
    <t>Zařízení staveniště</t>
  </si>
  <si>
    <t>327</t>
  </si>
  <si>
    <t>030001000</t>
  </si>
  <si>
    <t>den</t>
  </si>
  <si>
    <t>1024</t>
  </si>
  <si>
    <t>-885643665</t>
  </si>
  <si>
    <t>VRN7</t>
  </si>
  <si>
    <t>Provozní vlivy</t>
  </si>
  <si>
    <t>328</t>
  </si>
  <si>
    <t>070001000</t>
  </si>
  <si>
    <t>439904508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</si>
</sst>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32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ROUND(AS95,1)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ROUND(AZ95,1)</f>
        <v>0</v>
      </c>
      <c r="BA94" s="114">
        <f>ROUND(BA95,1)</f>
        <v>0</v>
      </c>
      <c r="BB94" s="114">
        <f>ROUND(BB95,1)</f>
        <v>0</v>
      </c>
      <c r="BC94" s="114">
        <f>ROUND(BC95,1)</f>
        <v>0</v>
      </c>
      <c r="BD94" s="116">
        <f>ROUND(BD95,1)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Bělohorská1682-74, 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Bělohorská1682-74, V...'!P147</f>
        <v>0</v>
      </c>
      <c r="AV95" s="128">
        <f>'01 - Bělohorská1682-74, V...'!J33</f>
        <v>0</v>
      </c>
      <c r="AW95" s="128">
        <f>'01 - Bělohorská1682-74, V...'!J34</f>
        <v>0</v>
      </c>
      <c r="AX95" s="128">
        <f>'01 - Bělohorská1682-74, V...'!J35</f>
        <v>0</v>
      </c>
      <c r="AY95" s="128">
        <f>'01 - Bělohorská1682-74, V...'!J36</f>
        <v>0</v>
      </c>
      <c r="AZ95" s="128">
        <f>'01 - Bělohorská1682-74, V...'!F33</f>
        <v>0</v>
      </c>
      <c r="BA95" s="128">
        <f>'01 - Bělohorská1682-74, V...'!F34</f>
        <v>0</v>
      </c>
      <c r="BB95" s="128">
        <f>'01 - Bělohorská1682-74, V...'!F35</f>
        <v>0</v>
      </c>
      <c r="BC95" s="128">
        <f>'01 - Bělohorská1682-74, V...'!F36</f>
        <v>0</v>
      </c>
      <c r="BD95" s="130">
        <f>'01 - Bělohorská1682-74, V...'!F37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l12uIHkbIBuJCcHQVaeV4ws/YAjwtxeaMNl9InTaTy8aNyx/mlv06sMXaovO2so/mumw34MEq1UwLQbALgsk1Q==" hashValue="oyHn1/KPpvx3NEY8A5hkj0EUN5HCWAR93ZhyfQDGmfTRfnx1vs/9bZ+GZO8MqYKds6oUGQHa8suplkZRiSyup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1682-74,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82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27. 2. 2022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ROUND(J147,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ROUND((SUM(BE147:BE1985)),  1)</f>
        <v>0</v>
      </c>
      <c r="G33" s="38"/>
      <c r="H33" s="38"/>
      <c r="I33" s="151">
        <v>0.20999999999999999</v>
      </c>
      <c r="J33" s="150">
        <f>ROUND(((SUM(BE147:BE1985))*I33),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ROUND((SUM(BF147:BF1985)),  1)</f>
        <v>0</v>
      </c>
      <c r="G34" s="38"/>
      <c r="H34" s="38"/>
      <c r="I34" s="151">
        <v>0.14999999999999999</v>
      </c>
      <c r="J34" s="150">
        <f>ROUND(((SUM(BF147:BF1985))*I34),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ROUND((SUM(BG147:BG1985)),  1)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ROUND((SUM(BH147:BH1985)),  1)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ROUND((SUM(BI147:BI1985)),  1)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Bělohorská1682/74, VB č. 12 - Divišovi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J167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J331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J431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J439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98</v>
      </c>
      <c r="E103" s="178"/>
      <c r="F103" s="178"/>
      <c r="G103" s="178"/>
      <c r="H103" s="178"/>
      <c r="I103" s="178"/>
      <c r="J103" s="179">
        <f>J442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J443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J474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J539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J599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J609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J658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J666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106</v>
      </c>
      <c r="E111" s="184"/>
      <c r="F111" s="184"/>
      <c r="G111" s="184"/>
      <c r="H111" s="184"/>
      <c r="I111" s="184"/>
      <c r="J111" s="185">
        <f>J748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107</v>
      </c>
      <c r="E112" s="184"/>
      <c r="F112" s="184"/>
      <c r="G112" s="184"/>
      <c r="H112" s="184"/>
      <c r="I112" s="184"/>
      <c r="J112" s="185">
        <f>J1047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108</v>
      </c>
      <c r="E113" s="184"/>
      <c r="F113" s="184"/>
      <c r="G113" s="184"/>
      <c r="H113" s="184"/>
      <c r="I113" s="184"/>
      <c r="J113" s="185">
        <f>J1068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109</v>
      </c>
      <c r="E114" s="184"/>
      <c r="F114" s="184"/>
      <c r="G114" s="184"/>
      <c r="H114" s="184"/>
      <c r="I114" s="184"/>
      <c r="J114" s="185">
        <f>J1076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110</v>
      </c>
      <c r="E115" s="184"/>
      <c r="F115" s="184"/>
      <c r="G115" s="184"/>
      <c r="H115" s="184"/>
      <c r="I115" s="184"/>
      <c r="J115" s="185">
        <f>J1096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111</v>
      </c>
      <c r="E116" s="184"/>
      <c r="F116" s="184"/>
      <c r="G116" s="184"/>
      <c r="H116" s="184"/>
      <c r="I116" s="184"/>
      <c r="J116" s="185">
        <f>J1107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112</v>
      </c>
      <c r="E117" s="184"/>
      <c r="F117" s="184"/>
      <c r="G117" s="184"/>
      <c r="H117" s="184"/>
      <c r="I117" s="184"/>
      <c r="J117" s="185">
        <f>J1211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113</v>
      </c>
      <c r="E118" s="184"/>
      <c r="F118" s="184"/>
      <c r="G118" s="184"/>
      <c r="H118" s="184"/>
      <c r="I118" s="184"/>
      <c r="J118" s="185">
        <f>J1272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114</v>
      </c>
      <c r="E119" s="184"/>
      <c r="F119" s="184"/>
      <c r="G119" s="184"/>
      <c r="H119" s="184"/>
      <c r="I119" s="184"/>
      <c r="J119" s="185">
        <f>J1328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115</v>
      </c>
      <c r="E120" s="184"/>
      <c r="F120" s="184"/>
      <c r="G120" s="184"/>
      <c r="H120" s="184"/>
      <c r="I120" s="184"/>
      <c r="J120" s="185">
        <f>J1419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116</v>
      </c>
      <c r="E121" s="184"/>
      <c r="F121" s="184"/>
      <c r="G121" s="184"/>
      <c r="H121" s="184"/>
      <c r="I121" s="184"/>
      <c r="J121" s="185">
        <f>J1507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117</v>
      </c>
      <c r="E122" s="184"/>
      <c r="F122" s="184"/>
      <c r="G122" s="184"/>
      <c r="H122" s="184"/>
      <c r="I122" s="184"/>
      <c r="J122" s="185">
        <f>J1673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118</v>
      </c>
      <c r="E123" s="178"/>
      <c r="F123" s="178"/>
      <c r="G123" s="178"/>
      <c r="H123" s="178"/>
      <c r="I123" s="178"/>
      <c r="J123" s="179">
        <f>J1978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119</v>
      </c>
      <c r="E124" s="184"/>
      <c r="F124" s="184"/>
      <c r="G124" s="184"/>
      <c r="H124" s="184"/>
      <c r="I124" s="184"/>
      <c r="J124" s="185">
        <f>J1979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5"/>
      <c r="C125" s="176"/>
      <c r="D125" s="177" t="s">
        <v>120</v>
      </c>
      <c r="E125" s="178"/>
      <c r="F125" s="178"/>
      <c r="G125" s="178"/>
      <c r="H125" s="178"/>
      <c r="I125" s="178"/>
      <c r="J125" s="179">
        <f>J1981</f>
        <v>0</v>
      </c>
      <c r="K125" s="176"/>
      <c r="L125" s="18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1"/>
      <c r="C126" s="182"/>
      <c r="D126" s="183" t="s">
        <v>121</v>
      </c>
      <c r="E126" s="184"/>
      <c r="F126" s="184"/>
      <c r="G126" s="184"/>
      <c r="H126" s="184"/>
      <c r="I126" s="184"/>
      <c r="J126" s="185">
        <f>J1982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122</v>
      </c>
      <c r="E127" s="184"/>
      <c r="F127" s="184"/>
      <c r="G127" s="184"/>
      <c r="H127" s="184"/>
      <c r="I127" s="184"/>
      <c r="J127" s="185">
        <f>J1984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Byty Bělohorská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85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01 - Bělohorská1682/74, VB č. 12 - Divišovi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27. 2. 2022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124</v>
      </c>
      <c r="D146" s="190" t="s">
        <v>59</v>
      </c>
      <c r="E146" s="190" t="s">
        <v>55</v>
      </c>
      <c r="F146" s="190" t="s">
        <v>56</v>
      </c>
      <c r="G146" s="190" t="s">
        <v>125</v>
      </c>
      <c r="H146" s="190" t="s">
        <v>126</v>
      </c>
      <c r="I146" s="190" t="s">
        <v>127</v>
      </c>
      <c r="J146" s="191" t="s">
        <v>89</v>
      </c>
      <c r="K146" s="192" t="s">
        <v>128</v>
      </c>
      <c r="L146" s="193"/>
      <c r="M146" s="100" t="s">
        <v>1</v>
      </c>
      <c r="N146" s="101" t="s">
        <v>38</v>
      </c>
      <c r="O146" s="101" t="s">
        <v>129</v>
      </c>
      <c r="P146" s="101" t="s">
        <v>130</v>
      </c>
      <c r="Q146" s="101" t="s">
        <v>131</v>
      </c>
      <c r="R146" s="101" t="s">
        <v>132</v>
      </c>
      <c r="S146" s="101" t="s">
        <v>133</v>
      </c>
      <c r="T146" s="102" t="s">
        <v>134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135</v>
      </c>
      <c r="D147" s="40"/>
      <c r="E147" s="40"/>
      <c r="F147" s="40"/>
      <c r="G147" s="40"/>
      <c r="H147" s="40"/>
      <c r="I147" s="40"/>
      <c r="J147" s="194">
        <f>BK147</f>
        <v>0</v>
      </c>
      <c r="K147" s="40"/>
      <c r="L147" s="44"/>
      <c r="M147" s="103"/>
      <c r="N147" s="195"/>
      <c r="O147" s="104"/>
      <c r="P147" s="196">
        <f>P148+P442+P1978+P1981</f>
        <v>0</v>
      </c>
      <c r="Q147" s="104"/>
      <c r="R147" s="196">
        <f>R148+R442+R1978+R1981</f>
        <v>7.0609497834199999</v>
      </c>
      <c r="S147" s="104"/>
      <c r="T147" s="197">
        <f>T148+T442+T1978+T1981</f>
        <v>6.36747891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73</v>
      </c>
      <c r="AU147" s="17" t="s">
        <v>91</v>
      </c>
      <c r="BK147" s="198">
        <f>BK148+BK442+BK1978+BK1981</f>
        <v>0</v>
      </c>
    </row>
    <row r="148" s="12" customFormat="1" ht="25.92" customHeight="1">
      <c r="A148" s="12"/>
      <c r="B148" s="199"/>
      <c r="C148" s="200"/>
      <c r="D148" s="201" t="s">
        <v>73</v>
      </c>
      <c r="E148" s="202" t="s">
        <v>136</v>
      </c>
      <c r="F148" s="202" t="s">
        <v>137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P149+P167+P331+P431+P439</f>
        <v>0</v>
      </c>
      <c r="Q148" s="207"/>
      <c r="R148" s="208">
        <f>R149+R167+R331+R431+R439</f>
        <v>3.8264301749599992</v>
      </c>
      <c r="S148" s="207"/>
      <c r="T148" s="209">
        <f>T149+T167+T331+T431+T439</f>
        <v>2.8670359999999997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82</v>
      </c>
      <c r="AT148" s="211" t="s">
        <v>73</v>
      </c>
      <c r="AU148" s="211" t="s">
        <v>74</v>
      </c>
      <c r="AY148" s="210" t="s">
        <v>138</v>
      </c>
      <c r="BK148" s="212">
        <f>BK149+BK167+BK331+BK431+BK439</f>
        <v>0</v>
      </c>
    </row>
    <row r="149" s="12" customFormat="1" ht="22.8" customHeight="1">
      <c r="A149" s="12"/>
      <c r="B149" s="199"/>
      <c r="C149" s="200"/>
      <c r="D149" s="201" t="s">
        <v>73</v>
      </c>
      <c r="E149" s="213" t="s">
        <v>139</v>
      </c>
      <c r="F149" s="213" t="s">
        <v>140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SUM(P150:P166)</f>
        <v>0</v>
      </c>
      <c r="Q149" s="207"/>
      <c r="R149" s="208">
        <f>SUM(R150:R166)</f>
        <v>0.53092499999999998</v>
      </c>
      <c r="S149" s="207"/>
      <c r="T149" s="209">
        <f>SUM(T150:T166)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82</v>
      </c>
      <c r="AT149" s="211" t="s">
        <v>73</v>
      </c>
      <c r="AU149" s="211" t="s">
        <v>82</v>
      </c>
      <c r="AY149" s="210" t="s">
        <v>138</v>
      </c>
      <c r="BK149" s="212">
        <f>SUM(BK150:BK166)</f>
        <v>0</v>
      </c>
    </row>
    <row r="150" s="2" customFormat="1" ht="24.15" customHeight="1">
      <c r="A150" s="38"/>
      <c r="B150" s="39"/>
      <c r="C150" s="215" t="s">
        <v>141</v>
      </c>
      <c r="D150" s="215" t="s">
        <v>142</v>
      </c>
      <c r="E150" s="216" t="s">
        <v>143</v>
      </c>
      <c r="F150" s="217" t="s">
        <v>144</v>
      </c>
      <c r="G150" s="218" t="s">
        <v>145</v>
      </c>
      <c r="H150" s="219">
        <v>14</v>
      </c>
      <c r="I150" s="220"/>
      <c r="J150" s="221">
        <f>ROUND(I150*H150,1)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0.012619999999999999</v>
      </c>
      <c r="R150" s="225">
        <f>Q150*H150</f>
        <v>0.17668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146</v>
      </c>
      <c r="AT150" s="227" t="s">
        <v>142</v>
      </c>
      <c r="AU150" s="227" t="s">
        <v>147</v>
      </c>
      <c r="AY150" s="17" t="s">
        <v>138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147</v>
      </c>
      <c r="BK150" s="228">
        <f>ROUND(I150*H150,1)</f>
        <v>0</v>
      </c>
      <c r="BL150" s="17" t="s">
        <v>146</v>
      </c>
      <c r="BM150" s="227" t="s">
        <v>148</v>
      </c>
    </row>
    <row r="151" s="13" customFormat="1">
      <c r="A151" s="13"/>
      <c r="B151" s="229"/>
      <c r="C151" s="230"/>
      <c r="D151" s="231" t="s">
        <v>149</v>
      </c>
      <c r="E151" s="232" t="s">
        <v>1</v>
      </c>
      <c r="F151" s="233" t="s">
        <v>150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149</v>
      </c>
      <c r="AU151" s="239" t="s">
        <v>147</v>
      </c>
      <c r="AV151" s="13" t="s">
        <v>82</v>
      </c>
      <c r="AW151" s="13" t="s">
        <v>30</v>
      </c>
      <c r="AX151" s="13" t="s">
        <v>74</v>
      </c>
      <c r="AY151" s="239" t="s">
        <v>138</v>
      </c>
    </row>
    <row r="152" s="14" customFormat="1">
      <c r="A152" s="14"/>
      <c r="B152" s="240"/>
      <c r="C152" s="241"/>
      <c r="D152" s="231" t="s">
        <v>149</v>
      </c>
      <c r="E152" s="242" t="s">
        <v>1</v>
      </c>
      <c r="F152" s="243" t="s">
        <v>151</v>
      </c>
      <c r="G152" s="241"/>
      <c r="H152" s="244">
        <v>14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149</v>
      </c>
      <c r="AU152" s="250" t="s">
        <v>147</v>
      </c>
      <c r="AV152" s="14" t="s">
        <v>147</v>
      </c>
      <c r="AW152" s="14" t="s">
        <v>30</v>
      </c>
      <c r="AX152" s="14" t="s">
        <v>82</v>
      </c>
      <c r="AY152" s="250" t="s">
        <v>138</v>
      </c>
    </row>
    <row r="153" s="2" customFormat="1" ht="33" customHeight="1">
      <c r="A153" s="38"/>
      <c r="B153" s="39"/>
      <c r="C153" s="215" t="s">
        <v>152</v>
      </c>
      <c r="D153" s="215" t="s">
        <v>142</v>
      </c>
      <c r="E153" s="216" t="s">
        <v>153</v>
      </c>
      <c r="F153" s="217" t="s">
        <v>154</v>
      </c>
      <c r="G153" s="218" t="s">
        <v>145</v>
      </c>
      <c r="H153" s="219">
        <v>1</v>
      </c>
      <c r="I153" s="220"/>
      <c r="J153" s="221">
        <f>ROUND(I153*H153,1)</f>
        <v>0</v>
      </c>
      <c r="K153" s="222"/>
      <c r="L153" s="44"/>
      <c r="M153" s="223" t="s">
        <v>1</v>
      </c>
      <c r="N153" s="224" t="s">
        <v>40</v>
      </c>
      <c r="O153" s="91"/>
      <c r="P153" s="225">
        <f>O153*H153</f>
        <v>0</v>
      </c>
      <c r="Q153" s="225">
        <v>0.12021</v>
      </c>
      <c r="R153" s="225">
        <f>Q153*H153</f>
        <v>0.12021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146</v>
      </c>
      <c r="AT153" s="227" t="s">
        <v>142</v>
      </c>
      <c r="AU153" s="227" t="s">
        <v>147</v>
      </c>
      <c r="AY153" s="17" t="s">
        <v>138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147</v>
      </c>
      <c r="BK153" s="228">
        <f>ROUND(I153*H153,1)</f>
        <v>0</v>
      </c>
      <c r="BL153" s="17" t="s">
        <v>146</v>
      </c>
      <c r="BM153" s="227" t="s">
        <v>155</v>
      </c>
    </row>
    <row r="154" s="13" customFormat="1">
      <c r="A154" s="13"/>
      <c r="B154" s="229"/>
      <c r="C154" s="230"/>
      <c r="D154" s="231" t="s">
        <v>149</v>
      </c>
      <c r="E154" s="232" t="s">
        <v>1</v>
      </c>
      <c r="F154" s="233" t="s">
        <v>156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149</v>
      </c>
      <c r="AU154" s="239" t="s">
        <v>147</v>
      </c>
      <c r="AV154" s="13" t="s">
        <v>82</v>
      </c>
      <c r="AW154" s="13" t="s">
        <v>30</v>
      </c>
      <c r="AX154" s="13" t="s">
        <v>74</v>
      </c>
      <c r="AY154" s="239" t="s">
        <v>138</v>
      </c>
    </row>
    <row r="155" s="14" customFormat="1">
      <c r="A155" s="14"/>
      <c r="B155" s="240"/>
      <c r="C155" s="241"/>
      <c r="D155" s="231" t="s">
        <v>149</v>
      </c>
      <c r="E155" s="242" t="s">
        <v>1</v>
      </c>
      <c r="F155" s="243" t="s">
        <v>82</v>
      </c>
      <c r="G155" s="241"/>
      <c r="H155" s="244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149</v>
      </c>
      <c r="AU155" s="250" t="s">
        <v>147</v>
      </c>
      <c r="AV155" s="14" t="s">
        <v>147</v>
      </c>
      <c r="AW155" s="14" t="s">
        <v>30</v>
      </c>
      <c r="AX155" s="14" t="s">
        <v>82</v>
      </c>
      <c r="AY155" s="250" t="s">
        <v>138</v>
      </c>
    </row>
    <row r="156" s="2" customFormat="1" ht="21.75" customHeight="1">
      <c r="A156" s="38"/>
      <c r="B156" s="39"/>
      <c r="C156" s="215" t="s">
        <v>157</v>
      </c>
      <c r="D156" s="215" t="s">
        <v>142</v>
      </c>
      <c r="E156" s="216" t="s">
        <v>158</v>
      </c>
      <c r="F156" s="217" t="s">
        <v>159</v>
      </c>
      <c r="G156" s="218" t="s">
        <v>145</v>
      </c>
      <c r="H156" s="219">
        <v>1</v>
      </c>
      <c r="I156" s="220"/>
      <c r="J156" s="221">
        <f>ROUND(I156*H156,1)</f>
        <v>0</v>
      </c>
      <c r="K156" s="222"/>
      <c r="L156" s="44"/>
      <c r="M156" s="223" t="s">
        <v>1</v>
      </c>
      <c r="N156" s="224" t="s">
        <v>40</v>
      </c>
      <c r="O156" s="91"/>
      <c r="P156" s="225">
        <f>O156*H156</f>
        <v>0</v>
      </c>
      <c r="Q156" s="225">
        <v>0.036549999999999999</v>
      </c>
      <c r="R156" s="225">
        <f>Q156*H156</f>
        <v>0.036549999999999999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146</v>
      </c>
      <c r="AT156" s="227" t="s">
        <v>142</v>
      </c>
      <c r="AU156" s="227" t="s">
        <v>147</v>
      </c>
      <c r="AY156" s="17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147</v>
      </c>
      <c r="BK156" s="228">
        <f>ROUND(I156*H156,1)</f>
        <v>0</v>
      </c>
      <c r="BL156" s="17" t="s">
        <v>146</v>
      </c>
      <c r="BM156" s="227" t="s">
        <v>160</v>
      </c>
    </row>
    <row r="157" s="13" customFormat="1">
      <c r="A157" s="13"/>
      <c r="B157" s="229"/>
      <c r="C157" s="230"/>
      <c r="D157" s="231" t="s">
        <v>149</v>
      </c>
      <c r="E157" s="232" t="s">
        <v>1</v>
      </c>
      <c r="F157" s="233" t="s">
        <v>161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149</v>
      </c>
      <c r="AU157" s="239" t="s">
        <v>147</v>
      </c>
      <c r="AV157" s="13" t="s">
        <v>82</v>
      </c>
      <c r="AW157" s="13" t="s">
        <v>30</v>
      </c>
      <c r="AX157" s="13" t="s">
        <v>74</v>
      </c>
      <c r="AY157" s="239" t="s">
        <v>138</v>
      </c>
    </row>
    <row r="158" s="14" customFormat="1">
      <c r="A158" s="14"/>
      <c r="B158" s="240"/>
      <c r="C158" s="241"/>
      <c r="D158" s="231" t="s">
        <v>149</v>
      </c>
      <c r="E158" s="242" t="s">
        <v>1</v>
      </c>
      <c r="F158" s="243" t="s">
        <v>82</v>
      </c>
      <c r="G158" s="241"/>
      <c r="H158" s="244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149</v>
      </c>
      <c r="AU158" s="250" t="s">
        <v>147</v>
      </c>
      <c r="AV158" s="14" t="s">
        <v>147</v>
      </c>
      <c r="AW158" s="14" t="s">
        <v>30</v>
      </c>
      <c r="AX158" s="14" t="s">
        <v>82</v>
      </c>
      <c r="AY158" s="250" t="s">
        <v>138</v>
      </c>
    </row>
    <row r="159" s="2" customFormat="1" ht="24.15" customHeight="1">
      <c r="A159" s="38"/>
      <c r="B159" s="39"/>
      <c r="C159" s="215" t="s">
        <v>162</v>
      </c>
      <c r="D159" s="215" t="s">
        <v>142</v>
      </c>
      <c r="E159" s="216" t="s">
        <v>163</v>
      </c>
      <c r="F159" s="217" t="s">
        <v>164</v>
      </c>
      <c r="G159" s="218" t="s">
        <v>145</v>
      </c>
      <c r="H159" s="219">
        <v>5</v>
      </c>
      <c r="I159" s="220"/>
      <c r="J159" s="221">
        <f>ROUND(I159*H159,1)</f>
        <v>0</v>
      </c>
      <c r="K159" s="222"/>
      <c r="L159" s="44"/>
      <c r="M159" s="223" t="s">
        <v>1</v>
      </c>
      <c r="N159" s="224" t="s">
        <v>40</v>
      </c>
      <c r="O159" s="91"/>
      <c r="P159" s="225">
        <f>O159*H159</f>
        <v>0</v>
      </c>
      <c r="Q159" s="225">
        <v>0.0024919999999999999</v>
      </c>
      <c r="R159" s="225">
        <f>Q159*H159</f>
        <v>0.012459999999999999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146</v>
      </c>
      <c r="AT159" s="227" t="s">
        <v>142</v>
      </c>
      <c r="AU159" s="227" t="s">
        <v>147</v>
      </c>
      <c r="AY159" s="17" t="s">
        <v>138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147</v>
      </c>
      <c r="BK159" s="228">
        <f>ROUND(I159*H159,1)</f>
        <v>0</v>
      </c>
      <c r="BL159" s="17" t="s">
        <v>146</v>
      </c>
      <c r="BM159" s="227" t="s">
        <v>165</v>
      </c>
    </row>
    <row r="160" s="13" customFormat="1">
      <c r="A160" s="13"/>
      <c r="B160" s="229"/>
      <c r="C160" s="230"/>
      <c r="D160" s="231" t="s">
        <v>149</v>
      </c>
      <c r="E160" s="232" t="s">
        <v>1</v>
      </c>
      <c r="F160" s="233" t="s">
        <v>166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149</v>
      </c>
      <c r="AU160" s="239" t="s">
        <v>147</v>
      </c>
      <c r="AV160" s="13" t="s">
        <v>82</v>
      </c>
      <c r="AW160" s="13" t="s">
        <v>30</v>
      </c>
      <c r="AX160" s="13" t="s">
        <v>74</v>
      </c>
      <c r="AY160" s="239" t="s">
        <v>138</v>
      </c>
    </row>
    <row r="161" s="14" customFormat="1">
      <c r="A161" s="14"/>
      <c r="B161" s="240"/>
      <c r="C161" s="241"/>
      <c r="D161" s="231" t="s">
        <v>149</v>
      </c>
      <c r="E161" s="242" t="s">
        <v>1</v>
      </c>
      <c r="F161" s="243" t="s">
        <v>167</v>
      </c>
      <c r="G161" s="241"/>
      <c r="H161" s="244">
        <v>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149</v>
      </c>
      <c r="AU161" s="250" t="s">
        <v>147</v>
      </c>
      <c r="AV161" s="14" t="s">
        <v>147</v>
      </c>
      <c r="AW161" s="14" t="s">
        <v>30</v>
      </c>
      <c r="AX161" s="14" t="s">
        <v>82</v>
      </c>
      <c r="AY161" s="250" t="s">
        <v>138</v>
      </c>
    </row>
    <row r="162" s="2" customFormat="1" ht="24.15" customHeight="1">
      <c r="A162" s="38"/>
      <c r="B162" s="39"/>
      <c r="C162" s="215" t="s">
        <v>168</v>
      </c>
      <c r="D162" s="215" t="s">
        <v>142</v>
      </c>
      <c r="E162" s="216" t="s">
        <v>169</v>
      </c>
      <c r="F162" s="217" t="s">
        <v>170</v>
      </c>
      <c r="G162" s="218" t="s">
        <v>171</v>
      </c>
      <c r="H162" s="219">
        <v>1.5</v>
      </c>
      <c r="I162" s="220"/>
      <c r="J162" s="221">
        <f>ROUND(I162*H162,1)</f>
        <v>0</v>
      </c>
      <c r="K162" s="222"/>
      <c r="L162" s="44"/>
      <c r="M162" s="223" t="s">
        <v>1</v>
      </c>
      <c r="N162" s="224" t="s">
        <v>40</v>
      </c>
      <c r="O162" s="91"/>
      <c r="P162" s="225">
        <f>O162*H162</f>
        <v>0</v>
      </c>
      <c r="Q162" s="225">
        <v>0.12335</v>
      </c>
      <c r="R162" s="225">
        <f>Q162*H162</f>
        <v>0.185025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146</v>
      </c>
      <c r="AT162" s="227" t="s">
        <v>142</v>
      </c>
      <c r="AU162" s="227" t="s">
        <v>147</v>
      </c>
      <c r="AY162" s="17" t="s">
        <v>138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147</v>
      </c>
      <c r="BK162" s="228">
        <f>ROUND(I162*H162,1)</f>
        <v>0</v>
      </c>
      <c r="BL162" s="17" t="s">
        <v>146</v>
      </c>
      <c r="BM162" s="227" t="s">
        <v>172</v>
      </c>
    </row>
    <row r="163" s="13" customFormat="1">
      <c r="A163" s="13"/>
      <c r="B163" s="229"/>
      <c r="C163" s="230"/>
      <c r="D163" s="231" t="s">
        <v>149</v>
      </c>
      <c r="E163" s="232" t="s">
        <v>1</v>
      </c>
      <c r="F163" s="233" t="s">
        <v>173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149</v>
      </c>
      <c r="AU163" s="239" t="s">
        <v>147</v>
      </c>
      <c r="AV163" s="13" t="s">
        <v>82</v>
      </c>
      <c r="AW163" s="13" t="s">
        <v>30</v>
      </c>
      <c r="AX163" s="13" t="s">
        <v>74</v>
      </c>
      <c r="AY163" s="239" t="s">
        <v>138</v>
      </c>
    </row>
    <row r="164" s="13" customFormat="1">
      <c r="A164" s="13"/>
      <c r="B164" s="229"/>
      <c r="C164" s="230"/>
      <c r="D164" s="231" t="s">
        <v>149</v>
      </c>
      <c r="E164" s="232" t="s">
        <v>1</v>
      </c>
      <c r="F164" s="233" t="s">
        <v>174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149</v>
      </c>
      <c r="AU164" s="239" t="s">
        <v>147</v>
      </c>
      <c r="AV164" s="13" t="s">
        <v>82</v>
      </c>
      <c r="AW164" s="13" t="s">
        <v>30</v>
      </c>
      <c r="AX164" s="13" t="s">
        <v>74</v>
      </c>
      <c r="AY164" s="239" t="s">
        <v>138</v>
      </c>
    </row>
    <row r="165" s="14" customFormat="1">
      <c r="A165" s="14"/>
      <c r="B165" s="240"/>
      <c r="C165" s="241"/>
      <c r="D165" s="231" t="s">
        <v>149</v>
      </c>
      <c r="E165" s="242" t="s">
        <v>1</v>
      </c>
      <c r="F165" s="243" t="s">
        <v>175</v>
      </c>
      <c r="G165" s="241"/>
      <c r="H165" s="244">
        <v>1.5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149</v>
      </c>
      <c r="AU165" s="250" t="s">
        <v>147</v>
      </c>
      <c r="AV165" s="14" t="s">
        <v>147</v>
      </c>
      <c r="AW165" s="14" t="s">
        <v>30</v>
      </c>
      <c r="AX165" s="14" t="s">
        <v>74</v>
      </c>
      <c r="AY165" s="250" t="s">
        <v>138</v>
      </c>
    </row>
    <row r="166" s="15" customFormat="1">
      <c r="A166" s="15"/>
      <c r="B166" s="251"/>
      <c r="C166" s="252"/>
      <c r="D166" s="231" t="s">
        <v>149</v>
      </c>
      <c r="E166" s="253" t="s">
        <v>1</v>
      </c>
      <c r="F166" s="254" t="s">
        <v>176</v>
      </c>
      <c r="G166" s="252"/>
      <c r="H166" s="255">
        <v>1.5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1" t="s">
        <v>149</v>
      </c>
      <c r="AU166" s="261" t="s">
        <v>147</v>
      </c>
      <c r="AV166" s="15" t="s">
        <v>146</v>
      </c>
      <c r="AW166" s="15" t="s">
        <v>30</v>
      </c>
      <c r="AX166" s="15" t="s">
        <v>82</v>
      </c>
      <c r="AY166" s="261" t="s">
        <v>138</v>
      </c>
    </row>
    <row r="167" s="12" customFormat="1" ht="22.8" customHeight="1">
      <c r="A167" s="12"/>
      <c r="B167" s="199"/>
      <c r="C167" s="200"/>
      <c r="D167" s="201" t="s">
        <v>73</v>
      </c>
      <c r="E167" s="213" t="s">
        <v>177</v>
      </c>
      <c r="F167" s="213" t="s">
        <v>178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SUM(P168:P330)</f>
        <v>0</v>
      </c>
      <c r="Q167" s="207"/>
      <c r="R167" s="208">
        <f>SUM(R168:R330)</f>
        <v>3.2818006099999995</v>
      </c>
      <c r="S167" s="207"/>
      <c r="T167" s="209">
        <f>SUM(T168:T330)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82</v>
      </c>
      <c r="AT167" s="211" t="s">
        <v>73</v>
      </c>
      <c r="AU167" s="211" t="s">
        <v>82</v>
      </c>
      <c r="AY167" s="210" t="s">
        <v>138</v>
      </c>
      <c r="BK167" s="212">
        <f>SUM(BK168:BK330)</f>
        <v>0</v>
      </c>
    </row>
    <row r="168" s="2" customFormat="1" ht="24.15" customHeight="1">
      <c r="A168" s="38"/>
      <c r="B168" s="39"/>
      <c r="C168" s="215" t="s">
        <v>82</v>
      </c>
      <c r="D168" s="215" t="s">
        <v>142</v>
      </c>
      <c r="E168" s="216" t="s">
        <v>179</v>
      </c>
      <c r="F168" s="217" t="s">
        <v>180</v>
      </c>
      <c r="G168" s="218" t="s">
        <v>171</v>
      </c>
      <c r="H168" s="219">
        <v>80.585999999999999</v>
      </c>
      <c r="I168" s="220"/>
      <c r="J168" s="221">
        <f>ROUND(I168*H168,1)</f>
        <v>0</v>
      </c>
      <c r="K168" s="222"/>
      <c r="L168" s="44"/>
      <c r="M168" s="223" t="s">
        <v>1</v>
      </c>
      <c r="N168" s="224" t="s">
        <v>40</v>
      </c>
      <c r="O168" s="91"/>
      <c r="P168" s="225">
        <f>O168*H168</f>
        <v>0</v>
      </c>
      <c r="Q168" s="225">
        <v>0.00025999999999999998</v>
      </c>
      <c r="R168" s="225">
        <f>Q168*H168</f>
        <v>0.020952359999999996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146</v>
      </c>
      <c r="AT168" s="227" t="s">
        <v>142</v>
      </c>
      <c r="AU168" s="227" t="s">
        <v>147</v>
      </c>
      <c r="AY168" s="17" t="s">
        <v>138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147</v>
      </c>
      <c r="BK168" s="228">
        <f>ROUND(I168*H168,1)</f>
        <v>0</v>
      </c>
      <c r="BL168" s="17" t="s">
        <v>146</v>
      </c>
      <c r="BM168" s="227" t="s">
        <v>181</v>
      </c>
    </row>
    <row r="169" s="13" customFormat="1">
      <c r="A169" s="13"/>
      <c r="B169" s="229"/>
      <c r="C169" s="230"/>
      <c r="D169" s="231" t="s">
        <v>149</v>
      </c>
      <c r="E169" s="232" t="s">
        <v>1</v>
      </c>
      <c r="F169" s="233" t="s">
        <v>182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149</v>
      </c>
      <c r="AU169" s="239" t="s">
        <v>147</v>
      </c>
      <c r="AV169" s="13" t="s">
        <v>82</v>
      </c>
      <c r="AW169" s="13" t="s">
        <v>30</v>
      </c>
      <c r="AX169" s="13" t="s">
        <v>74</v>
      </c>
      <c r="AY169" s="239" t="s">
        <v>138</v>
      </c>
    </row>
    <row r="170" s="14" customFormat="1">
      <c r="A170" s="14"/>
      <c r="B170" s="240"/>
      <c r="C170" s="241"/>
      <c r="D170" s="231" t="s">
        <v>149</v>
      </c>
      <c r="E170" s="242" t="s">
        <v>1</v>
      </c>
      <c r="F170" s="243" t="s">
        <v>183</v>
      </c>
      <c r="G170" s="241"/>
      <c r="H170" s="244">
        <v>12.743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149</v>
      </c>
      <c r="AU170" s="250" t="s">
        <v>147</v>
      </c>
      <c r="AV170" s="14" t="s">
        <v>147</v>
      </c>
      <c r="AW170" s="14" t="s">
        <v>30</v>
      </c>
      <c r="AX170" s="14" t="s">
        <v>74</v>
      </c>
      <c r="AY170" s="250" t="s">
        <v>138</v>
      </c>
    </row>
    <row r="171" s="14" customFormat="1">
      <c r="A171" s="14"/>
      <c r="B171" s="240"/>
      <c r="C171" s="241"/>
      <c r="D171" s="231" t="s">
        <v>149</v>
      </c>
      <c r="E171" s="242" t="s">
        <v>1</v>
      </c>
      <c r="F171" s="243" t="s">
        <v>184</v>
      </c>
      <c r="G171" s="241"/>
      <c r="H171" s="244">
        <v>3.1230000000000002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149</v>
      </c>
      <c r="AU171" s="250" t="s">
        <v>147</v>
      </c>
      <c r="AV171" s="14" t="s">
        <v>147</v>
      </c>
      <c r="AW171" s="14" t="s">
        <v>30</v>
      </c>
      <c r="AX171" s="14" t="s">
        <v>74</v>
      </c>
      <c r="AY171" s="250" t="s">
        <v>138</v>
      </c>
    </row>
    <row r="172" s="13" customFormat="1">
      <c r="A172" s="13"/>
      <c r="B172" s="229"/>
      <c r="C172" s="230"/>
      <c r="D172" s="231" t="s">
        <v>149</v>
      </c>
      <c r="E172" s="232" t="s">
        <v>1</v>
      </c>
      <c r="F172" s="233" t="s">
        <v>174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149</v>
      </c>
      <c r="AU172" s="239" t="s">
        <v>147</v>
      </c>
      <c r="AV172" s="13" t="s">
        <v>82</v>
      </c>
      <c r="AW172" s="13" t="s">
        <v>30</v>
      </c>
      <c r="AX172" s="13" t="s">
        <v>74</v>
      </c>
      <c r="AY172" s="239" t="s">
        <v>138</v>
      </c>
    </row>
    <row r="173" s="14" customFormat="1">
      <c r="A173" s="14"/>
      <c r="B173" s="240"/>
      <c r="C173" s="241"/>
      <c r="D173" s="231" t="s">
        <v>149</v>
      </c>
      <c r="E173" s="242" t="s">
        <v>1</v>
      </c>
      <c r="F173" s="243" t="s">
        <v>185</v>
      </c>
      <c r="G173" s="241"/>
      <c r="H173" s="244">
        <v>2.4710000000000001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149</v>
      </c>
      <c r="AU173" s="250" t="s">
        <v>147</v>
      </c>
      <c r="AV173" s="14" t="s">
        <v>147</v>
      </c>
      <c r="AW173" s="14" t="s">
        <v>30</v>
      </c>
      <c r="AX173" s="14" t="s">
        <v>74</v>
      </c>
      <c r="AY173" s="250" t="s">
        <v>138</v>
      </c>
    </row>
    <row r="174" s="13" customFormat="1">
      <c r="A174" s="13"/>
      <c r="B174" s="229"/>
      <c r="C174" s="230"/>
      <c r="D174" s="231" t="s">
        <v>149</v>
      </c>
      <c r="E174" s="232" t="s">
        <v>1</v>
      </c>
      <c r="F174" s="233" t="s">
        <v>186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149</v>
      </c>
      <c r="AU174" s="239" t="s">
        <v>147</v>
      </c>
      <c r="AV174" s="13" t="s">
        <v>82</v>
      </c>
      <c r="AW174" s="13" t="s">
        <v>30</v>
      </c>
      <c r="AX174" s="13" t="s">
        <v>74</v>
      </c>
      <c r="AY174" s="239" t="s">
        <v>138</v>
      </c>
    </row>
    <row r="175" s="14" customFormat="1">
      <c r="A175" s="14"/>
      <c r="B175" s="240"/>
      <c r="C175" s="241"/>
      <c r="D175" s="231" t="s">
        <v>149</v>
      </c>
      <c r="E175" s="242" t="s">
        <v>1</v>
      </c>
      <c r="F175" s="243" t="s">
        <v>187</v>
      </c>
      <c r="G175" s="241"/>
      <c r="H175" s="244">
        <v>1.165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149</v>
      </c>
      <c r="AU175" s="250" t="s">
        <v>147</v>
      </c>
      <c r="AV175" s="14" t="s">
        <v>147</v>
      </c>
      <c r="AW175" s="14" t="s">
        <v>30</v>
      </c>
      <c r="AX175" s="14" t="s">
        <v>74</v>
      </c>
      <c r="AY175" s="250" t="s">
        <v>138</v>
      </c>
    </row>
    <row r="176" s="13" customFormat="1">
      <c r="A176" s="13"/>
      <c r="B176" s="229"/>
      <c r="C176" s="230"/>
      <c r="D176" s="231" t="s">
        <v>149</v>
      </c>
      <c r="E176" s="232" t="s">
        <v>1</v>
      </c>
      <c r="F176" s="233" t="s">
        <v>188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149</v>
      </c>
      <c r="AU176" s="239" t="s">
        <v>147</v>
      </c>
      <c r="AV176" s="13" t="s">
        <v>82</v>
      </c>
      <c r="AW176" s="13" t="s">
        <v>30</v>
      </c>
      <c r="AX176" s="13" t="s">
        <v>74</v>
      </c>
      <c r="AY176" s="239" t="s">
        <v>138</v>
      </c>
    </row>
    <row r="177" s="14" customFormat="1">
      <c r="A177" s="14"/>
      <c r="B177" s="240"/>
      <c r="C177" s="241"/>
      <c r="D177" s="231" t="s">
        <v>149</v>
      </c>
      <c r="E177" s="242" t="s">
        <v>1</v>
      </c>
      <c r="F177" s="243" t="s">
        <v>189</v>
      </c>
      <c r="G177" s="241"/>
      <c r="H177" s="244">
        <v>1.4470000000000001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149</v>
      </c>
      <c r="AU177" s="250" t="s">
        <v>147</v>
      </c>
      <c r="AV177" s="14" t="s">
        <v>147</v>
      </c>
      <c r="AW177" s="14" t="s">
        <v>30</v>
      </c>
      <c r="AX177" s="14" t="s">
        <v>74</v>
      </c>
      <c r="AY177" s="250" t="s">
        <v>138</v>
      </c>
    </row>
    <row r="178" s="13" customFormat="1">
      <c r="A178" s="13"/>
      <c r="B178" s="229"/>
      <c r="C178" s="230"/>
      <c r="D178" s="231" t="s">
        <v>149</v>
      </c>
      <c r="E178" s="232" t="s">
        <v>1</v>
      </c>
      <c r="F178" s="233" t="s">
        <v>190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149</v>
      </c>
      <c r="AU178" s="239" t="s">
        <v>147</v>
      </c>
      <c r="AV178" s="13" t="s">
        <v>82</v>
      </c>
      <c r="AW178" s="13" t="s">
        <v>30</v>
      </c>
      <c r="AX178" s="13" t="s">
        <v>74</v>
      </c>
      <c r="AY178" s="239" t="s">
        <v>138</v>
      </c>
    </row>
    <row r="179" s="14" customFormat="1">
      <c r="A179" s="14"/>
      <c r="B179" s="240"/>
      <c r="C179" s="241"/>
      <c r="D179" s="231" t="s">
        <v>149</v>
      </c>
      <c r="E179" s="242" t="s">
        <v>1</v>
      </c>
      <c r="F179" s="243" t="s">
        <v>191</v>
      </c>
      <c r="G179" s="241"/>
      <c r="H179" s="244">
        <v>7.5339999999999998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149</v>
      </c>
      <c r="AU179" s="250" t="s">
        <v>147</v>
      </c>
      <c r="AV179" s="14" t="s">
        <v>147</v>
      </c>
      <c r="AW179" s="14" t="s">
        <v>30</v>
      </c>
      <c r="AX179" s="14" t="s">
        <v>74</v>
      </c>
      <c r="AY179" s="250" t="s">
        <v>138</v>
      </c>
    </row>
    <row r="180" s="13" customFormat="1">
      <c r="A180" s="13"/>
      <c r="B180" s="229"/>
      <c r="C180" s="230"/>
      <c r="D180" s="231" t="s">
        <v>149</v>
      </c>
      <c r="E180" s="232" t="s">
        <v>1</v>
      </c>
      <c r="F180" s="233" t="s">
        <v>192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149</v>
      </c>
      <c r="AU180" s="239" t="s">
        <v>147</v>
      </c>
      <c r="AV180" s="13" t="s">
        <v>82</v>
      </c>
      <c r="AW180" s="13" t="s">
        <v>30</v>
      </c>
      <c r="AX180" s="13" t="s">
        <v>74</v>
      </c>
      <c r="AY180" s="239" t="s">
        <v>138</v>
      </c>
    </row>
    <row r="181" s="14" customFormat="1">
      <c r="A181" s="14"/>
      <c r="B181" s="240"/>
      <c r="C181" s="241"/>
      <c r="D181" s="231" t="s">
        <v>149</v>
      </c>
      <c r="E181" s="242" t="s">
        <v>1</v>
      </c>
      <c r="F181" s="243" t="s">
        <v>193</v>
      </c>
      <c r="G181" s="241"/>
      <c r="H181" s="244">
        <v>15.712999999999999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149</v>
      </c>
      <c r="AU181" s="250" t="s">
        <v>147</v>
      </c>
      <c r="AV181" s="14" t="s">
        <v>147</v>
      </c>
      <c r="AW181" s="14" t="s">
        <v>30</v>
      </c>
      <c r="AX181" s="14" t="s">
        <v>74</v>
      </c>
      <c r="AY181" s="250" t="s">
        <v>138</v>
      </c>
    </row>
    <row r="182" s="13" customFormat="1">
      <c r="A182" s="13"/>
      <c r="B182" s="229"/>
      <c r="C182" s="230"/>
      <c r="D182" s="231" t="s">
        <v>149</v>
      </c>
      <c r="E182" s="232" t="s">
        <v>1</v>
      </c>
      <c r="F182" s="233" t="s">
        <v>194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149</v>
      </c>
      <c r="AU182" s="239" t="s">
        <v>147</v>
      </c>
      <c r="AV182" s="13" t="s">
        <v>82</v>
      </c>
      <c r="AW182" s="13" t="s">
        <v>30</v>
      </c>
      <c r="AX182" s="13" t="s">
        <v>74</v>
      </c>
      <c r="AY182" s="239" t="s">
        <v>138</v>
      </c>
    </row>
    <row r="183" s="14" customFormat="1">
      <c r="A183" s="14"/>
      <c r="B183" s="240"/>
      <c r="C183" s="241"/>
      <c r="D183" s="231" t="s">
        <v>149</v>
      </c>
      <c r="E183" s="242" t="s">
        <v>1</v>
      </c>
      <c r="F183" s="243" t="s">
        <v>195</v>
      </c>
      <c r="G183" s="241"/>
      <c r="H183" s="244">
        <v>18.109999999999999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149</v>
      </c>
      <c r="AU183" s="250" t="s">
        <v>147</v>
      </c>
      <c r="AV183" s="14" t="s">
        <v>147</v>
      </c>
      <c r="AW183" s="14" t="s">
        <v>30</v>
      </c>
      <c r="AX183" s="14" t="s">
        <v>74</v>
      </c>
      <c r="AY183" s="250" t="s">
        <v>138</v>
      </c>
    </row>
    <row r="184" s="13" customFormat="1">
      <c r="A184" s="13"/>
      <c r="B184" s="229"/>
      <c r="C184" s="230"/>
      <c r="D184" s="231" t="s">
        <v>149</v>
      </c>
      <c r="E184" s="232" t="s">
        <v>1</v>
      </c>
      <c r="F184" s="233" t="s">
        <v>196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149</v>
      </c>
      <c r="AU184" s="239" t="s">
        <v>147</v>
      </c>
      <c r="AV184" s="13" t="s">
        <v>82</v>
      </c>
      <c r="AW184" s="13" t="s">
        <v>30</v>
      </c>
      <c r="AX184" s="13" t="s">
        <v>74</v>
      </c>
      <c r="AY184" s="239" t="s">
        <v>138</v>
      </c>
    </row>
    <row r="185" s="14" customFormat="1">
      <c r="A185" s="14"/>
      <c r="B185" s="240"/>
      <c r="C185" s="241"/>
      <c r="D185" s="231" t="s">
        <v>149</v>
      </c>
      <c r="E185" s="242" t="s">
        <v>1</v>
      </c>
      <c r="F185" s="243" t="s">
        <v>197</v>
      </c>
      <c r="G185" s="241"/>
      <c r="H185" s="244">
        <v>18.280000000000001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149</v>
      </c>
      <c r="AU185" s="250" t="s">
        <v>147</v>
      </c>
      <c r="AV185" s="14" t="s">
        <v>147</v>
      </c>
      <c r="AW185" s="14" t="s">
        <v>30</v>
      </c>
      <c r="AX185" s="14" t="s">
        <v>74</v>
      </c>
      <c r="AY185" s="250" t="s">
        <v>138</v>
      </c>
    </row>
    <row r="186" s="15" customFormat="1">
      <c r="A186" s="15"/>
      <c r="B186" s="251"/>
      <c r="C186" s="252"/>
      <c r="D186" s="231" t="s">
        <v>149</v>
      </c>
      <c r="E186" s="253" t="s">
        <v>1</v>
      </c>
      <c r="F186" s="254" t="s">
        <v>176</v>
      </c>
      <c r="G186" s="252"/>
      <c r="H186" s="255">
        <v>80.585999999999999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149</v>
      </c>
      <c r="AU186" s="261" t="s">
        <v>147</v>
      </c>
      <c r="AV186" s="15" t="s">
        <v>146</v>
      </c>
      <c r="AW186" s="15" t="s">
        <v>30</v>
      </c>
      <c r="AX186" s="15" t="s">
        <v>82</v>
      </c>
      <c r="AY186" s="261" t="s">
        <v>138</v>
      </c>
    </row>
    <row r="187" s="2" customFormat="1" ht="24.15" customHeight="1">
      <c r="A187" s="38"/>
      <c r="B187" s="39"/>
      <c r="C187" s="215" t="s">
        <v>198</v>
      </c>
      <c r="D187" s="215" t="s">
        <v>142</v>
      </c>
      <c r="E187" s="216" t="s">
        <v>199</v>
      </c>
      <c r="F187" s="217" t="s">
        <v>200</v>
      </c>
      <c r="G187" s="218" t="s">
        <v>171</v>
      </c>
      <c r="H187" s="219">
        <v>80.585999999999999</v>
      </c>
      <c r="I187" s="220"/>
      <c r="J187" s="221">
        <f>ROUND(I187*H187,1)</f>
        <v>0</v>
      </c>
      <c r="K187" s="222"/>
      <c r="L187" s="44"/>
      <c r="M187" s="223" t="s">
        <v>1</v>
      </c>
      <c r="N187" s="224" t="s">
        <v>40</v>
      </c>
      <c r="O187" s="91"/>
      <c r="P187" s="225">
        <f>O187*H187</f>
        <v>0</v>
      </c>
      <c r="Q187" s="225">
        <v>0.0040000000000000001</v>
      </c>
      <c r="R187" s="225">
        <f>Q187*H187</f>
        <v>0.32234400000000002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146</v>
      </c>
      <c r="AT187" s="227" t="s">
        <v>142</v>
      </c>
      <c r="AU187" s="227" t="s">
        <v>147</v>
      </c>
      <c r="AY187" s="17" t="s">
        <v>138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147</v>
      </c>
      <c r="BK187" s="228">
        <f>ROUND(I187*H187,1)</f>
        <v>0</v>
      </c>
      <c r="BL187" s="17" t="s">
        <v>146</v>
      </c>
      <c r="BM187" s="227" t="s">
        <v>201</v>
      </c>
    </row>
    <row r="188" s="13" customFormat="1">
      <c r="A188" s="13"/>
      <c r="B188" s="229"/>
      <c r="C188" s="230"/>
      <c r="D188" s="231" t="s">
        <v>149</v>
      </c>
      <c r="E188" s="232" t="s">
        <v>1</v>
      </c>
      <c r="F188" s="233" t="s">
        <v>182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149</v>
      </c>
      <c r="AU188" s="239" t="s">
        <v>147</v>
      </c>
      <c r="AV188" s="13" t="s">
        <v>82</v>
      </c>
      <c r="AW188" s="13" t="s">
        <v>30</v>
      </c>
      <c r="AX188" s="13" t="s">
        <v>74</v>
      </c>
      <c r="AY188" s="239" t="s">
        <v>138</v>
      </c>
    </row>
    <row r="189" s="14" customFormat="1">
      <c r="A189" s="14"/>
      <c r="B189" s="240"/>
      <c r="C189" s="241"/>
      <c r="D189" s="231" t="s">
        <v>149</v>
      </c>
      <c r="E189" s="242" t="s">
        <v>1</v>
      </c>
      <c r="F189" s="243" t="s">
        <v>183</v>
      </c>
      <c r="G189" s="241"/>
      <c r="H189" s="244">
        <v>12.743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149</v>
      </c>
      <c r="AU189" s="250" t="s">
        <v>147</v>
      </c>
      <c r="AV189" s="14" t="s">
        <v>147</v>
      </c>
      <c r="AW189" s="14" t="s">
        <v>30</v>
      </c>
      <c r="AX189" s="14" t="s">
        <v>74</v>
      </c>
      <c r="AY189" s="250" t="s">
        <v>138</v>
      </c>
    </row>
    <row r="190" s="14" customFormat="1">
      <c r="A190" s="14"/>
      <c r="B190" s="240"/>
      <c r="C190" s="241"/>
      <c r="D190" s="231" t="s">
        <v>149</v>
      </c>
      <c r="E190" s="242" t="s">
        <v>1</v>
      </c>
      <c r="F190" s="243" t="s">
        <v>184</v>
      </c>
      <c r="G190" s="241"/>
      <c r="H190" s="244">
        <v>3.1230000000000002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149</v>
      </c>
      <c r="AU190" s="250" t="s">
        <v>147</v>
      </c>
      <c r="AV190" s="14" t="s">
        <v>147</v>
      </c>
      <c r="AW190" s="14" t="s">
        <v>30</v>
      </c>
      <c r="AX190" s="14" t="s">
        <v>74</v>
      </c>
      <c r="AY190" s="250" t="s">
        <v>138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174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82</v>
      </c>
      <c r="AW191" s="13" t="s">
        <v>30</v>
      </c>
      <c r="AX191" s="13" t="s">
        <v>74</v>
      </c>
      <c r="AY191" s="239" t="s">
        <v>138</v>
      </c>
    </row>
    <row r="192" s="14" customFormat="1">
      <c r="A192" s="14"/>
      <c r="B192" s="240"/>
      <c r="C192" s="241"/>
      <c r="D192" s="231" t="s">
        <v>149</v>
      </c>
      <c r="E192" s="242" t="s">
        <v>1</v>
      </c>
      <c r="F192" s="243" t="s">
        <v>185</v>
      </c>
      <c r="G192" s="241"/>
      <c r="H192" s="244">
        <v>2.4710000000000001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149</v>
      </c>
      <c r="AU192" s="250" t="s">
        <v>147</v>
      </c>
      <c r="AV192" s="14" t="s">
        <v>147</v>
      </c>
      <c r="AW192" s="14" t="s">
        <v>30</v>
      </c>
      <c r="AX192" s="14" t="s">
        <v>74</v>
      </c>
      <c r="AY192" s="250" t="s">
        <v>138</v>
      </c>
    </row>
    <row r="193" s="13" customFormat="1">
      <c r="A193" s="13"/>
      <c r="B193" s="229"/>
      <c r="C193" s="230"/>
      <c r="D193" s="231" t="s">
        <v>149</v>
      </c>
      <c r="E193" s="232" t="s">
        <v>1</v>
      </c>
      <c r="F193" s="233" t="s">
        <v>186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149</v>
      </c>
      <c r="AU193" s="239" t="s">
        <v>147</v>
      </c>
      <c r="AV193" s="13" t="s">
        <v>82</v>
      </c>
      <c r="AW193" s="13" t="s">
        <v>30</v>
      </c>
      <c r="AX193" s="13" t="s">
        <v>74</v>
      </c>
      <c r="AY193" s="239" t="s">
        <v>138</v>
      </c>
    </row>
    <row r="194" s="14" customFormat="1">
      <c r="A194" s="14"/>
      <c r="B194" s="240"/>
      <c r="C194" s="241"/>
      <c r="D194" s="231" t="s">
        <v>149</v>
      </c>
      <c r="E194" s="242" t="s">
        <v>1</v>
      </c>
      <c r="F194" s="243" t="s">
        <v>187</v>
      </c>
      <c r="G194" s="241"/>
      <c r="H194" s="244">
        <v>1.165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149</v>
      </c>
      <c r="AU194" s="250" t="s">
        <v>147</v>
      </c>
      <c r="AV194" s="14" t="s">
        <v>147</v>
      </c>
      <c r="AW194" s="14" t="s">
        <v>30</v>
      </c>
      <c r="AX194" s="14" t="s">
        <v>74</v>
      </c>
      <c r="AY194" s="250" t="s">
        <v>138</v>
      </c>
    </row>
    <row r="195" s="13" customFormat="1">
      <c r="A195" s="13"/>
      <c r="B195" s="229"/>
      <c r="C195" s="230"/>
      <c r="D195" s="231" t="s">
        <v>149</v>
      </c>
      <c r="E195" s="232" t="s">
        <v>1</v>
      </c>
      <c r="F195" s="233" t="s">
        <v>188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147</v>
      </c>
      <c r="AV195" s="13" t="s">
        <v>82</v>
      </c>
      <c r="AW195" s="13" t="s">
        <v>30</v>
      </c>
      <c r="AX195" s="13" t="s">
        <v>74</v>
      </c>
      <c r="AY195" s="239" t="s">
        <v>138</v>
      </c>
    </row>
    <row r="196" s="14" customFormat="1">
      <c r="A196" s="14"/>
      <c r="B196" s="240"/>
      <c r="C196" s="241"/>
      <c r="D196" s="231" t="s">
        <v>149</v>
      </c>
      <c r="E196" s="242" t="s">
        <v>1</v>
      </c>
      <c r="F196" s="243" t="s">
        <v>189</v>
      </c>
      <c r="G196" s="241"/>
      <c r="H196" s="244">
        <v>1.4470000000000001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149</v>
      </c>
      <c r="AU196" s="250" t="s">
        <v>147</v>
      </c>
      <c r="AV196" s="14" t="s">
        <v>147</v>
      </c>
      <c r="AW196" s="14" t="s">
        <v>30</v>
      </c>
      <c r="AX196" s="14" t="s">
        <v>74</v>
      </c>
      <c r="AY196" s="250" t="s">
        <v>138</v>
      </c>
    </row>
    <row r="197" s="13" customFormat="1">
      <c r="A197" s="13"/>
      <c r="B197" s="229"/>
      <c r="C197" s="230"/>
      <c r="D197" s="231" t="s">
        <v>149</v>
      </c>
      <c r="E197" s="232" t="s">
        <v>1</v>
      </c>
      <c r="F197" s="233" t="s">
        <v>190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149</v>
      </c>
      <c r="AU197" s="239" t="s">
        <v>147</v>
      </c>
      <c r="AV197" s="13" t="s">
        <v>82</v>
      </c>
      <c r="AW197" s="13" t="s">
        <v>30</v>
      </c>
      <c r="AX197" s="13" t="s">
        <v>74</v>
      </c>
      <c r="AY197" s="239" t="s">
        <v>138</v>
      </c>
    </row>
    <row r="198" s="14" customFormat="1">
      <c r="A198" s="14"/>
      <c r="B198" s="240"/>
      <c r="C198" s="241"/>
      <c r="D198" s="231" t="s">
        <v>149</v>
      </c>
      <c r="E198" s="242" t="s">
        <v>1</v>
      </c>
      <c r="F198" s="243" t="s">
        <v>191</v>
      </c>
      <c r="G198" s="241"/>
      <c r="H198" s="244">
        <v>7.5339999999999998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149</v>
      </c>
      <c r="AU198" s="250" t="s">
        <v>147</v>
      </c>
      <c r="AV198" s="14" t="s">
        <v>147</v>
      </c>
      <c r="AW198" s="14" t="s">
        <v>30</v>
      </c>
      <c r="AX198" s="14" t="s">
        <v>74</v>
      </c>
      <c r="AY198" s="250" t="s">
        <v>138</v>
      </c>
    </row>
    <row r="199" s="13" customFormat="1">
      <c r="A199" s="13"/>
      <c r="B199" s="229"/>
      <c r="C199" s="230"/>
      <c r="D199" s="231" t="s">
        <v>149</v>
      </c>
      <c r="E199" s="232" t="s">
        <v>1</v>
      </c>
      <c r="F199" s="233" t="s">
        <v>192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149</v>
      </c>
      <c r="AU199" s="239" t="s">
        <v>147</v>
      </c>
      <c r="AV199" s="13" t="s">
        <v>82</v>
      </c>
      <c r="AW199" s="13" t="s">
        <v>30</v>
      </c>
      <c r="AX199" s="13" t="s">
        <v>74</v>
      </c>
      <c r="AY199" s="239" t="s">
        <v>138</v>
      </c>
    </row>
    <row r="200" s="14" customFormat="1">
      <c r="A200" s="14"/>
      <c r="B200" s="240"/>
      <c r="C200" s="241"/>
      <c r="D200" s="231" t="s">
        <v>149</v>
      </c>
      <c r="E200" s="242" t="s">
        <v>1</v>
      </c>
      <c r="F200" s="243" t="s">
        <v>193</v>
      </c>
      <c r="G200" s="241"/>
      <c r="H200" s="244">
        <v>15.712999999999999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149</v>
      </c>
      <c r="AU200" s="250" t="s">
        <v>147</v>
      </c>
      <c r="AV200" s="14" t="s">
        <v>147</v>
      </c>
      <c r="AW200" s="14" t="s">
        <v>30</v>
      </c>
      <c r="AX200" s="14" t="s">
        <v>74</v>
      </c>
      <c r="AY200" s="250" t="s">
        <v>138</v>
      </c>
    </row>
    <row r="201" s="13" customFormat="1">
      <c r="A201" s="13"/>
      <c r="B201" s="229"/>
      <c r="C201" s="230"/>
      <c r="D201" s="231" t="s">
        <v>149</v>
      </c>
      <c r="E201" s="232" t="s">
        <v>1</v>
      </c>
      <c r="F201" s="233" t="s">
        <v>194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149</v>
      </c>
      <c r="AU201" s="239" t="s">
        <v>147</v>
      </c>
      <c r="AV201" s="13" t="s">
        <v>82</v>
      </c>
      <c r="AW201" s="13" t="s">
        <v>30</v>
      </c>
      <c r="AX201" s="13" t="s">
        <v>74</v>
      </c>
      <c r="AY201" s="239" t="s">
        <v>138</v>
      </c>
    </row>
    <row r="202" s="14" customFormat="1">
      <c r="A202" s="14"/>
      <c r="B202" s="240"/>
      <c r="C202" s="241"/>
      <c r="D202" s="231" t="s">
        <v>149</v>
      </c>
      <c r="E202" s="242" t="s">
        <v>1</v>
      </c>
      <c r="F202" s="243" t="s">
        <v>195</v>
      </c>
      <c r="G202" s="241"/>
      <c r="H202" s="244">
        <v>18.109999999999999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149</v>
      </c>
      <c r="AU202" s="250" t="s">
        <v>147</v>
      </c>
      <c r="AV202" s="14" t="s">
        <v>147</v>
      </c>
      <c r="AW202" s="14" t="s">
        <v>30</v>
      </c>
      <c r="AX202" s="14" t="s">
        <v>74</v>
      </c>
      <c r="AY202" s="250" t="s">
        <v>138</v>
      </c>
    </row>
    <row r="203" s="13" customFormat="1">
      <c r="A203" s="13"/>
      <c r="B203" s="229"/>
      <c r="C203" s="230"/>
      <c r="D203" s="231" t="s">
        <v>149</v>
      </c>
      <c r="E203" s="232" t="s">
        <v>1</v>
      </c>
      <c r="F203" s="233" t="s">
        <v>196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149</v>
      </c>
      <c r="AU203" s="239" t="s">
        <v>147</v>
      </c>
      <c r="AV203" s="13" t="s">
        <v>82</v>
      </c>
      <c r="AW203" s="13" t="s">
        <v>30</v>
      </c>
      <c r="AX203" s="13" t="s">
        <v>74</v>
      </c>
      <c r="AY203" s="239" t="s">
        <v>138</v>
      </c>
    </row>
    <row r="204" s="14" customFormat="1">
      <c r="A204" s="14"/>
      <c r="B204" s="240"/>
      <c r="C204" s="241"/>
      <c r="D204" s="231" t="s">
        <v>149</v>
      </c>
      <c r="E204" s="242" t="s">
        <v>1</v>
      </c>
      <c r="F204" s="243" t="s">
        <v>197</v>
      </c>
      <c r="G204" s="241"/>
      <c r="H204" s="244">
        <v>18.280000000000001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149</v>
      </c>
      <c r="AU204" s="250" t="s">
        <v>147</v>
      </c>
      <c r="AV204" s="14" t="s">
        <v>147</v>
      </c>
      <c r="AW204" s="14" t="s">
        <v>30</v>
      </c>
      <c r="AX204" s="14" t="s">
        <v>74</v>
      </c>
      <c r="AY204" s="250" t="s">
        <v>138</v>
      </c>
    </row>
    <row r="205" s="15" customFormat="1">
      <c r="A205" s="15"/>
      <c r="B205" s="251"/>
      <c r="C205" s="252"/>
      <c r="D205" s="231" t="s">
        <v>149</v>
      </c>
      <c r="E205" s="253" t="s">
        <v>1</v>
      </c>
      <c r="F205" s="254" t="s">
        <v>176</v>
      </c>
      <c r="G205" s="252"/>
      <c r="H205" s="255">
        <v>80.585999999999999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149</v>
      </c>
      <c r="AU205" s="261" t="s">
        <v>147</v>
      </c>
      <c r="AV205" s="15" t="s">
        <v>146</v>
      </c>
      <c r="AW205" s="15" t="s">
        <v>30</v>
      </c>
      <c r="AX205" s="15" t="s">
        <v>82</v>
      </c>
      <c r="AY205" s="261" t="s">
        <v>138</v>
      </c>
    </row>
    <row r="206" s="2" customFormat="1" ht="24.15" customHeight="1">
      <c r="A206" s="38"/>
      <c r="B206" s="39"/>
      <c r="C206" s="215" t="s">
        <v>202</v>
      </c>
      <c r="D206" s="215" t="s">
        <v>142</v>
      </c>
      <c r="E206" s="216" t="s">
        <v>203</v>
      </c>
      <c r="F206" s="217" t="s">
        <v>204</v>
      </c>
      <c r="G206" s="218" t="s">
        <v>171</v>
      </c>
      <c r="H206" s="219">
        <v>2</v>
      </c>
      <c r="I206" s="220"/>
      <c r="J206" s="221">
        <f>ROUND(I206*H206,1)</f>
        <v>0</v>
      </c>
      <c r="K206" s="222"/>
      <c r="L206" s="44"/>
      <c r="M206" s="223" t="s">
        <v>1</v>
      </c>
      <c r="N206" s="224" t="s">
        <v>40</v>
      </c>
      <c r="O206" s="91"/>
      <c r="P206" s="225">
        <f>O206*H206</f>
        <v>0</v>
      </c>
      <c r="Q206" s="225">
        <v>0.0373</v>
      </c>
      <c r="R206" s="225">
        <f>Q206*H206</f>
        <v>0.0746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146</v>
      </c>
      <c r="AT206" s="227" t="s">
        <v>142</v>
      </c>
      <c r="AU206" s="227" t="s">
        <v>147</v>
      </c>
      <c r="AY206" s="17" t="s">
        <v>138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147</v>
      </c>
      <c r="BK206" s="228">
        <f>ROUND(I206*H206,1)</f>
        <v>0</v>
      </c>
      <c r="BL206" s="17" t="s">
        <v>146</v>
      </c>
      <c r="BM206" s="227" t="s">
        <v>205</v>
      </c>
    </row>
    <row r="207" s="13" customFormat="1">
      <c r="A207" s="13"/>
      <c r="B207" s="229"/>
      <c r="C207" s="230"/>
      <c r="D207" s="231" t="s">
        <v>149</v>
      </c>
      <c r="E207" s="232" t="s">
        <v>1</v>
      </c>
      <c r="F207" s="233" t="s">
        <v>206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149</v>
      </c>
      <c r="AU207" s="239" t="s">
        <v>147</v>
      </c>
      <c r="AV207" s="13" t="s">
        <v>82</v>
      </c>
      <c r="AW207" s="13" t="s">
        <v>30</v>
      </c>
      <c r="AX207" s="13" t="s">
        <v>74</v>
      </c>
      <c r="AY207" s="239" t="s">
        <v>138</v>
      </c>
    </row>
    <row r="208" s="14" customFormat="1">
      <c r="A208" s="14"/>
      <c r="B208" s="240"/>
      <c r="C208" s="241"/>
      <c r="D208" s="231" t="s">
        <v>149</v>
      </c>
      <c r="E208" s="242" t="s">
        <v>1</v>
      </c>
      <c r="F208" s="243" t="s">
        <v>207</v>
      </c>
      <c r="G208" s="241"/>
      <c r="H208" s="244">
        <v>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149</v>
      </c>
      <c r="AU208" s="250" t="s">
        <v>147</v>
      </c>
      <c r="AV208" s="14" t="s">
        <v>147</v>
      </c>
      <c r="AW208" s="14" t="s">
        <v>30</v>
      </c>
      <c r="AX208" s="14" t="s">
        <v>82</v>
      </c>
      <c r="AY208" s="250" t="s">
        <v>138</v>
      </c>
    </row>
    <row r="209" s="2" customFormat="1" ht="24.15" customHeight="1">
      <c r="A209" s="38"/>
      <c r="B209" s="39"/>
      <c r="C209" s="215" t="s">
        <v>208</v>
      </c>
      <c r="D209" s="215" t="s">
        <v>142</v>
      </c>
      <c r="E209" s="216" t="s">
        <v>209</v>
      </c>
      <c r="F209" s="217" t="s">
        <v>210</v>
      </c>
      <c r="G209" s="218" t="s">
        <v>145</v>
      </c>
      <c r="H209" s="219">
        <v>1</v>
      </c>
      <c r="I209" s="220"/>
      <c r="J209" s="221">
        <f>ROUND(I209*H209,1)</f>
        <v>0</v>
      </c>
      <c r="K209" s="222"/>
      <c r="L209" s="44"/>
      <c r="M209" s="223" t="s">
        <v>1</v>
      </c>
      <c r="N209" s="224" t="s">
        <v>40</v>
      </c>
      <c r="O209" s="91"/>
      <c r="P209" s="225">
        <f>O209*H209</f>
        <v>0</v>
      </c>
      <c r="Q209" s="225">
        <v>0.040599999999999997</v>
      </c>
      <c r="R209" s="225">
        <f>Q209*H209</f>
        <v>0.040599999999999997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146</v>
      </c>
      <c r="AT209" s="227" t="s">
        <v>142</v>
      </c>
      <c r="AU209" s="227" t="s">
        <v>147</v>
      </c>
      <c r="AY209" s="17" t="s">
        <v>138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147</v>
      </c>
      <c r="BK209" s="228">
        <f>ROUND(I209*H209,1)</f>
        <v>0</v>
      </c>
      <c r="BL209" s="17" t="s">
        <v>146</v>
      </c>
      <c r="BM209" s="227" t="s">
        <v>211</v>
      </c>
    </row>
    <row r="210" s="13" customFormat="1">
      <c r="A210" s="13"/>
      <c r="B210" s="229"/>
      <c r="C210" s="230"/>
      <c r="D210" s="231" t="s">
        <v>149</v>
      </c>
      <c r="E210" s="232" t="s">
        <v>1</v>
      </c>
      <c r="F210" s="233" t="s">
        <v>212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149</v>
      </c>
      <c r="AU210" s="239" t="s">
        <v>147</v>
      </c>
      <c r="AV210" s="13" t="s">
        <v>82</v>
      </c>
      <c r="AW210" s="13" t="s">
        <v>30</v>
      </c>
      <c r="AX210" s="13" t="s">
        <v>74</v>
      </c>
      <c r="AY210" s="239" t="s">
        <v>138</v>
      </c>
    </row>
    <row r="211" s="14" customFormat="1">
      <c r="A211" s="14"/>
      <c r="B211" s="240"/>
      <c r="C211" s="241"/>
      <c r="D211" s="231" t="s">
        <v>149</v>
      </c>
      <c r="E211" s="242" t="s">
        <v>1</v>
      </c>
      <c r="F211" s="243" t="s">
        <v>82</v>
      </c>
      <c r="G211" s="241"/>
      <c r="H211" s="244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149</v>
      </c>
      <c r="AU211" s="250" t="s">
        <v>147</v>
      </c>
      <c r="AV211" s="14" t="s">
        <v>147</v>
      </c>
      <c r="AW211" s="14" t="s">
        <v>30</v>
      </c>
      <c r="AX211" s="14" t="s">
        <v>82</v>
      </c>
      <c r="AY211" s="250" t="s">
        <v>138</v>
      </c>
    </row>
    <row r="212" s="2" customFormat="1" ht="24.15" customHeight="1">
      <c r="A212" s="38"/>
      <c r="B212" s="39"/>
      <c r="C212" s="215" t="s">
        <v>213</v>
      </c>
      <c r="D212" s="215" t="s">
        <v>142</v>
      </c>
      <c r="E212" s="216" t="s">
        <v>214</v>
      </c>
      <c r="F212" s="217" t="s">
        <v>215</v>
      </c>
      <c r="G212" s="218" t="s">
        <v>171</v>
      </c>
      <c r="H212" s="219">
        <v>19.600000000000001</v>
      </c>
      <c r="I212" s="220"/>
      <c r="J212" s="221">
        <f>ROUND(I212*H212,1)</f>
        <v>0</v>
      </c>
      <c r="K212" s="222"/>
      <c r="L212" s="44"/>
      <c r="M212" s="223" t="s">
        <v>1</v>
      </c>
      <c r="N212" s="224" t="s">
        <v>40</v>
      </c>
      <c r="O212" s="91"/>
      <c r="P212" s="225">
        <f>O212*H212</f>
        <v>0</v>
      </c>
      <c r="Q212" s="225">
        <v>0.0073499999999999998</v>
      </c>
      <c r="R212" s="225">
        <f>Q212*H212</f>
        <v>0.14405999999999999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146</v>
      </c>
      <c r="AT212" s="227" t="s">
        <v>142</v>
      </c>
      <c r="AU212" s="227" t="s">
        <v>147</v>
      </c>
      <c r="AY212" s="17" t="s">
        <v>138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147</v>
      </c>
      <c r="BK212" s="228">
        <f>ROUND(I212*H212,1)</f>
        <v>0</v>
      </c>
      <c r="BL212" s="17" t="s">
        <v>146</v>
      </c>
      <c r="BM212" s="227" t="s">
        <v>216</v>
      </c>
    </row>
    <row r="213" s="13" customFormat="1">
      <c r="A213" s="13"/>
      <c r="B213" s="229"/>
      <c r="C213" s="230"/>
      <c r="D213" s="231" t="s">
        <v>149</v>
      </c>
      <c r="E213" s="232" t="s">
        <v>1</v>
      </c>
      <c r="F213" s="233" t="s">
        <v>173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149</v>
      </c>
      <c r="AU213" s="239" t="s">
        <v>147</v>
      </c>
      <c r="AV213" s="13" t="s">
        <v>82</v>
      </c>
      <c r="AW213" s="13" t="s">
        <v>30</v>
      </c>
      <c r="AX213" s="13" t="s">
        <v>74</v>
      </c>
      <c r="AY213" s="239" t="s">
        <v>138</v>
      </c>
    </row>
    <row r="214" s="13" customFormat="1">
      <c r="A214" s="13"/>
      <c r="B214" s="229"/>
      <c r="C214" s="230"/>
      <c r="D214" s="231" t="s">
        <v>149</v>
      </c>
      <c r="E214" s="232" t="s">
        <v>1</v>
      </c>
      <c r="F214" s="233" t="s">
        <v>174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149</v>
      </c>
      <c r="AU214" s="239" t="s">
        <v>147</v>
      </c>
      <c r="AV214" s="13" t="s">
        <v>82</v>
      </c>
      <c r="AW214" s="13" t="s">
        <v>30</v>
      </c>
      <c r="AX214" s="13" t="s">
        <v>74</v>
      </c>
      <c r="AY214" s="239" t="s">
        <v>138</v>
      </c>
    </row>
    <row r="215" s="14" customFormat="1">
      <c r="A215" s="14"/>
      <c r="B215" s="240"/>
      <c r="C215" s="241"/>
      <c r="D215" s="231" t="s">
        <v>149</v>
      </c>
      <c r="E215" s="242" t="s">
        <v>1</v>
      </c>
      <c r="F215" s="243" t="s">
        <v>217</v>
      </c>
      <c r="G215" s="241"/>
      <c r="H215" s="244">
        <v>3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149</v>
      </c>
      <c r="AU215" s="250" t="s">
        <v>147</v>
      </c>
      <c r="AV215" s="14" t="s">
        <v>147</v>
      </c>
      <c r="AW215" s="14" t="s">
        <v>30</v>
      </c>
      <c r="AX215" s="14" t="s">
        <v>74</v>
      </c>
      <c r="AY215" s="250" t="s">
        <v>138</v>
      </c>
    </row>
    <row r="216" s="13" customFormat="1">
      <c r="A216" s="13"/>
      <c r="B216" s="229"/>
      <c r="C216" s="230"/>
      <c r="D216" s="231" t="s">
        <v>149</v>
      </c>
      <c r="E216" s="232" t="s">
        <v>1</v>
      </c>
      <c r="F216" s="233" t="s">
        <v>218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149</v>
      </c>
      <c r="AU216" s="239" t="s">
        <v>147</v>
      </c>
      <c r="AV216" s="13" t="s">
        <v>82</v>
      </c>
      <c r="AW216" s="13" t="s">
        <v>30</v>
      </c>
      <c r="AX216" s="13" t="s">
        <v>74</v>
      </c>
      <c r="AY216" s="239" t="s">
        <v>138</v>
      </c>
    </row>
    <row r="217" s="13" customFormat="1">
      <c r="A217" s="13"/>
      <c r="B217" s="229"/>
      <c r="C217" s="230"/>
      <c r="D217" s="231" t="s">
        <v>149</v>
      </c>
      <c r="E217" s="232" t="s">
        <v>1</v>
      </c>
      <c r="F217" s="233" t="s">
        <v>174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149</v>
      </c>
      <c r="AU217" s="239" t="s">
        <v>147</v>
      </c>
      <c r="AV217" s="13" t="s">
        <v>82</v>
      </c>
      <c r="AW217" s="13" t="s">
        <v>30</v>
      </c>
      <c r="AX217" s="13" t="s">
        <v>74</v>
      </c>
      <c r="AY217" s="239" t="s">
        <v>138</v>
      </c>
    </row>
    <row r="218" s="14" customFormat="1">
      <c r="A218" s="14"/>
      <c r="B218" s="240"/>
      <c r="C218" s="241"/>
      <c r="D218" s="231" t="s">
        <v>149</v>
      </c>
      <c r="E218" s="242" t="s">
        <v>1</v>
      </c>
      <c r="F218" s="243" t="s">
        <v>219</v>
      </c>
      <c r="G218" s="241"/>
      <c r="H218" s="244">
        <v>11.224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149</v>
      </c>
      <c r="AU218" s="250" t="s">
        <v>147</v>
      </c>
      <c r="AV218" s="14" t="s">
        <v>147</v>
      </c>
      <c r="AW218" s="14" t="s">
        <v>30</v>
      </c>
      <c r="AX218" s="14" t="s">
        <v>74</v>
      </c>
      <c r="AY218" s="250" t="s">
        <v>138</v>
      </c>
    </row>
    <row r="219" s="13" customFormat="1">
      <c r="A219" s="13"/>
      <c r="B219" s="229"/>
      <c r="C219" s="230"/>
      <c r="D219" s="231" t="s">
        <v>149</v>
      </c>
      <c r="E219" s="232" t="s">
        <v>1</v>
      </c>
      <c r="F219" s="233" t="s">
        <v>220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147</v>
      </c>
      <c r="AV219" s="13" t="s">
        <v>82</v>
      </c>
      <c r="AW219" s="13" t="s">
        <v>30</v>
      </c>
      <c r="AX219" s="13" t="s">
        <v>74</v>
      </c>
      <c r="AY219" s="239" t="s">
        <v>138</v>
      </c>
    </row>
    <row r="220" s="14" customFormat="1">
      <c r="A220" s="14"/>
      <c r="B220" s="240"/>
      <c r="C220" s="241"/>
      <c r="D220" s="231" t="s">
        <v>149</v>
      </c>
      <c r="E220" s="242" t="s">
        <v>1</v>
      </c>
      <c r="F220" s="243" t="s">
        <v>221</v>
      </c>
      <c r="G220" s="241"/>
      <c r="H220" s="244">
        <v>0.32500000000000001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149</v>
      </c>
      <c r="AU220" s="250" t="s">
        <v>147</v>
      </c>
      <c r="AV220" s="14" t="s">
        <v>147</v>
      </c>
      <c r="AW220" s="14" t="s">
        <v>30</v>
      </c>
      <c r="AX220" s="14" t="s">
        <v>74</v>
      </c>
      <c r="AY220" s="250" t="s">
        <v>138</v>
      </c>
    </row>
    <row r="221" s="13" customFormat="1">
      <c r="A221" s="13"/>
      <c r="B221" s="229"/>
      <c r="C221" s="230"/>
      <c r="D221" s="231" t="s">
        <v>149</v>
      </c>
      <c r="E221" s="232" t="s">
        <v>1</v>
      </c>
      <c r="F221" s="233" t="s">
        <v>222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147</v>
      </c>
      <c r="AV221" s="13" t="s">
        <v>82</v>
      </c>
      <c r="AW221" s="13" t="s">
        <v>30</v>
      </c>
      <c r="AX221" s="13" t="s">
        <v>74</v>
      </c>
      <c r="AY221" s="239" t="s">
        <v>138</v>
      </c>
    </row>
    <row r="222" s="14" customFormat="1">
      <c r="A222" s="14"/>
      <c r="B222" s="240"/>
      <c r="C222" s="241"/>
      <c r="D222" s="231" t="s">
        <v>149</v>
      </c>
      <c r="E222" s="242" t="s">
        <v>1</v>
      </c>
      <c r="F222" s="243" t="s">
        <v>223</v>
      </c>
      <c r="G222" s="241"/>
      <c r="H222" s="244">
        <v>0.113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149</v>
      </c>
      <c r="AU222" s="250" t="s">
        <v>147</v>
      </c>
      <c r="AV222" s="14" t="s">
        <v>147</v>
      </c>
      <c r="AW222" s="14" t="s">
        <v>30</v>
      </c>
      <c r="AX222" s="14" t="s">
        <v>74</v>
      </c>
      <c r="AY222" s="250" t="s">
        <v>138</v>
      </c>
    </row>
    <row r="223" s="13" customFormat="1">
      <c r="A223" s="13"/>
      <c r="B223" s="229"/>
      <c r="C223" s="230"/>
      <c r="D223" s="231" t="s">
        <v>149</v>
      </c>
      <c r="E223" s="232" t="s">
        <v>1</v>
      </c>
      <c r="F223" s="233" t="s">
        <v>186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149</v>
      </c>
      <c r="AU223" s="239" t="s">
        <v>147</v>
      </c>
      <c r="AV223" s="13" t="s">
        <v>82</v>
      </c>
      <c r="AW223" s="13" t="s">
        <v>30</v>
      </c>
      <c r="AX223" s="13" t="s">
        <v>74</v>
      </c>
      <c r="AY223" s="239" t="s">
        <v>138</v>
      </c>
    </row>
    <row r="224" s="14" customFormat="1">
      <c r="A224" s="14"/>
      <c r="B224" s="240"/>
      <c r="C224" s="241"/>
      <c r="D224" s="231" t="s">
        <v>149</v>
      </c>
      <c r="E224" s="242" t="s">
        <v>1</v>
      </c>
      <c r="F224" s="243" t="s">
        <v>224</v>
      </c>
      <c r="G224" s="241"/>
      <c r="H224" s="244">
        <v>4.9379999999999997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149</v>
      </c>
      <c r="AU224" s="250" t="s">
        <v>147</v>
      </c>
      <c r="AV224" s="14" t="s">
        <v>147</v>
      </c>
      <c r="AW224" s="14" t="s">
        <v>30</v>
      </c>
      <c r="AX224" s="14" t="s">
        <v>74</v>
      </c>
      <c r="AY224" s="250" t="s">
        <v>138</v>
      </c>
    </row>
    <row r="225" s="15" customFormat="1">
      <c r="A225" s="15"/>
      <c r="B225" s="251"/>
      <c r="C225" s="252"/>
      <c r="D225" s="231" t="s">
        <v>149</v>
      </c>
      <c r="E225" s="253" t="s">
        <v>1</v>
      </c>
      <c r="F225" s="254" t="s">
        <v>176</v>
      </c>
      <c r="G225" s="252"/>
      <c r="H225" s="255">
        <v>19.599999999999998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1" t="s">
        <v>149</v>
      </c>
      <c r="AU225" s="261" t="s">
        <v>147</v>
      </c>
      <c r="AV225" s="15" t="s">
        <v>146</v>
      </c>
      <c r="AW225" s="15" t="s">
        <v>30</v>
      </c>
      <c r="AX225" s="15" t="s">
        <v>82</v>
      </c>
      <c r="AY225" s="261" t="s">
        <v>138</v>
      </c>
    </row>
    <row r="226" s="2" customFormat="1" ht="24.15" customHeight="1">
      <c r="A226" s="38"/>
      <c r="B226" s="39"/>
      <c r="C226" s="215" t="s">
        <v>147</v>
      </c>
      <c r="D226" s="215" t="s">
        <v>142</v>
      </c>
      <c r="E226" s="216" t="s">
        <v>225</v>
      </c>
      <c r="F226" s="217" t="s">
        <v>226</v>
      </c>
      <c r="G226" s="218" t="s">
        <v>171</v>
      </c>
      <c r="H226" s="219">
        <v>234.92599999999999</v>
      </c>
      <c r="I226" s="220"/>
      <c r="J226" s="221">
        <f>ROUND(I226*H226,1)</f>
        <v>0</v>
      </c>
      <c r="K226" s="222"/>
      <c r="L226" s="44"/>
      <c r="M226" s="223" t="s">
        <v>1</v>
      </c>
      <c r="N226" s="224" t="s">
        <v>40</v>
      </c>
      <c r="O226" s="91"/>
      <c r="P226" s="225">
        <f>O226*H226</f>
        <v>0</v>
      </c>
      <c r="Q226" s="225">
        <v>0.00025999999999999998</v>
      </c>
      <c r="R226" s="225">
        <f>Q226*H226</f>
        <v>0.061080759999999991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146</v>
      </c>
      <c r="AT226" s="227" t="s">
        <v>142</v>
      </c>
      <c r="AU226" s="227" t="s">
        <v>147</v>
      </c>
      <c r="AY226" s="17" t="s">
        <v>138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147</v>
      </c>
      <c r="BK226" s="228">
        <f>ROUND(I226*H226,1)</f>
        <v>0</v>
      </c>
      <c r="BL226" s="17" t="s">
        <v>146</v>
      </c>
      <c r="BM226" s="227" t="s">
        <v>227</v>
      </c>
    </row>
    <row r="227" s="13" customFormat="1">
      <c r="A227" s="13"/>
      <c r="B227" s="229"/>
      <c r="C227" s="230"/>
      <c r="D227" s="231" t="s">
        <v>149</v>
      </c>
      <c r="E227" s="232" t="s">
        <v>1</v>
      </c>
      <c r="F227" s="233" t="s">
        <v>182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149</v>
      </c>
      <c r="AU227" s="239" t="s">
        <v>147</v>
      </c>
      <c r="AV227" s="13" t="s">
        <v>82</v>
      </c>
      <c r="AW227" s="13" t="s">
        <v>30</v>
      </c>
      <c r="AX227" s="13" t="s">
        <v>74</v>
      </c>
      <c r="AY227" s="239" t="s">
        <v>138</v>
      </c>
    </row>
    <row r="228" s="14" customFormat="1">
      <c r="A228" s="14"/>
      <c r="B228" s="240"/>
      <c r="C228" s="241"/>
      <c r="D228" s="231" t="s">
        <v>149</v>
      </c>
      <c r="E228" s="242" t="s">
        <v>1</v>
      </c>
      <c r="F228" s="243" t="s">
        <v>228</v>
      </c>
      <c r="G228" s="241"/>
      <c r="H228" s="244">
        <v>47.442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149</v>
      </c>
      <c r="AU228" s="250" t="s">
        <v>147</v>
      </c>
      <c r="AV228" s="14" t="s">
        <v>147</v>
      </c>
      <c r="AW228" s="14" t="s">
        <v>30</v>
      </c>
      <c r="AX228" s="14" t="s">
        <v>74</v>
      </c>
      <c r="AY228" s="250" t="s">
        <v>138</v>
      </c>
    </row>
    <row r="229" s="14" customFormat="1">
      <c r="A229" s="14"/>
      <c r="B229" s="240"/>
      <c r="C229" s="241"/>
      <c r="D229" s="231" t="s">
        <v>149</v>
      </c>
      <c r="E229" s="242" t="s">
        <v>1</v>
      </c>
      <c r="F229" s="243" t="s">
        <v>229</v>
      </c>
      <c r="G229" s="241"/>
      <c r="H229" s="244">
        <v>2.7930000000000001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149</v>
      </c>
      <c r="AU229" s="250" t="s">
        <v>147</v>
      </c>
      <c r="AV229" s="14" t="s">
        <v>147</v>
      </c>
      <c r="AW229" s="14" t="s">
        <v>30</v>
      </c>
      <c r="AX229" s="14" t="s">
        <v>74</v>
      </c>
      <c r="AY229" s="250" t="s">
        <v>138</v>
      </c>
    </row>
    <row r="230" s="13" customFormat="1">
      <c r="A230" s="13"/>
      <c r="B230" s="229"/>
      <c r="C230" s="230"/>
      <c r="D230" s="231" t="s">
        <v>149</v>
      </c>
      <c r="E230" s="232" t="s">
        <v>1</v>
      </c>
      <c r="F230" s="233" t="s">
        <v>174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149</v>
      </c>
      <c r="AU230" s="239" t="s">
        <v>147</v>
      </c>
      <c r="AV230" s="13" t="s">
        <v>82</v>
      </c>
      <c r="AW230" s="13" t="s">
        <v>30</v>
      </c>
      <c r="AX230" s="13" t="s">
        <v>74</v>
      </c>
      <c r="AY230" s="239" t="s">
        <v>138</v>
      </c>
    </row>
    <row r="231" s="14" customFormat="1">
      <c r="A231" s="14"/>
      <c r="B231" s="240"/>
      <c r="C231" s="241"/>
      <c r="D231" s="231" t="s">
        <v>149</v>
      </c>
      <c r="E231" s="242" t="s">
        <v>1</v>
      </c>
      <c r="F231" s="243" t="s">
        <v>230</v>
      </c>
      <c r="G231" s="241"/>
      <c r="H231" s="244">
        <v>16.018999999999998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149</v>
      </c>
      <c r="AU231" s="250" t="s">
        <v>147</v>
      </c>
      <c r="AV231" s="14" t="s">
        <v>147</v>
      </c>
      <c r="AW231" s="14" t="s">
        <v>30</v>
      </c>
      <c r="AX231" s="14" t="s">
        <v>74</v>
      </c>
      <c r="AY231" s="250" t="s">
        <v>138</v>
      </c>
    </row>
    <row r="232" s="13" customFormat="1">
      <c r="A232" s="13"/>
      <c r="B232" s="229"/>
      <c r="C232" s="230"/>
      <c r="D232" s="231" t="s">
        <v>149</v>
      </c>
      <c r="E232" s="232" t="s">
        <v>1</v>
      </c>
      <c r="F232" s="233" t="s">
        <v>186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149</v>
      </c>
      <c r="AU232" s="239" t="s">
        <v>147</v>
      </c>
      <c r="AV232" s="13" t="s">
        <v>82</v>
      </c>
      <c r="AW232" s="13" t="s">
        <v>30</v>
      </c>
      <c r="AX232" s="13" t="s">
        <v>74</v>
      </c>
      <c r="AY232" s="239" t="s">
        <v>138</v>
      </c>
    </row>
    <row r="233" s="14" customFormat="1">
      <c r="A233" s="14"/>
      <c r="B233" s="240"/>
      <c r="C233" s="241"/>
      <c r="D233" s="231" t="s">
        <v>149</v>
      </c>
      <c r="E233" s="242" t="s">
        <v>1</v>
      </c>
      <c r="F233" s="243" t="s">
        <v>231</v>
      </c>
      <c r="G233" s="241"/>
      <c r="H233" s="244">
        <v>8.8550000000000004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149</v>
      </c>
      <c r="AU233" s="250" t="s">
        <v>147</v>
      </c>
      <c r="AV233" s="14" t="s">
        <v>147</v>
      </c>
      <c r="AW233" s="14" t="s">
        <v>30</v>
      </c>
      <c r="AX233" s="14" t="s">
        <v>74</v>
      </c>
      <c r="AY233" s="250" t="s">
        <v>138</v>
      </c>
    </row>
    <row r="234" s="13" customFormat="1">
      <c r="A234" s="13"/>
      <c r="B234" s="229"/>
      <c r="C234" s="230"/>
      <c r="D234" s="231" t="s">
        <v>149</v>
      </c>
      <c r="E234" s="232" t="s">
        <v>1</v>
      </c>
      <c r="F234" s="233" t="s">
        <v>188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149</v>
      </c>
      <c r="AU234" s="239" t="s">
        <v>147</v>
      </c>
      <c r="AV234" s="13" t="s">
        <v>82</v>
      </c>
      <c r="AW234" s="13" t="s">
        <v>30</v>
      </c>
      <c r="AX234" s="13" t="s">
        <v>74</v>
      </c>
      <c r="AY234" s="239" t="s">
        <v>138</v>
      </c>
    </row>
    <row r="235" s="14" customFormat="1">
      <c r="A235" s="14"/>
      <c r="B235" s="240"/>
      <c r="C235" s="241"/>
      <c r="D235" s="231" t="s">
        <v>149</v>
      </c>
      <c r="E235" s="242" t="s">
        <v>1</v>
      </c>
      <c r="F235" s="243" t="s">
        <v>232</v>
      </c>
      <c r="G235" s="241"/>
      <c r="H235" s="244">
        <v>13.269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149</v>
      </c>
      <c r="AU235" s="250" t="s">
        <v>147</v>
      </c>
      <c r="AV235" s="14" t="s">
        <v>147</v>
      </c>
      <c r="AW235" s="14" t="s">
        <v>30</v>
      </c>
      <c r="AX235" s="14" t="s">
        <v>74</v>
      </c>
      <c r="AY235" s="250" t="s">
        <v>138</v>
      </c>
    </row>
    <row r="236" s="13" customFormat="1">
      <c r="A236" s="13"/>
      <c r="B236" s="229"/>
      <c r="C236" s="230"/>
      <c r="D236" s="231" t="s">
        <v>149</v>
      </c>
      <c r="E236" s="232" t="s">
        <v>1</v>
      </c>
      <c r="F236" s="233" t="s">
        <v>190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149</v>
      </c>
      <c r="AU236" s="239" t="s">
        <v>147</v>
      </c>
      <c r="AV236" s="13" t="s">
        <v>82</v>
      </c>
      <c r="AW236" s="13" t="s">
        <v>30</v>
      </c>
      <c r="AX236" s="13" t="s">
        <v>74</v>
      </c>
      <c r="AY236" s="239" t="s">
        <v>138</v>
      </c>
    </row>
    <row r="237" s="14" customFormat="1">
      <c r="A237" s="14"/>
      <c r="B237" s="240"/>
      <c r="C237" s="241"/>
      <c r="D237" s="231" t="s">
        <v>149</v>
      </c>
      <c r="E237" s="242" t="s">
        <v>1</v>
      </c>
      <c r="F237" s="243" t="s">
        <v>233</v>
      </c>
      <c r="G237" s="241"/>
      <c r="H237" s="244">
        <v>30.295999999999999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149</v>
      </c>
      <c r="AU237" s="250" t="s">
        <v>147</v>
      </c>
      <c r="AV237" s="14" t="s">
        <v>147</v>
      </c>
      <c r="AW237" s="14" t="s">
        <v>30</v>
      </c>
      <c r="AX237" s="14" t="s">
        <v>74</v>
      </c>
      <c r="AY237" s="250" t="s">
        <v>138</v>
      </c>
    </row>
    <row r="238" s="13" customFormat="1">
      <c r="A238" s="13"/>
      <c r="B238" s="229"/>
      <c r="C238" s="230"/>
      <c r="D238" s="231" t="s">
        <v>149</v>
      </c>
      <c r="E238" s="232" t="s">
        <v>1</v>
      </c>
      <c r="F238" s="233" t="s">
        <v>192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149</v>
      </c>
      <c r="AU238" s="239" t="s">
        <v>147</v>
      </c>
      <c r="AV238" s="13" t="s">
        <v>82</v>
      </c>
      <c r="AW238" s="13" t="s">
        <v>30</v>
      </c>
      <c r="AX238" s="13" t="s">
        <v>74</v>
      </c>
      <c r="AY238" s="239" t="s">
        <v>138</v>
      </c>
    </row>
    <row r="239" s="14" customFormat="1">
      <c r="A239" s="14"/>
      <c r="B239" s="240"/>
      <c r="C239" s="241"/>
      <c r="D239" s="231" t="s">
        <v>149</v>
      </c>
      <c r="E239" s="242" t="s">
        <v>1</v>
      </c>
      <c r="F239" s="243" t="s">
        <v>234</v>
      </c>
      <c r="G239" s="241"/>
      <c r="H239" s="244">
        <v>40.567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149</v>
      </c>
      <c r="AU239" s="250" t="s">
        <v>147</v>
      </c>
      <c r="AV239" s="14" t="s">
        <v>147</v>
      </c>
      <c r="AW239" s="14" t="s">
        <v>30</v>
      </c>
      <c r="AX239" s="14" t="s">
        <v>74</v>
      </c>
      <c r="AY239" s="250" t="s">
        <v>138</v>
      </c>
    </row>
    <row r="240" s="13" customFormat="1">
      <c r="A240" s="13"/>
      <c r="B240" s="229"/>
      <c r="C240" s="230"/>
      <c r="D240" s="231" t="s">
        <v>149</v>
      </c>
      <c r="E240" s="232" t="s">
        <v>1</v>
      </c>
      <c r="F240" s="233" t="s">
        <v>194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149</v>
      </c>
      <c r="AU240" s="239" t="s">
        <v>147</v>
      </c>
      <c r="AV240" s="13" t="s">
        <v>82</v>
      </c>
      <c r="AW240" s="13" t="s">
        <v>30</v>
      </c>
      <c r="AX240" s="13" t="s">
        <v>74</v>
      </c>
      <c r="AY240" s="239" t="s">
        <v>138</v>
      </c>
    </row>
    <row r="241" s="14" customFormat="1">
      <c r="A241" s="14"/>
      <c r="B241" s="240"/>
      <c r="C241" s="241"/>
      <c r="D241" s="231" t="s">
        <v>149</v>
      </c>
      <c r="E241" s="242" t="s">
        <v>1</v>
      </c>
      <c r="F241" s="243" t="s">
        <v>235</v>
      </c>
      <c r="G241" s="241"/>
      <c r="H241" s="244">
        <v>44.613999999999997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149</v>
      </c>
      <c r="AU241" s="250" t="s">
        <v>147</v>
      </c>
      <c r="AV241" s="14" t="s">
        <v>147</v>
      </c>
      <c r="AW241" s="14" t="s">
        <v>30</v>
      </c>
      <c r="AX241" s="14" t="s">
        <v>74</v>
      </c>
      <c r="AY241" s="250" t="s">
        <v>138</v>
      </c>
    </row>
    <row r="242" s="13" customFormat="1">
      <c r="A242" s="13"/>
      <c r="B242" s="229"/>
      <c r="C242" s="230"/>
      <c r="D242" s="231" t="s">
        <v>149</v>
      </c>
      <c r="E242" s="232" t="s">
        <v>1</v>
      </c>
      <c r="F242" s="233" t="s">
        <v>196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149</v>
      </c>
      <c r="AU242" s="239" t="s">
        <v>147</v>
      </c>
      <c r="AV242" s="13" t="s">
        <v>82</v>
      </c>
      <c r="AW242" s="13" t="s">
        <v>30</v>
      </c>
      <c r="AX242" s="13" t="s">
        <v>74</v>
      </c>
      <c r="AY242" s="239" t="s">
        <v>138</v>
      </c>
    </row>
    <row r="243" s="14" customFormat="1">
      <c r="A243" s="14"/>
      <c r="B243" s="240"/>
      <c r="C243" s="241"/>
      <c r="D243" s="231" t="s">
        <v>149</v>
      </c>
      <c r="E243" s="242" t="s">
        <v>1</v>
      </c>
      <c r="F243" s="243" t="s">
        <v>236</v>
      </c>
      <c r="G243" s="241"/>
      <c r="H243" s="244">
        <v>46.552999999999997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149</v>
      </c>
      <c r="AU243" s="250" t="s">
        <v>147</v>
      </c>
      <c r="AV243" s="14" t="s">
        <v>147</v>
      </c>
      <c r="AW243" s="14" t="s">
        <v>30</v>
      </c>
      <c r="AX243" s="14" t="s">
        <v>74</v>
      </c>
      <c r="AY243" s="250" t="s">
        <v>138</v>
      </c>
    </row>
    <row r="244" s="13" customFormat="1">
      <c r="A244" s="13"/>
      <c r="B244" s="229"/>
      <c r="C244" s="230"/>
      <c r="D244" s="231" t="s">
        <v>149</v>
      </c>
      <c r="E244" s="232" t="s">
        <v>1</v>
      </c>
      <c r="F244" s="233" t="s">
        <v>237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149</v>
      </c>
      <c r="AU244" s="239" t="s">
        <v>147</v>
      </c>
      <c r="AV244" s="13" t="s">
        <v>82</v>
      </c>
      <c r="AW244" s="13" t="s">
        <v>30</v>
      </c>
      <c r="AX244" s="13" t="s">
        <v>74</v>
      </c>
      <c r="AY244" s="239" t="s">
        <v>138</v>
      </c>
    </row>
    <row r="245" s="13" customFormat="1">
      <c r="A245" s="13"/>
      <c r="B245" s="229"/>
      <c r="C245" s="230"/>
      <c r="D245" s="231" t="s">
        <v>149</v>
      </c>
      <c r="E245" s="232" t="s">
        <v>1</v>
      </c>
      <c r="F245" s="233" t="s">
        <v>174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149</v>
      </c>
      <c r="AU245" s="239" t="s">
        <v>147</v>
      </c>
      <c r="AV245" s="13" t="s">
        <v>82</v>
      </c>
      <c r="AW245" s="13" t="s">
        <v>30</v>
      </c>
      <c r="AX245" s="13" t="s">
        <v>74</v>
      </c>
      <c r="AY245" s="239" t="s">
        <v>138</v>
      </c>
    </row>
    <row r="246" s="14" customFormat="1">
      <c r="A246" s="14"/>
      <c r="B246" s="240"/>
      <c r="C246" s="241"/>
      <c r="D246" s="231" t="s">
        <v>149</v>
      </c>
      <c r="E246" s="242" t="s">
        <v>1</v>
      </c>
      <c r="F246" s="243" t="s">
        <v>238</v>
      </c>
      <c r="G246" s="241"/>
      <c r="H246" s="244">
        <v>-10.853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149</v>
      </c>
      <c r="AU246" s="250" t="s">
        <v>147</v>
      </c>
      <c r="AV246" s="14" t="s">
        <v>147</v>
      </c>
      <c r="AW246" s="14" t="s">
        <v>30</v>
      </c>
      <c r="AX246" s="14" t="s">
        <v>74</v>
      </c>
      <c r="AY246" s="250" t="s">
        <v>138</v>
      </c>
    </row>
    <row r="247" s="13" customFormat="1">
      <c r="A247" s="13"/>
      <c r="B247" s="229"/>
      <c r="C247" s="230"/>
      <c r="D247" s="231" t="s">
        <v>149</v>
      </c>
      <c r="E247" s="232" t="s">
        <v>1</v>
      </c>
      <c r="F247" s="233" t="s">
        <v>186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149</v>
      </c>
      <c r="AU247" s="239" t="s">
        <v>147</v>
      </c>
      <c r="AV247" s="13" t="s">
        <v>82</v>
      </c>
      <c r="AW247" s="13" t="s">
        <v>30</v>
      </c>
      <c r="AX247" s="13" t="s">
        <v>74</v>
      </c>
      <c r="AY247" s="239" t="s">
        <v>138</v>
      </c>
    </row>
    <row r="248" s="14" customFormat="1">
      <c r="A248" s="14"/>
      <c r="B248" s="240"/>
      <c r="C248" s="241"/>
      <c r="D248" s="231" t="s">
        <v>149</v>
      </c>
      <c r="E248" s="242" t="s">
        <v>1</v>
      </c>
      <c r="F248" s="243" t="s">
        <v>239</v>
      </c>
      <c r="G248" s="241"/>
      <c r="H248" s="244">
        <v>-4.6289999999999996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149</v>
      </c>
      <c r="AU248" s="250" t="s">
        <v>147</v>
      </c>
      <c r="AV248" s="14" t="s">
        <v>147</v>
      </c>
      <c r="AW248" s="14" t="s">
        <v>30</v>
      </c>
      <c r="AX248" s="14" t="s">
        <v>74</v>
      </c>
      <c r="AY248" s="250" t="s">
        <v>138</v>
      </c>
    </row>
    <row r="249" s="15" customFormat="1">
      <c r="A249" s="15"/>
      <c r="B249" s="251"/>
      <c r="C249" s="252"/>
      <c r="D249" s="231" t="s">
        <v>149</v>
      </c>
      <c r="E249" s="253" t="s">
        <v>1</v>
      </c>
      <c r="F249" s="254" t="s">
        <v>176</v>
      </c>
      <c r="G249" s="252"/>
      <c r="H249" s="255">
        <v>234.92599999999999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1" t="s">
        <v>149</v>
      </c>
      <c r="AU249" s="261" t="s">
        <v>147</v>
      </c>
      <c r="AV249" s="15" t="s">
        <v>146</v>
      </c>
      <c r="AW249" s="15" t="s">
        <v>30</v>
      </c>
      <c r="AX249" s="15" t="s">
        <v>82</v>
      </c>
      <c r="AY249" s="261" t="s">
        <v>138</v>
      </c>
    </row>
    <row r="250" s="2" customFormat="1" ht="24.15" customHeight="1">
      <c r="A250" s="38"/>
      <c r="B250" s="39"/>
      <c r="C250" s="215" t="s">
        <v>240</v>
      </c>
      <c r="D250" s="215" t="s">
        <v>142</v>
      </c>
      <c r="E250" s="216" t="s">
        <v>241</v>
      </c>
      <c r="F250" s="217" t="s">
        <v>242</v>
      </c>
      <c r="G250" s="218" t="s">
        <v>171</v>
      </c>
      <c r="H250" s="219">
        <v>2</v>
      </c>
      <c r="I250" s="220"/>
      <c r="J250" s="221">
        <f>ROUND(I250*H250,1)</f>
        <v>0</v>
      </c>
      <c r="K250" s="222"/>
      <c r="L250" s="44"/>
      <c r="M250" s="223" t="s">
        <v>1</v>
      </c>
      <c r="N250" s="224" t="s">
        <v>40</v>
      </c>
      <c r="O250" s="91"/>
      <c r="P250" s="225">
        <f>O250*H250</f>
        <v>0</v>
      </c>
      <c r="Q250" s="225">
        <v>0.0043800000000000002</v>
      </c>
      <c r="R250" s="225">
        <f>Q250*H250</f>
        <v>0.0087600000000000004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146</v>
      </c>
      <c r="AT250" s="227" t="s">
        <v>142</v>
      </c>
      <c r="AU250" s="227" t="s">
        <v>147</v>
      </c>
      <c r="AY250" s="17" t="s">
        <v>138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147</v>
      </c>
      <c r="BK250" s="228">
        <f>ROUND(I250*H250,1)</f>
        <v>0</v>
      </c>
      <c r="BL250" s="17" t="s">
        <v>146</v>
      </c>
      <c r="BM250" s="227" t="s">
        <v>243</v>
      </c>
    </row>
    <row r="251" s="13" customFormat="1">
      <c r="A251" s="13"/>
      <c r="B251" s="229"/>
      <c r="C251" s="230"/>
      <c r="D251" s="231" t="s">
        <v>149</v>
      </c>
      <c r="E251" s="232" t="s">
        <v>1</v>
      </c>
      <c r="F251" s="233" t="s">
        <v>244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149</v>
      </c>
      <c r="AU251" s="239" t="s">
        <v>147</v>
      </c>
      <c r="AV251" s="13" t="s">
        <v>82</v>
      </c>
      <c r="AW251" s="13" t="s">
        <v>30</v>
      </c>
      <c r="AX251" s="13" t="s">
        <v>74</v>
      </c>
      <c r="AY251" s="239" t="s">
        <v>138</v>
      </c>
    </row>
    <row r="252" s="14" customFormat="1">
      <c r="A252" s="14"/>
      <c r="B252" s="240"/>
      <c r="C252" s="241"/>
      <c r="D252" s="231" t="s">
        <v>149</v>
      </c>
      <c r="E252" s="242" t="s">
        <v>1</v>
      </c>
      <c r="F252" s="243" t="s">
        <v>147</v>
      </c>
      <c r="G252" s="241"/>
      <c r="H252" s="244">
        <v>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149</v>
      </c>
      <c r="AU252" s="250" t="s">
        <v>147</v>
      </c>
      <c r="AV252" s="14" t="s">
        <v>147</v>
      </c>
      <c r="AW252" s="14" t="s">
        <v>30</v>
      </c>
      <c r="AX252" s="14" t="s">
        <v>82</v>
      </c>
      <c r="AY252" s="250" t="s">
        <v>138</v>
      </c>
    </row>
    <row r="253" s="2" customFormat="1" ht="24.15" customHeight="1">
      <c r="A253" s="38"/>
      <c r="B253" s="39"/>
      <c r="C253" s="215" t="s">
        <v>245</v>
      </c>
      <c r="D253" s="215" t="s">
        <v>142</v>
      </c>
      <c r="E253" s="216" t="s">
        <v>246</v>
      </c>
      <c r="F253" s="217" t="s">
        <v>247</v>
      </c>
      <c r="G253" s="218" t="s">
        <v>171</v>
      </c>
      <c r="H253" s="219">
        <v>234.92599999999999</v>
      </c>
      <c r="I253" s="220"/>
      <c r="J253" s="221">
        <f>ROUND(I253*H253,1)</f>
        <v>0</v>
      </c>
      <c r="K253" s="222"/>
      <c r="L253" s="44"/>
      <c r="M253" s="223" t="s">
        <v>1</v>
      </c>
      <c r="N253" s="224" t="s">
        <v>40</v>
      </c>
      <c r="O253" s="91"/>
      <c r="P253" s="225">
        <f>O253*H253</f>
        <v>0</v>
      </c>
      <c r="Q253" s="225">
        <v>0.0040000000000000001</v>
      </c>
      <c r="R253" s="225">
        <f>Q253*H253</f>
        <v>0.93970399999999998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146</v>
      </c>
      <c r="AT253" s="227" t="s">
        <v>142</v>
      </c>
      <c r="AU253" s="227" t="s">
        <v>147</v>
      </c>
      <c r="AY253" s="17" t="s">
        <v>138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147</v>
      </c>
      <c r="BK253" s="228">
        <f>ROUND(I253*H253,1)</f>
        <v>0</v>
      </c>
      <c r="BL253" s="17" t="s">
        <v>146</v>
      </c>
      <c r="BM253" s="227" t="s">
        <v>248</v>
      </c>
    </row>
    <row r="254" s="13" customFormat="1">
      <c r="A254" s="13"/>
      <c r="B254" s="229"/>
      <c r="C254" s="230"/>
      <c r="D254" s="231" t="s">
        <v>149</v>
      </c>
      <c r="E254" s="232" t="s">
        <v>1</v>
      </c>
      <c r="F254" s="233" t="s">
        <v>182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149</v>
      </c>
      <c r="AU254" s="239" t="s">
        <v>147</v>
      </c>
      <c r="AV254" s="13" t="s">
        <v>82</v>
      </c>
      <c r="AW254" s="13" t="s">
        <v>30</v>
      </c>
      <c r="AX254" s="13" t="s">
        <v>74</v>
      </c>
      <c r="AY254" s="239" t="s">
        <v>138</v>
      </c>
    </row>
    <row r="255" s="14" customFormat="1">
      <c r="A255" s="14"/>
      <c r="B255" s="240"/>
      <c r="C255" s="241"/>
      <c r="D255" s="231" t="s">
        <v>149</v>
      </c>
      <c r="E255" s="242" t="s">
        <v>1</v>
      </c>
      <c r="F255" s="243" t="s">
        <v>228</v>
      </c>
      <c r="G255" s="241"/>
      <c r="H255" s="244">
        <v>47.442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149</v>
      </c>
      <c r="AU255" s="250" t="s">
        <v>147</v>
      </c>
      <c r="AV255" s="14" t="s">
        <v>147</v>
      </c>
      <c r="AW255" s="14" t="s">
        <v>30</v>
      </c>
      <c r="AX255" s="14" t="s">
        <v>74</v>
      </c>
      <c r="AY255" s="250" t="s">
        <v>138</v>
      </c>
    </row>
    <row r="256" s="14" customFormat="1">
      <c r="A256" s="14"/>
      <c r="B256" s="240"/>
      <c r="C256" s="241"/>
      <c r="D256" s="231" t="s">
        <v>149</v>
      </c>
      <c r="E256" s="242" t="s">
        <v>1</v>
      </c>
      <c r="F256" s="243" t="s">
        <v>229</v>
      </c>
      <c r="G256" s="241"/>
      <c r="H256" s="244">
        <v>2.7930000000000001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149</v>
      </c>
      <c r="AU256" s="250" t="s">
        <v>147</v>
      </c>
      <c r="AV256" s="14" t="s">
        <v>147</v>
      </c>
      <c r="AW256" s="14" t="s">
        <v>30</v>
      </c>
      <c r="AX256" s="14" t="s">
        <v>74</v>
      </c>
      <c r="AY256" s="250" t="s">
        <v>138</v>
      </c>
    </row>
    <row r="257" s="13" customFormat="1">
      <c r="A257" s="13"/>
      <c r="B257" s="229"/>
      <c r="C257" s="230"/>
      <c r="D257" s="231" t="s">
        <v>149</v>
      </c>
      <c r="E257" s="232" t="s">
        <v>1</v>
      </c>
      <c r="F257" s="233" t="s">
        <v>174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149</v>
      </c>
      <c r="AU257" s="239" t="s">
        <v>147</v>
      </c>
      <c r="AV257" s="13" t="s">
        <v>82</v>
      </c>
      <c r="AW257" s="13" t="s">
        <v>30</v>
      </c>
      <c r="AX257" s="13" t="s">
        <v>74</v>
      </c>
      <c r="AY257" s="239" t="s">
        <v>138</v>
      </c>
    </row>
    <row r="258" s="14" customFormat="1">
      <c r="A258" s="14"/>
      <c r="B258" s="240"/>
      <c r="C258" s="241"/>
      <c r="D258" s="231" t="s">
        <v>149</v>
      </c>
      <c r="E258" s="242" t="s">
        <v>1</v>
      </c>
      <c r="F258" s="243" t="s">
        <v>230</v>
      </c>
      <c r="G258" s="241"/>
      <c r="H258" s="244">
        <v>16.018999999999998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149</v>
      </c>
      <c r="AU258" s="250" t="s">
        <v>147</v>
      </c>
      <c r="AV258" s="14" t="s">
        <v>147</v>
      </c>
      <c r="AW258" s="14" t="s">
        <v>30</v>
      </c>
      <c r="AX258" s="14" t="s">
        <v>74</v>
      </c>
      <c r="AY258" s="250" t="s">
        <v>138</v>
      </c>
    </row>
    <row r="259" s="13" customFormat="1">
      <c r="A259" s="13"/>
      <c r="B259" s="229"/>
      <c r="C259" s="230"/>
      <c r="D259" s="231" t="s">
        <v>149</v>
      </c>
      <c r="E259" s="232" t="s">
        <v>1</v>
      </c>
      <c r="F259" s="233" t="s">
        <v>186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149</v>
      </c>
      <c r="AU259" s="239" t="s">
        <v>147</v>
      </c>
      <c r="AV259" s="13" t="s">
        <v>82</v>
      </c>
      <c r="AW259" s="13" t="s">
        <v>30</v>
      </c>
      <c r="AX259" s="13" t="s">
        <v>74</v>
      </c>
      <c r="AY259" s="239" t="s">
        <v>138</v>
      </c>
    </row>
    <row r="260" s="14" customFormat="1">
      <c r="A260" s="14"/>
      <c r="B260" s="240"/>
      <c r="C260" s="241"/>
      <c r="D260" s="231" t="s">
        <v>149</v>
      </c>
      <c r="E260" s="242" t="s">
        <v>1</v>
      </c>
      <c r="F260" s="243" t="s">
        <v>231</v>
      </c>
      <c r="G260" s="241"/>
      <c r="H260" s="244">
        <v>8.8550000000000004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149</v>
      </c>
      <c r="AU260" s="250" t="s">
        <v>147</v>
      </c>
      <c r="AV260" s="14" t="s">
        <v>147</v>
      </c>
      <c r="AW260" s="14" t="s">
        <v>30</v>
      </c>
      <c r="AX260" s="14" t="s">
        <v>74</v>
      </c>
      <c r="AY260" s="250" t="s">
        <v>138</v>
      </c>
    </row>
    <row r="261" s="13" customFormat="1">
      <c r="A261" s="13"/>
      <c r="B261" s="229"/>
      <c r="C261" s="230"/>
      <c r="D261" s="231" t="s">
        <v>149</v>
      </c>
      <c r="E261" s="232" t="s">
        <v>1</v>
      </c>
      <c r="F261" s="233" t="s">
        <v>188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149</v>
      </c>
      <c r="AU261" s="239" t="s">
        <v>147</v>
      </c>
      <c r="AV261" s="13" t="s">
        <v>82</v>
      </c>
      <c r="AW261" s="13" t="s">
        <v>30</v>
      </c>
      <c r="AX261" s="13" t="s">
        <v>74</v>
      </c>
      <c r="AY261" s="239" t="s">
        <v>138</v>
      </c>
    </row>
    <row r="262" s="14" customFormat="1">
      <c r="A262" s="14"/>
      <c r="B262" s="240"/>
      <c r="C262" s="241"/>
      <c r="D262" s="231" t="s">
        <v>149</v>
      </c>
      <c r="E262" s="242" t="s">
        <v>1</v>
      </c>
      <c r="F262" s="243" t="s">
        <v>232</v>
      </c>
      <c r="G262" s="241"/>
      <c r="H262" s="244">
        <v>13.269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149</v>
      </c>
      <c r="AU262" s="250" t="s">
        <v>147</v>
      </c>
      <c r="AV262" s="14" t="s">
        <v>147</v>
      </c>
      <c r="AW262" s="14" t="s">
        <v>30</v>
      </c>
      <c r="AX262" s="14" t="s">
        <v>74</v>
      </c>
      <c r="AY262" s="250" t="s">
        <v>138</v>
      </c>
    </row>
    <row r="263" s="13" customFormat="1">
      <c r="A263" s="13"/>
      <c r="B263" s="229"/>
      <c r="C263" s="230"/>
      <c r="D263" s="231" t="s">
        <v>149</v>
      </c>
      <c r="E263" s="232" t="s">
        <v>1</v>
      </c>
      <c r="F263" s="233" t="s">
        <v>190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149</v>
      </c>
      <c r="AU263" s="239" t="s">
        <v>147</v>
      </c>
      <c r="AV263" s="13" t="s">
        <v>82</v>
      </c>
      <c r="AW263" s="13" t="s">
        <v>30</v>
      </c>
      <c r="AX263" s="13" t="s">
        <v>74</v>
      </c>
      <c r="AY263" s="239" t="s">
        <v>138</v>
      </c>
    </row>
    <row r="264" s="14" customFormat="1">
      <c r="A264" s="14"/>
      <c r="B264" s="240"/>
      <c r="C264" s="241"/>
      <c r="D264" s="231" t="s">
        <v>149</v>
      </c>
      <c r="E264" s="242" t="s">
        <v>1</v>
      </c>
      <c r="F264" s="243" t="s">
        <v>233</v>
      </c>
      <c r="G264" s="241"/>
      <c r="H264" s="244">
        <v>30.295999999999999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149</v>
      </c>
      <c r="AU264" s="250" t="s">
        <v>147</v>
      </c>
      <c r="AV264" s="14" t="s">
        <v>147</v>
      </c>
      <c r="AW264" s="14" t="s">
        <v>30</v>
      </c>
      <c r="AX264" s="14" t="s">
        <v>74</v>
      </c>
      <c r="AY264" s="250" t="s">
        <v>138</v>
      </c>
    </row>
    <row r="265" s="13" customFormat="1">
      <c r="A265" s="13"/>
      <c r="B265" s="229"/>
      <c r="C265" s="230"/>
      <c r="D265" s="231" t="s">
        <v>149</v>
      </c>
      <c r="E265" s="232" t="s">
        <v>1</v>
      </c>
      <c r="F265" s="233" t="s">
        <v>192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149</v>
      </c>
      <c r="AU265" s="239" t="s">
        <v>147</v>
      </c>
      <c r="AV265" s="13" t="s">
        <v>82</v>
      </c>
      <c r="AW265" s="13" t="s">
        <v>30</v>
      </c>
      <c r="AX265" s="13" t="s">
        <v>74</v>
      </c>
      <c r="AY265" s="239" t="s">
        <v>138</v>
      </c>
    </row>
    <row r="266" s="14" customFormat="1">
      <c r="A266" s="14"/>
      <c r="B266" s="240"/>
      <c r="C266" s="241"/>
      <c r="D266" s="231" t="s">
        <v>149</v>
      </c>
      <c r="E266" s="242" t="s">
        <v>1</v>
      </c>
      <c r="F266" s="243" t="s">
        <v>234</v>
      </c>
      <c r="G266" s="241"/>
      <c r="H266" s="244">
        <v>40.567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149</v>
      </c>
      <c r="AU266" s="250" t="s">
        <v>147</v>
      </c>
      <c r="AV266" s="14" t="s">
        <v>147</v>
      </c>
      <c r="AW266" s="14" t="s">
        <v>30</v>
      </c>
      <c r="AX266" s="14" t="s">
        <v>74</v>
      </c>
      <c r="AY266" s="250" t="s">
        <v>138</v>
      </c>
    </row>
    <row r="267" s="13" customFormat="1">
      <c r="A267" s="13"/>
      <c r="B267" s="229"/>
      <c r="C267" s="230"/>
      <c r="D267" s="231" t="s">
        <v>149</v>
      </c>
      <c r="E267" s="232" t="s">
        <v>1</v>
      </c>
      <c r="F267" s="233" t="s">
        <v>194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149</v>
      </c>
      <c r="AU267" s="239" t="s">
        <v>147</v>
      </c>
      <c r="AV267" s="13" t="s">
        <v>82</v>
      </c>
      <c r="AW267" s="13" t="s">
        <v>30</v>
      </c>
      <c r="AX267" s="13" t="s">
        <v>74</v>
      </c>
      <c r="AY267" s="239" t="s">
        <v>138</v>
      </c>
    </row>
    <row r="268" s="14" customFormat="1">
      <c r="A268" s="14"/>
      <c r="B268" s="240"/>
      <c r="C268" s="241"/>
      <c r="D268" s="231" t="s">
        <v>149</v>
      </c>
      <c r="E268" s="242" t="s">
        <v>1</v>
      </c>
      <c r="F268" s="243" t="s">
        <v>235</v>
      </c>
      <c r="G268" s="241"/>
      <c r="H268" s="244">
        <v>44.613999999999997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149</v>
      </c>
      <c r="AU268" s="250" t="s">
        <v>147</v>
      </c>
      <c r="AV268" s="14" t="s">
        <v>147</v>
      </c>
      <c r="AW268" s="14" t="s">
        <v>30</v>
      </c>
      <c r="AX268" s="14" t="s">
        <v>74</v>
      </c>
      <c r="AY268" s="250" t="s">
        <v>138</v>
      </c>
    </row>
    <row r="269" s="13" customFormat="1">
      <c r="A269" s="13"/>
      <c r="B269" s="229"/>
      <c r="C269" s="230"/>
      <c r="D269" s="231" t="s">
        <v>149</v>
      </c>
      <c r="E269" s="232" t="s">
        <v>1</v>
      </c>
      <c r="F269" s="233" t="s">
        <v>196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149</v>
      </c>
      <c r="AU269" s="239" t="s">
        <v>147</v>
      </c>
      <c r="AV269" s="13" t="s">
        <v>82</v>
      </c>
      <c r="AW269" s="13" t="s">
        <v>30</v>
      </c>
      <c r="AX269" s="13" t="s">
        <v>74</v>
      </c>
      <c r="AY269" s="239" t="s">
        <v>138</v>
      </c>
    </row>
    <row r="270" s="14" customFormat="1">
      <c r="A270" s="14"/>
      <c r="B270" s="240"/>
      <c r="C270" s="241"/>
      <c r="D270" s="231" t="s">
        <v>149</v>
      </c>
      <c r="E270" s="242" t="s">
        <v>1</v>
      </c>
      <c r="F270" s="243" t="s">
        <v>236</v>
      </c>
      <c r="G270" s="241"/>
      <c r="H270" s="244">
        <v>46.552999999999997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149</v>
      </c>
      <c r="AU270" s="250" t="s">
        <v>147</v>
      </c>
      <c r="AV270" s="14" t="s">
        <v>147</v>
      </c>
      <c r="AW270" s="14" t="s">
        <v>30</v>
      </c>
      <c r="AX270" s="14" t="s">
        <v>74</v>
      </c>
      <c r="AY270" s="250" t="s">
        <v>138</v>
      </c>
    </row>
    <row r="271" s="13" customFormat="1">
      <c r="A271" s="13"/>
      <c r="B271" s="229"/>
      <c r="C271" s="230"/>
      <c r="D271" s="231" t="s">
        <v>149</v>
      </c>
      <c r="E271" s="232" t="s">
        <v>1</v>
      </c>
      <c r="F271" s="233" t="s">
        <v>237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149</v>
      </c>
      <c r="AU271" s="239" t="s">
        <v>147</v>
      </c>
      <c r="AV271" s="13" t="s">
        <v>82</v>
      </c>
      <c r="AW271" s="13" t="s">
        <v>30</v>
      </c>
      <c r="AX271" s="13" t="s">
        <v>74</v>
      </c>
      <c r="AY271" s="239" t="s">
        <v>138</v>
      </c>
    </row>
    <row r="272" s="13" customFormat="1">
      <c r="A272" s="13"/>
      <c r="B272" s="229"/>
      <c r="C272" s="230"/>
      <c r="D272" s="231" t="s">
        <v>149</v>
      </c>
      <c r="E272" s="232" t="s">
        <v>1</v>
      </c>
      <c r="F272" s="233" t="s">
        <v>174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149</v>
      </c>
      <c r="AU272" s="239" t="s">
        <v>147</v>
      </c>
      <c r="AV272" s="13" t="s">
        <v>82</v>
      </c>
      <c r="AW272" s="13" t="s">
        <v>30</v>
      </c>
      <c r="AX272" s="13" t="s">
        <v>74</v>
      </c>
      <c r="AY272" s="239" t="s">
        <v>138</v>
      </c>
    </row>
    <row r="273" s="14" customFormat="1">
      <c r="A273" s="14"/>
      <c r="B273" s="240"/>
      <c r="C273" s="241"/>
      <c r="D273" s="231" t="s">
        <v>149</v>
      </c>
      <c r="E273" s="242" t="s">
        <v>1</v>
      </c>
      <c r="F273" s="243" t="s">
        <v>238</v>
      </c>
      <c r="G273" s="241"/>
      <c r="H273" s="244">
        <v>-10.853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149</v>
      </c>
      <c r="AU273" s="250" t="s">
        <v>147</v>
      </c>
      <c r="AV273" s="14" t="s">
        <v>147</v>
      </c>
      <c r="AW273" s="14" t="s">
        <v>30</v>
      </c>
      <c r="AX273" s="14" t="s">
        <v>74</v>
      </c>
      <c r="AY273" s="250" t="s">
        <v>138</v>
      </c>
    </row>
    <row r="274" s="13" customFormat="1">
      <c r="A274" s="13"/>
      <c r="B274" s="229"/>
      <c r="C274" s="230"/>
      <c r="D274" s="231" t="s">
        <v>149</v>
      </c>
      <c r="E274" s="232" t="s">
        <v>1</v>
      </c>
      <c r="F274" s="233" t="s">
        <v>186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149</v>
      </c>
      <c r="AU274" s="239" t="s">
        <v>147</v>
      </c>
      <c r="AV274" s="13" t="s">
        <v>82</v>
      </c>
      <c r="AW274" s="13" t="s">
        <v>30</v>
      </c>
      <c r="AX274" s="13" t="s">
        <v>74</v>
      </c>
      <c r="AY274" s="239" t="s">
        <v>138</v>
      </c>
    </row>
    <row r="275" s="14" customFormat="1">
      <c r="A275" s="14"/>
      <c r="B275" s="240"/>
      <c r="C275" s="241"/>
      <c r="D275" s="231" t="s">
        <v>149</v>
      </c>
      <c r="E275" s="242" t="s">
        <v>1</v>
      </c>
      <c r="F275" s="243" t="s">
        <v>239</v>
      </c>
      <c r="G275" s="241"/>
      <c r="H275" s="244">
        <v>-4.6289999999999996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149</v>
      </c>
      <c r="AU275" s="250" t="s">
        <v>147</v>
      </c>
      <c r="AV275" s="14" t="s">
        <v>147</v>
      </c>
      <c r="AW275" s="14" t="s">
        <v>30</v>
      </c>
      <c r="AX275" s="14" t="s">
        <v>74</v>
      </c>
      <c r="AY275" s="250" t="s">
        <v>138</v>
      </c>
    </row>
    <row r="276" s="15" customFormat="1">
      <c r="A276" s="15"/>
      <c r="B276" s="251"/>
      <c r="C276" s="252"/>
      <c r="D276" s="231" t="s">
        <v>149</v>
      </c>
      <c r="E276" s="253" t="s">
        <v>1</v>
      </c>
      <c r="F276" s="254" t="s">
        <v>176</v>
      </c>
      <c r="G276" s="252"/>
      <c r="H276" s="255">
        <v>234.92599999999999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1" t="s">
        <v>149</v>
      </c>
      <c r="AU276" s="261" t="s">
        <v>147</v>
      </c>
      <c r="AV276" s="15" t="s">
        <v>146</v>
      </c>
      <c r="AW276" s="15" t="s">
        <v>30</v>
      </c>
      <c r="AX276" s="15" t="s">
        <v>82</v>
      </c>
      <c r="AY276" s="261" t="s">
        <v>138</v>
      </c>
    </row>
    <row r="277" s="2" customFormat="1" ht="24.15" customHeight="1">
      <c r="A277" s="38"/>
      <c r="B277" s="39"/>
      <c r="C277" s="215" t="s">
        <v>249</v>
      </c>
      <c r="D277" s="215" t="s">
        <v>142</v>
      </c>
      <c r="E277" s="216" t="s">
        <v>250</v>
      </c>
      <c r="F277" s="217" t="s">
        <v>251</v>
      </c>
      <c r="G277" s="218" t="s">
        <v>171</v>
      </c>
      <c r="H277" s="219">
        <v>9.9000000000000004</v>
      </c>
      <c r="I277" s="220"/>
      <c r="J277" s="221">
        <f>ROUND(I277*H277,1)</f>
        <v>0</v>
      </c>
      <c r="K277" s="222"/>
      <c r="L277" s="44"/>
      <c r="M277" s="223" t="s">
        <v>1</v>
      </c>
      <c r="N277" s="224" t="s">
        <v>40</v>
      </c>
      <c r="O277" s="91"/>
      <c r="P277" s="225">
        <f>O277*H277</f>
        <v>0</v>
      </c>
      <c r="Q277" s="225">
        <v>0.0373</v>
      </c>
      <c r="R277" s="225">
        <f>Q277*H277</f>
        <v>0.36926999999999999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146</v>
      </c>
      <c r="AT277" s="227" t="s">
        <v>142</v>
      </c>
      <c r="AU277" s="227" t="s">
        <v>147</v>
      </c>
      <c r="AY277" s="17" t="s">
        <v>138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147</v>
      </c>
      <c r="BK277" s="228">
        <f>ROUND(I277*H277,1)</f>
        <v>0</v>
      </c>
      <c r="BL277" s="17" t="s">
        <v>146</v>
      </c>
      <c r="BM277" s="227" t="s">
        <v>252</v>
      </c>
    </row>
    <row r="278" s="13" customFormat="1">
      <c r="A278" s="13"/>
      <c r="B278" s="229"/>
      <c r="C278" s="230"/>
      <c r="D278" s="231" t="s">
        <v>149</v>
      </c>
      <c r="E278" s="232" t="s">
        <v>1</v>
      </c>
      <c r="F278" s="233" t="s">
        <v>253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149</v>
      </c>
      <c r="AU278" s="239" t="s">
        <v>147</v>
      </c>
      <c r="AV278" s="13" t="s">
        <v>82</v>
      </c>
      <c r="AW278" s="13" t="s">
        <v>30</v>
      </c>
      <c r="AX278" s="13" t="s">
        <v>74</v>
      </c>
      <c r="AY278" s="239" t="s">
        <v>138</v>
      </c>
    </row>
    <row r="279" s="14" customFormat="1">
      <c r="A279" s="14"/>
      <c r="B279" s="240"/>
      <c r="C279" s="241"/>
      <c r="D279" s="231" t="s">
        <v>149</v>
      </c>
      <c r="E279" s="242" t="s">
        <v>1</v>
      </c>
      <c r="F279" s="243" t="s">
        <v>254</v>
      </c>
      <c r="G279" s="241"/>
      <c r="H279" s="244">
        <v>1.5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149</v>
      </c>
      <c r="AU279" s="250" t="s">
        <v>147</v>
      </c>
      <c r="AV279" s="14" t="s">
        <v>147</v>
      </c>
      <c r="AW279" s="14" t="s">
        <v>30</v>
      </c>
      <c r="AX279" s="14" t="s">
        <v>74</v>
      </c>
      <c r="AY279" s="250" t="s">
        <v>138</v>
      </c>
    </row>
    <row r="280" s="13" customFormat="1">
      <c r="A280" s="13"/>
      <c r="B280" s="229"/>
      <c r="C280" s="230"/>
      <c r="D280" s="231" t="s">
        <v>149</v>
      </c>
      <c r="E280" s="232" t="s">
        <v>1</v>
      </c>
      <c r="F280" s="233" t="s">
        <v>255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149</v>
      </c>
      <c r="AU280" s="239" t="s">
        <v>147</v>
      </c>
      <c r="AV280" s="13" t="s">
        <v>82</v>
      </c>
      <c r="AW280" s="13" t="s">
        <v>30</v>
      </c>
      <c r="AX280" s="13" t="s">
        <v>74</v>
      </c>
      <c r="AY280" s="239" t="s">
        <v>138</v>
      </c>
    </row>
    <row r="281" s="14" customFormat="1">
      <c r="A281" s="14"/>
      <c r="B281" s="240"/>
      <c r="C281" s="241"/>
      <c r="D281" s="231" t="s">
        <v>149</v>
      </c>
      <c r="E281" s="242" t="s">
        <v>1</v>
      </c>
      <c r="F281" s="243" t="s">
        <v>256</v>
      </c>
      <c r="G281" s="241"/>
      <c r="H281" s="244">
        <v>2.3999999999999999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149</v>
      </c>
      <c r="AU281" s="250" t="s">
        <v>147</v>
      </c>
      <c r="AV281" s="14" t="s">
        <v>147</v>
      </c>
      <c r="AW281" s="14" t="s">
        <v>30</v>
      </c>
      <c r="AX281" s="14" t="s">
        <v>74</v>
      </c>
      <c r="AY281" s="250" t="s">
        <v>138</v>
      </c>
    </row>
    <row r="282" s="13" customFormat="1">
      <c r="A282" s="13"/>
      <c r="B282" s="229"/>
      <c r="C282" s="230"/>
      <c r="D282" s="231" t="s">
        <v>149</v>
      </c>
      <c r="E282" s="232" t="s">
        <v>1</v>
      </c>
      <c r="F282" s="233" t="s">
        <v>257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149</v>
      </c>
      <c r="AU282" s="239" t="s">
        <v>147</v>
      </c>
      <c r="AV282" s="13" t="s">
        <v>82</v>
      </c>
      <c r="AW282" s="13" t="s">
        <v>30</v>
      </c>
      <c r="AX282" s="13" t="s">
        <v>74</v>
      </c>
      <c r="AY282" s="239" t="s">
        <v>138</v>
      </c>
    </row>
    <row r="283" s="14" customFormat="1">
      <c r="A283" s="14"/>
      <c r="B283" s="240"/>
      <c r="C283" s="241"/>
      <c r="D283" s="231" t="s">
        <v>149</v>
      </c>
      <c r="E283" s="242" t="s">
        <v>1</v>
      </c>
      <c r="F283" s="243" t="s">
        <v>258</v>
      </c>
      <c r="G283" s="241"/>
      <c r="H283" s="244">
        <v>6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149</v>
      </c>
      <c r="AU283" s="250" t="s">
        <v>147</v>
      </c>
      <c r="AV283" s="14" t="s">
        <v>147</v>
      </c>
      <c r="AW283" s="14" t="s">
        <v>30</v>
      </c>
      <c r="AX283" s="14" t="s">
        <v>74</v>
      </c>
      <c r="AY283" s="250" t="s">
        <v>138</v>
      </c>
    </row>
    <row r="284" s="15" customFormat="1">
      <c r="A284" s="15"/>
      <c r="B284" s="251"/>
      <c r="C284" s="252"/>
      <c r="D284" s="231" t="s">
        <v>149</v>
      </c>
      <c r="E284" s="253" t="s">
        <v>1</v>
      </c>
      <c r="F284" s="254" t="s">
        <v>176</v>
      </c>
      <c r="G284" s="252"/>
      <c r="H284" s="255">
        <v>9.9000000000000004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1" t="s">
        <v>149</v>
      </c>
      <c r="AU284" s="261" t="s">
        <v>147</v>
      </c>
      <c r="AV284" s="15" t="s">
        <v>146</v>
      </c>
      <c r="AW284" s="15" t="s">
        <v>30</v>
      </c>
      <c r="AX284" s="15" t="s">
        <v>82</v>
      </c>
      <c r="AY284" s="261" t="s">
        <v>138</v>
      </c>
    </row>
    <row r="285" s="2" customFormat="1" ht="24.15" customHeight="1">
      <c r="A285" s="38"/>
      <c r="B285" s="39"/>
      <c r="C285" s="215" t="s">
        <v>259</v>
      </c>
      <c r="D285" s="215" t="s">
        <v>142</v>
      </c>
      <c r="E285" s="216" t="s">
        <v>260</v>
      </c>
      <c r="F285" s="217" t="s">
        <v>261</v>
      </c>
      <c r="G285" s="218" t="s">
        <v>145</v>
      </c>
      <c r="H285" s="219">
        <v>23</v>
      </c>
      <c r="I285" s="220"/>
      <c r="J285" s="221">
        <f>ROUND(I285*H285,1)</f>
        <v>0</v>
      </c>
      <c r="K285" s="222"/>
      <c r="L285" s="44"/>
      <c r="M285" s="223" t="s">
        <v>1</v>
      </c>
      <c r="N285" s="224" t="s">
        <v>40</v>
      </c>
      <c r="O285" s="91"/>
      <c r="P285" s="225">
        <f>O285*H285</f>
        <v>0</v>
      </c>
      <c r="Q285" s="225">
        <v>0.0033999999999999998</v>
      </c>
      <c r="R285" s="225">
        <f>Q285*H285</f>
        <v>0.078199999999999992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146</v>
      </c>
      <c r="AT285" s="227" t="s">
        <v>142</v>
      </c>
      <c r="AU285" s="227" t="s">
        <v>147</v>
      </c>
      <c r="AY285" s="17" t="s">
        <v>138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147</v>
      </c>
      <c r="BK285" s="228">
        <f>ROUND(I285*H285,1)</f>
        <v>0</v>
      </c>
      <c r="BL285" s="17" t="s">
        <v>146</v>
      </c>
      <c r="BM285" s="227" t="s">
        <v>262</v>
      </c>
    </row>
    <row r="286" s="13" customFormat="1">
      <c r="A286" s="13"/>
      <c r="B286" s="229"/>
      <c r="C286" s="230"/>
      <c r="D286" s="231" t="s">
        <v>149</v>
      </c>
      <c r="E286" s="232" t="s">
        <v>1</v>
      </c>
      <c r="F286" s="233" t="s">
        <v>263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149</v>
      </c>
      <c r="AU286" s="239" t="s">
        <v>147</v>
      </c>
      <c r="AV286" s="13" t="s">
        <v>82</v>
      </c>
      <c r="AW286" s="13" t="s">
        <v>30</v>
      </c>
      <c r="AX286" s="13" t="s">
        <v>74</v>
      </c>
      <c r="AY286" s="239" t="s">
        <v>138</v>
      </c>
    </row>
    <row r="287" s="14" customFormat="1">
      <c r="A287" s="14"/>
      <c r="B287" s="240"/>
      <c r="C287" s="241"/>
      <c r="D287" s="231" t="s">
        <v>149</v>
      </c>
      <c r="E287" s="242" t="s">
        <v>1</v>
      </c>
      <c r="F287" s="243" t="s">
        <v>264</v>
      </c>
      <c r="G287" s="241"/>
      <c r="H287" s="244">
        <v>23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149</v>
      </c>
      <c r="AU287" s="250" t="s">
        <v>147</v>
      </c>
      <c r="AV287" s="14" t="s">
        <v>147</v>
      </c>
      <c r="AW287" s="14" t="s">
        <v>30</v>
      </c>
      <c r="AX287" s="14" t="s">
        <v>82</v>
      </c>
      <c r="AY287" s="250" t="s">
        <v>138</v>
      </c>
    </row>
    <row r="288" s="2" customFormat="1" ht="24.15" customHeight="1">
      <c r="A288" s="38"/>
      <c r="B288" s="39"/>
      <c r="C288" s="215" t="s">
        <v>265</v>
      </c>
      <c r="D288" s="215" t="s">
        <v>142</v>
      </c>
      <c r="E288" s="216" t="s">
        <v>266</v>
      </c>
      <c r="F288" s="217" t="s">
        <v>267</v>
      </c>
      <c r="G288" s="218" t="s">
        <v>145</v>
      </c>
      <c r="H288" s="219">
        <v>3</v>
      </c>
      <c r="I288" s="220"/>
      <c r="J288" s="221">
        <f>ROUND(I288*H288,1)</f>
        <v>0</v>
      </c>
      <c r="K288" s="222"/>
      <c r="L288" s="44"/>
      <c r="M288" s="223" t="s">
        <v>1</v>
      </c>
      <c r="N288" s="224" t="s">
        <v>40</v>
      </c>
      <c r="O288" s="91"/>
      <c r="P288" s="225">
        <f>O288*H288</f>
        <v>0</v>
      </c>
      <c r="Q288" s="225">
        <v>0.040599999999999997</v>
      </c>
      <c r="R288" s="225">
        <f>Q288*H288</f>
        <v>0.12179999999999999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146</v>
      </c>
      <c r="AT288" s="227" t="s">
        <v>142</v>
      </c>
      <c r="AU288" s="227" t="s">
        <v>147</v>
      </c>
      <c r="AY288" s="17" t="s">
        <v>138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147</v>
      </c>
      <c r="BK288" s="228">
        <f>ROUND(I288*H288,1)</f>
        <v>0</v>
      </c>
      <c r="BL288" s="17" t="s">
        <v>146</v>
      </c>
      <c r="BM288" s="227" t="s">
        <v>268</v>
      </c>
    </row>
    <row r="289" s="13" customFormat="1">
      <c r="A289" s="13"/>
      <c r="B289" s="229"/>
      <c r="C289" s="230"/>
      <c r="D289" s="231" t="s">
        <v>149</v>
      </c>
      <c r="E289" s="232" t="s">
        <v>1</v>
      </c>
      <c r="F289" s="233" t="s">
        <v>269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149</v>
      </c>
      <c r="AU289" s="239" t="s">
        <v>147</v>
      </c>
      <c r="AV289" s="13" t="s">
        <v>82</v>
      </c>
      <c r="AW289" s="13" t="s">
        <v>30</v>
      </c>
      <c r="AX289" s="13" t="s">
        <v>74</v>
      </c>
      <c r="AY289" s="239" t="s">
        <v>138</v>
      </c>
    </row>
    <row r="290" s="14" customFormat="1">
      <c r="A290" s="14"/>
      <c r="B290" s="240"/>
      <c r="C290" s="241"/>
      <c r="D290" s="231" t="s">
        <v>149</v>
      </c>
      <c r="E290" s="242" t="s">
        <v>1</v>
      </c>
      <c r="F290" s="243" t="s">
        <v>139</v>
      </c>
      <c r="G290" s="241"/>
      <c r="H290" s="244">
        <v>3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149</v>
      </c>
      <c r="AU290" s="250" t="s">
        <v>147</v>
      </c>
      <c r="AV290" s="14" t="s">
        <v>147</v>
      </c>
      <c r="AW290" s="14" t="s">
        <v>30</v>
      </c>
      <c r="AX290" s="14" t="s">
        <v>82</v>
      </c>
      <c r="AY290" s="250" t="s">
        <v>138</v>
      </c>
    </row>
    <row r="291" s="2" customFormat="1" ht="24.15" customHeight="1">
      <c r="A291" s="38"/>
      <c r="B291" s="39"/>
      <c r="C291" s="215" t="s">
        <v>270</v>
      </c>
      <c r="D291" s="215" t="s">
        <v>142</v>
      </c>
      <c r="E291" s="216" t="s">
        <v>271</v>
      </c>
      <c r="F291" s="217" t="s">
        <v>272</v>
      </c>
      <c r="G291" s="218" t="s">
        <v>171</v>
      </c>
      <c r="H291" s="219">
        <v>16.600000000000001</v>
      </c>
      <c r="I291" s="220"/>
      <c r="J291" s="221">
        <f>ROUND(I291*H291,1)</f>
        <v>0</v>
      </c>
      <c r="K291" s="222"/>
      <c r="L291" s="44"/>
      <c r="M291" s="223" t="s">
        <v>1</v>
      </c>
      <c r="N291" s="224" t="s">
        <v>40</v>
      </c>
      <c r="O291" s="91"/>
      <c r="P291" s="225">
        <f>O291*H291</f>
        <v>0</v>
      </c>
      <c r="Q291" s="225">
        <v>0.015400000000000001</v>
      </c>
      <c r="R291" s="225">
        <f>Q291*H291</f>
        <v>0.25564000000000003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146</v>
      </c>
      <c r="AT291" s="227" t="s">
        <v>142</v>
      </c>
      <c r="AU291" s="227" t="s">
        <v>147</v>
      </c>
      <c r="AY291" s="17" t="s">
        <v>138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147</v>
      </c>
      <c r="BK291" s="228">
        <f>ROUND(I291*H291,1)</f>
        <v>0</v>
      </c>
      <c r="BL291" s="17" t="s">
        <v>146</v>
      </c>
      <c r="BM291" s="227" t="s">
        <v>273</v>
      </c>
    </row>
    <row r="292" s="13" customFormat="1">
      <c r="A292" s="13"/>
      <c r="B292" s="229"/>
      <c r="C292" s="230"/>
      <c r="D292" s="231" t="s">
        <v>149</v>
      </c>
      <c r="E292" s="232" t="s">
        <v>1</v>
      </c>
      <c r="F292" s="233" t="s">
        <v>218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149</v>
      </c>
      <c r="AU292" s="239" t="s">
        <v>147</v>
      </c>
      <c r="AV292" s="13" t="s">
        <v>82</v>
      </c>
      <c r="AW292" s="13" t="s">
        <v>30</v>
      </c>
      <c r="AX292" s="13" t="s">
        <v>74</v>
      </c>
      <c r="AY292" s="239" t="s">
        <v>138</v>
      </c>
    </row>
    <row r="293" s="13" customFormat="1">
      <c r="A293" s="13"/>
      <c r="B293" s="229"/>
      <c r="C293" s="230"/>
      <c r="D293" s="231" t="s">
        <v>149</v>
      </c>
      <c r="E293" s="232" t="s">
        <v>1</v>
      </c>
      <c r="F293" s="233" t="s">
        <v>174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149</v>
      </c>
      <c r="AU293" s="239" t="s">
        <v>147</v>
      </c>
      <c r="AV293" s="13" t="s">
        <v>82</v>
      </c>
      <c r="AW293" s="13" t="s">
        <v>30</v>
      </c>
      <c r="AX293" s="13" t="s">
        <v>74</v>
      </c>
      <c r="AY293" s="239" t="s">
        <v>138</v>
      </c>
    </row>
    <row r="294" s="14" customFormat="1">
      <c r="A294" s="14"/>
      <c r="B294" s="240"/>
      <c r="C294" s="241"/>
      <c r="D294" s="231" t="s">
        <v>149</v>
      </c>
      <c r="E294" s="242" t="s">
        <v>1</v>
      </c>
      <c r="F294" s="243" t="s">
        <v>219</v>
      </c>
      <c r="G294" s="241"/>
      <c r="H294" s="244">
        <v>11.224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149</v>
      </c>
      <c r="AU294" s="250" t="s">
        <v>147</v>
      </c>
      <c r="AV294" s="14" t="s">
        <v>147</v>
      </c>
      <c r="AW294" s="14" t="s">
        <v>30</v>
      </c>
      <c r="AX294" s="14" t="s">
        <v>74</v>
      </c>
      <c r="AY294" s="250" t="s">
        <v>138</v>
      </c>
    </row>
    <row r="295" s="13" customFormat="1">
      <c r="A295" s="13"/>
      <c r="B295" s="229"/>
      <c r="C295" s="230"/>
      <c r="D295" s="231" t="s">
        <v>149</v>
      </c>
      <c r="E295" s="232" t="s">
        <v>1</v>
      </c>
      <c r="F295" s="233" t="s">
        <v>220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149</v>
      </c>
      <c r="AU295" s="239" t="s">
        <v>147</v>
      </c>
      <c r="AV295" s="13" t="s">
        <v>82</v>
      </c>
      <c r="AW295" s="13" t="s">
        <v>30</v>
      </c>
      <c r="AX295" s="13" t="s">
        <v>74</v>
      </c>
      <c r="AY295" s="239" t="s">
        <v>138</v>
      </c>
    </row>
    <row r="296" s="14" customFormat="1">
      <c r="A296" s="14"/>
      <c r="B296" s="240"/>
      <c r="C296" s="241"/>
      <c r="D296" s="231" t="s">
        <v>149</v>
      </c>
      <c r="E296" s="242" t="s">
        <v>1</v>
      </c>
      <c r="F296" s="243" t="s">
        <v>221</v>
      </c>
      <c r="G296" s="241"/>
      <c r="H296" s="244">
        <v>0.32500000000000001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149</v>
      </c>
      <c r="AU296" s="250" t="s">
        <v>147</v>
      </c>
      <c r="AV296" s="14" t="s">
        <v>147</v>
      </c>
      <c r="AW296" s="14" t="s">
        <v>30</v>
      </c>
      <c r="AX296" s="14" t="s">
        <v>74</v>
      </c>
      <c r="AY296" s="250" t="s">
        <v>138</v>
      </c>
    </row>
    <row r="297" s="13" customFormat="1">
      <c r="A297" s="13"/>
      <c r="B297" s="229"/>
      <c r="C297" s="230"/>
      <c r="D297" s="231" t="s">
        <v>149</v>
      </c>
      <c r="E297" s="232" t="s">
        <v>1</v>
      </c>
      <c r="F297" s="233" t="s">
        <v>222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149</v>
      </c>
      <c r="AU297" s="239" t="s">
        <v>147</v>
      </c>
      <c r="AV297" s="13" t="s">
        <v>82</v>
      </c>
      <c r="AW297" s="13" t="s">
        <v>30</v>
      </c>
      <c r="AX297" s="13" t="s">
        <v>74</v>
      </c>
      <c r="AY297" s="239" t="s">
        <v>138</v>
      </c>
    </row>
    <row r="298" s="14" customFormat="1">
      <c r="A298" s="14"/>
      <c r="B298" s="240"/>
      <c r="C298" s="241"/>
      <c r="D298" s="231" t="s">
        <v>149</v>
      </c>
      <c r="E298" s="242" t="s">
        <v>1</v>
      </c>
      <c r="F298" s="243" t="s">
        <v>223</v>
      </c>
      <c r="G298" s="241"/>
      <c r="H298" s="244">
        <v>0.113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149</v>
      </c>
      <c r="AU298" s="250" t="s">
        <v>147</v>
      </c>
      <c r="AV298" s="14" t="s">
        <v>147</v>
      </c>
      <c r="AW298" s="14" t="s">
        <v>30</v>
      </c>
      <c r="AX298" s="14" t="s">
        <v>74</v>
      </c>
      <c r="AY298" s="250" t="s">
        <v>138</v>
      </c>
    </row>
    <row r="299" s="13" customFormat="1">
      <c r="A299" s="13"/>
      <c r="B299" s="229"/>
      <c r="C299" s="230"/>
      <c r="D299" s="231" t="s">
        <v>149</v>
      </c>
      <c r="E299" s="232" t="s">
        <v>1</v>
      </c>
      <c r="F299" s="233" t="s">
        <v>186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149</v>
      </c>
      <c r="AU299" s="239" t="s">
        <v>147</v>
      </c>
      <c r="AV299" s="13" t="s">
        <v>82</v>
      </c>
      <c r="AW299" s="13" t="s">
        <v>30</v>
      </c>
      <c r="AX299" s="13" t="s">
        <v>74</v>
      </c>
      <c r="AY299" s="239" t="s">
        <v>138</v>
      </c>
    </row>
    <row r="300" s="14" customFormat="1">
      <c r="A300" s="14"/>
      <c r="B300" s="240"/>
      <c r="C300" s="241"/>
      <c r="D300" s="231" t="s">
        <v>149</v>
      </c>
      <c r="E300" s="242" t="s">
        <v>1</v>
      </c>
      <c r="F300" s="243" t="s">
        <v>224</v>
      </c>
      <c r="G300" s="241"/>
      <c r="H300" s="244">
        <v>4.9379999999999997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149</v>
      </c>
      <c r="AU300" s="250" t="s">
        <v>147</v>
      </c>
      <c r="AV300" s="14" t="s">
        <v>147</v>
      </c>
      <c r="AW300" s="14" t="s">
        <v>30</v>
      </c>
      <c r="AX300" s="14" t="s">
        <v>74</v>
      </c>
      <c r="AY300" s="250" t="s">
        <v>138</v>
      </c>
    </row>
    <row r="301" s="15" customFormat="1">
      <c r="A301" s="15"/>
      <c r="B301" s="251"/>
      <c r="C301" s="252"/>
      <c r="D301" s="231" t="s">
        <v>149</v>
      </c>
      <c r="E301" s="253" t="s">
        <v>1</v>
      </c>
      <c r="F301" s="254" t="s">
        <v>176</v>
      </c>
      <c r="G301" s="252"/>
      <c r="H301" s="255">
        <v>16.600000000000001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149</v>
      </c>
      <c r="AU301" s="261" t="s">
        <v>147</v>
      </c>
      <c r="AV301" s="15" t="s">
        <v>146</v>
      </c>
      <c r="AW301" s="15" t="s">
        <v>30</v>
      </c>
      <c r="AX301" s="15" t="s">
        <v>82</v>
      </c>
      <c r="AY301" s="261" t="s">
        <v>138</v>
      </c>
    </row>
    <row r="302" s="2" customFormat="1" ht="33" customHeight="1">
      <c r="A302" s="38"/>
      <c r="B302" s="39"/>
      <c r="C302" s="215" t="s">
        <v>274</v>
      </c>
      <c r="D302" s="215" t="s">
        <v>142</v>
      </c>
      <c r="E302" s="216" t="s">
        <v>275</v>
      </c>
      <c r="F302" s="217" t="s">
        <v>276</v>
      </c>
      <c r="G302" s="218" t="s">
        <v>277</v>
      </c>
      <c r="H302" s="219">
        <v>0.122</v>
      </c>
      <c r="I302" s="220"/>
      <c r="J302" s="221">
        <f>ROUND(I302*H302,1)</f>
        <v>0</v>
      </c>
      <c r="K302" s="222"/>
      <c r="L302" s="44"/>
      <c r="M302" s="223" t="s">
        <v>1</v>
      </c>
      <c r="N302" s="224" t="s">
        <v>40</v>
      </c>
      <c r="O302" s="91"/>
      <c r="P302" s="225">
        <f>O302*H302</f>
        <v>0</v>
      </c>
      <c r="Q302" s="225">
        <v>2.3010199999999998</v>
      </c>
      <c r="R302" s="225">
        <f>Q302*H302</f>
        <v>0.28072443999999996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146</v>
      </c>
      <c r="AT302" s="227" t="s">
        <v>142</v>
      </c>
      <c r="AU302" s="227" t="s">
        <v>147</v>
      </c>
      <c r="AY302" s="17" t="s">
        <v>138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147</v>
      </c>
      <c r="BK302" s="228">
        <f>ROUND(I302*H302,1)</f>
        <v>0</v>
      </c>
      <c r="BL302" s="17" t="s">
        <v>146</v>
      </c>
      <c r="BM302" s="227" t="s">
        <v>278</v>
      </c>
    </row>
    <row r="303" s="13" customFormat="1">
      <c r="A303" s="13"/>
      <c r="B303" s="229"/>
      <c r="C303" s="230"/>
      <c r="D303" s="231" t="s">
        <v>149</v>
      </c>
      <c r="E303" s="232" t="s">
        <v>1</v>
      </c>
      <c r="F303" s="233" t="s">
        <v>279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149</v>
      </c>
      <c r="AU303" s="239" t="s">
        <v>147</v>
      </c>
      <c r="AV303" s="13" t="s">
        <v>82</v>
      </c>
      <c r="AW303" s="13" t="s">
        <v>30</v>
      </c>
      <c r="AX303" s="13" t="s">
        <v>74</v>
      </c>
      <c r="AY303" s="239" t="s">
        <v>138</v>
      </c>
    </row>
    <row r="304" s="14" customFormat="1">
      <c r="A304" s="14"/>
      <c r="B304" s="240"/>
      <c r="C304" s="241"/>
      <c r="D304" s="231" t="s">
        <v>149</v>
      </c>
      <c r="E304" s="242" t="s">
        <v>1</v>
      </c>
      <c r="F304" s="243" t="s">
        <v>280</v>
      </c>
      <c r="G304" s="241"/>
      <c r="H304" s="244">
        <v>0.122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149</v>
      </c>
      <c r="AU304" s="250" t="s">
        <v>147</v>
      </c>
      <c r="AV304" s="14" t="s">
        <v>147</v>
      </c>
      <c r="AW304" s="14" t="s">
        <v>30</v>
      </c>
      <c r="AX304" s="14" t="s">
        <v>82</v>
      </c>
      <c r="AY304" s="250" t="s">
        <v>138</v>
      </c>
    </row>
    <row r="305" s="2" customFormat="1" ht="24.15" customHeight="1">
      <c r="A305" s="38"/>
      <c r="B305" s="39"/>
      <c r="C305" s="215" t="s">
        <v>281</v>
      </c>
      <c r="D305" s="215" t="s">
        <v>142</v>
      </c>
      <c r="E305" s="216" t="s">
        <v>282</v>
      </c>
      <c r="F305" s="217" t="s">
        <v>283</v>
      </c>
      <c r="G305" s="218" t="s">
        <v>277</v>
      </c>
      <c r="H305" s="219">
        <v>0.122</v>
      </c>
      <c r="I305" s="220"/>
      <c r="J305" s="221">
        <f>ROUND(I305*H305,1)</f>
        <v>0</v>
      </c>
      <c r="K305" s="222"/>
      <c r="L305" s="44"/>
      <c r="M305" s="223" t="s">
        <v>1</v>
      </c>
      <c r="N305" s="224" t="s">
        <v>40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146</v>
      </c>
      <c r="AT305" s="227" t="s">
        <v>142</v>
      </c>
      <c r="AU305" s="227" t="s">
        <v>147</v>
      </c>
      <c r="AY305" s="17" t="s">
        <v>138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147</v>
      </c>
      <c r="BK305" s="228">
        <f>ROUND(I305*H305,1)</f>
        <v>0</v>
      </c>
      <c r="BL305" s="17" t="s">
        <v>146</v>
      </c>
      <c r="BM305" s="227" t="s">
        <v>284</v>
      </c>
    </row>
    <row r="306" s="2" customFormat="1" ht="16.5" customHeight="1">
      <c r="A306" s="38"/>
      <c r="B306" s="39"/>
      <c r="C306" s="215" t="s">
        <v>285</v>
      </c>
      <c r="D306" s="215" t="s">
        <v>142</v>
      </c>
      <c r="E306" s="216" t="s">
        <v>286</v>
      </c>
      <c r="F306" s="217" t="s">
        <v>287</v>
      </c>
      <c r="G306" s="218" t="s">
        <v>288</v>
      </c>
      <c r="H306" s="219">
        <v>0.0030000000000000001</v>
      </c>
      <c r="I306" s="220"/>
      <c r="J306" s="221">
        <f>ROUND(I306*H306,1)</f>
        <v>0</v>
      </c>
      <c r="K306" s="222"/>
      <c r="L306" s="44"/>
      <c r="M306" s="223" t="s">
        <v>1</v>
      </c>
      <c r="N306" s="224" t="s">
        <v>40</v>
      </c>
      <c r="O306" s="91"/>
      <c r="P306" s="225">
        <f>O306*H306</f>
        <v>0</v>
      </c>
      <c r="Q306" s="225">
        <v>1.06277</v>
      </c>
      <c r="R306" s="225">
        <f>Q306*H306</f>
        <v>0.0031883100000000002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146</v>
      </c>
      <c r="AT306" s="227" t="s">
        <v>142</v>
      </c>
      <c r="AU306" s="227" t="s">
        <v>147</v>
      </c>
      <c r="AY306" s="17" t="s">
        <v>138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147</v>
      </c>
      <c r="BK306" s="228">
        <f>ROUND(I306*H306,1)</f>
        <v>0</v>
      </c>
      <c r="BL306" s="17" t="s">
        <v>146</v>
      </c>
      <c r="BM306" s="227" t="s">
        <v>289</v>
      </c>
    </row>
    <row r="307" s="13" customFormat="1">
      <c r="A307" s="13"/>
      <c r="B307" s="229"/>
      <c r="C307" s="230"/>
      <c r="D307" s="231" t="s">
        <v>149</v>
      </c>
      <c r="E307" s="232" t="s">
        <v>1</v>
      </c>
      <c r="F307" s="233" t="s">
        <v>290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149</v>
      </c>
      <c r="AU307" s="239" t="s">
        <v>147</v>
      </c>
      <c r="AV307" s="13" t="s">
        <v>82</v>
      </c>
      <c r="AW307" s="13" t="s">
        <v>30</v>
      </c>
      <c r="AX307" s="13" t="s">
        <v>74</v>
      </c>
      <c r="AY307" s="239" t="s">
        <v>138</v>
      </c>
    </row>
    <row r="308" s="14" customFormat="1">
      <c r="A308" s="14"/>
      <c r="B308" s="240"/>
      <c r="C308" s="241"/>
      <c r="D308" s="231" t="s">
        <v>149</v>
      </c>
      <c r="E308" s="242" t="s">
        <v>1</v>
      </c>
      <c r="F308" s="243" t="s">
        <v>291</v>
      </c>
      <c r="G308" s="241"/>
      <c r="H308" s="244">
        <v>0.0030000000000000001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149</v>
      </c>
      <c r="AU308" s="250" t="s">
        <v>147</v>
      </c>
      <c r="AV308" s="14" t="s">
        <v>147</v>
      </c>
      <c r="AW308" s="14" t="s">
        <v>30</v>
      </c>
      <c r="AX308" s="14" t="s">
        <v>82</v>
      </c>
      <c r="AY308" s="250" t="s">
        <v>138</v>
      </c>
    </row>
    <row r="309" s="2" customFormat="1" ht="16.5" customHeight="1">
      <c r="A309" s="38"/>
      <c r="B309" s="39"/>
      <c r="C309" s="215" t="s">
        <v>292</v>
      </c>
      <c r="D309" s="215" t="s">
        <v>142</v>
      </c>
      <c r="E309" s="216" t="s">
        <v>293</v>
      </c>
      <c r="F309" s="217" t="s">
        <v>294</v>
      </c>
      <c r="G309" s="218" t="s">
        <v>171</v>
      </c>
      <c r="H309" s="219">
        <v>52.103000000000002</v>
      </c>
      <c r="I309" s="220"/>
      <c r="J309" s="221">
        <f>ROUND(I309*H309,1)</f>
        <v>0</v>
      </c>
      <c r="K309" s="222"/>
      <c r="L309" s="44"/>
      <c r="M309" s="223" t="s">
        <v>1</v>
      </c>
      <c r="N309" s="224" t="s">
        <v>40</v>
      </c>
      <c r="O309" s="91"/>
      <c r="P309" s="225">
        <f>O309*H309</f>
        <v>0</v>
      </c>
      <c r="Q309" s="225">
        <v>0.00012999999999999999</v>
      </c>
      <c r="R309" s="225">
        <f>Q309*H309</f>
        <v>0.0067733899999999998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146</v>
      </c>
      <c r="AT309" s="227" t="s">
        <v>142</v>
      </c>
      <c r="AU309" s="227" t="s">
        <v>147</v>
      </c>
      <c r="AY309" s="17" t="s">
        <v>138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147</v>
      </c>
      <c r="BK309" s="228">
        <f>ROUND(I309*H309,1)</f>
        <v>0</v>
      </c>
      <c r="BL309" s="17" t="s">
        <v>146</v>
      </c>
      <c r="BM309" s="227" t="s">
        <v>295</v>
      </c>
    </row>
    <row r="310" s="13" customFormat="1">
      <c r="A310" s="13"/>
      <c r="B310" s="229"/>
      <c r="C310" s="230"/>
      <c r="D310" s="231" t="s">
        <v>149</v>
      </c>
      <c r="E310" s="232" t="s">
        <v>1</v>
      </c>
      <c r="F310" s="233" t="s">
        <v>296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149</v>
      </c>
      <c r="AU310" s="239" t="s">
        <v>147</v>
      </c>
      <c r="AV310" s="13" t="s">
        <v>82</v>
      </c>
      <c r="AW310" s="13" t="s">
        <v>30</v>
      </c>
      <c r="AX310" s="13" t="s">
        <v>74</v>
      </c>
      <c r="AY310" s="239" t="s">
        <v>138</v>
      </c>
    </row>
    <row r="311" s="13" customFormat="1">
      <c r="A311" s="13"/>
      <c r="B311" s="229"/>
      <c r="C311" s="230"/>
      <c r="D311" s="231" t="s">
        <v>149</v>
      </c>
      <c r="E311" s="232" t="s">
        <v>1</v>
      </c>
      <c r="F311" s="233" t="s">
        <v>192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149</v>
      </c>
      <c r="AU311" s="239" t="s">
        <v>147</v>
      </c>
      <c r="AV311" s="13" t="s">
        <v>82</v>
      </c>
      <c r="AW311" s="13" t="s">
        <v>30</v>
      </c>
      <c r="AX311" s="13" t="s">
        <v>74</v>
      </c>
      <c r="AY311" s="239" t="s">
        <v>138</v>
      </c>
    </row>
    <row r="312" s="14" customFormat="1">
      <c r="A312" s="14"/>
      <c r="B312" s="240"/>
      <c r="C312" s="241"/>
      <c r="D312" s="231" t="s">
        <v>149</v>
      </c>
      <c r="E312" s="242" t="s">
        <v>1</v>
      </c>
      <c r="F312" s="243" t="s">
        <v>193</v>
      </c>
      <c r="G312" s="241"/>
      <c r="H312" s="244">
        <v>15.712999999999999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149</v>
      </c>
      <c r="AU312" s="250" t="s">
        <v>147</v>
      </c>
      <c r="AV312" s="14" t="s">
        <v>147</v>
      </c>
      <c r="AW312" s="14" t="s">
        <v>30</v>
      </c>
      <c r="AX312" s="14" t="s">
        <v>74</v>
      </c>
      <c r="AY312" s="250" t="s">
        <v>138</v>
      </c>
    </row>
    <row r="313" s="13" customFormat="1">
      <c r="A313" s="13"/>
      <c r="B313" s="229"/>
      <c r="C313" s="230"/>
      <c r="D313" s="231" t="s">
        <v>149</v>
      </c>
      <c r="E313" s="232" t="s">
        <v>1</v>
      </c>
      <c r="F313" s="233" t="s">
        <v>194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149</v>
      </c>
      <c r="AU313" s="239" t="s">
        <v>147</v>
      </c>
      <c r="AV313" s="13" t="s">
        <v>82</v>
      </c>
      <c r="AW313" s="13" t="s">
        <v>30</v>
      </c>
      <c r="AX313" s="13" t="s">
        <v>74</v>
      </c>
      <c r="AY313" s="239" t="s">
        <v>138</v>
      </c>
    </row>
    <row r="314" s="14" customFormat="1">
      <c r="A314" s="14"/>
      <c r="B314" s="240"/>
      <c r="C314" s="241"/>
      <c r="D314" s="231" t="s">
        <v>149</v>
      </c>
      <c r="E314" s="242" t="s">
        <v>1</v>
      </c>
      <c r="F314" s="243" t="s">
        <v>195</v>
      </c>
      <c r="G314" s="241"/>
      <c r="H314" s="244">
        <v>18.109999999999999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149</v>
      </c>
      <c r="AU314" s="250" t="s">
        <v>147</v>
      </c>
      <c r="AV314" s="14" t="s">
        <v>147</v>
      </c>
      <c r="AW314" s="14" t="s">
        <v>30</v>
      </c>
      <c r="AX314" s="14" t="s">
        <v>74</v>
      </c>
      <c r="AY314" s="250" t="s">
        <v>138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196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82</v>
      </c>
      <c r="AW315" s="13" t="s">
        <v>30</v>
      </c>
      <c r="AX315" s="13" t="s">
        <v>74</v>
      </c>
      <c r="AY315" s="239" t="s">
        <v>138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197</v>
      </c>
      <c r="G316" s="241"/>
      <c r="H316" s="244">
        <v>18.280000000000001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74</v>
      </c>
      <c r="AY316" s="250" t="s">
        <v>138</v>
      </c>
    </row>
    <row r="317" s="15" customFormat="1">
      <c r="A317" s="15"/>
      <c r="B317" s="251"/>
      <c r="C317" s="252"/>
      <c r="D317" s="231" t="s">
        <v>149</v>
      </c>
      <c r="E317" s="253" t="s">
        <v>1</v>
      </c>
      <c r="F317" s="254" t="s">
        <v>176</v>
      </c>
      <c r="G317" s="252"/>
      <c r="H317" s="255">
        <v>52.103000000000002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1" t="s">
        <v>149</v>
      </c>
      <c r="AU317" s="261" t="s">
        <v>147</v>
      </c>
      <c r="AV317" s="15" t="s">
        <v>146</v>
      </c>
      <c r="AW317" s="15" t="s">
        <v>30</v>
      </c>
      <c r="AX317" s="15" t="s">
        <v>82</v>
      </c>
      <c r="AY317" s="261" t="s">
        <v>138</v>
      </c>
    </row>
    <row r="318" s="2" customFormat="1" ht="24.15" customHeight="1">
      <c r="A318" s="38"/>
      <c r="B318" s="39"/>
      <c r="C318" s="215" t="s">
        <v>297</v>
      </c>
      <c r="D318" s="215" t="s">
        <v>142</v>
      </c>
      <c r="E318" s="216" t="s">
        <v>298</v>
      </c>
      <c r="F318" s="217" t="s">
        <v>299</v>
      </c>
      <c r="G318" s="218" t="s">
        <v>171</v>
      </c>
      <c r="H318" s="219">
        <v>52.103000000000002</v>
      </c>
      <c r="I318" s="220"/>
      <c r="J318" s="221">
        <f>ROUND(I318*H318,1)</f>
        <v>0</v>
      </c>
      <c r="K318" s="222"/>
      <c r="L318" s="44"/>
      <c r="M318" s="223" t="s">
        <v>1</v>
      </c>
      <c r="N318" s="224" t="s">
        <v>40</v>
      </c>
      <c r="O318" s="91"/>
      <c r="P318" s="225">
        <f>O318*H318</f>
        <v>0</v>
      </c>
      <c r="Q318" s="225">
        <v>0.0094500000000000001</v>
      </c>
      <c r="R318" s="225">
        <f>Q318*H318</f>
        <v>0.49237335000000004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146</v>
      </c>
      <c r="AT318" s="227" t="s">
        <v>142</v>
      </c>
      <c r="AU318" s="227" t="s">
        <v>147</v>
      </c>
      <c r="AY318" s="17" t="s">
        <v>138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147</v>
      </c>
      <c r="BK318" s="228">
        <f>ROUND(I318*H318,1)</f>
        <v>0</v>
      </c>
      <c r="BL318" s="17" t="s">
        <v>146</v>
      </c>
      <c r="BM318" s="227" t="s">
        <v>300</v>
      </c>
    </row>
    <row r="319" s="13" customFormat="1">
      <c r="A319" s="13"/>
      <c r="B319" s="229"/>
      <c r="C319" s="230"/>
      <c r="D319" s="231" t="s">
        <v>149</v>
      </c>
      <c r="E319" s="232" t="s">
        <v>1</v>
      </c>
      <c r="F319" s="233" t="s">
        <v>301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149</v>
      </c>
      <c r="AU319" s="239" t="s">
        <v>147</v>
      </c>
      <c r="AV319" s="13" t="s">
        <v>82</v>
      </c>
      <c r="AW319" s="13" t="s">
        <v>30</v>
      </c>
      <c r="AX319" s="13" t="s">
        <v>74</v>
      </c>
      <c r="AY319" s="239" t="s">
        <v>138</v>
      </c>
    </row>
    <row r="320" s="13" customFormat="1">
      <c r="A320" s="13"/>
      <c r="B320" s="229"/>
      <c r="C320" s="230"/>
      <c r="D320" s="231" t="s">
        <v>149</v>
      </c>
      <c r="E320" s="232" t="s">
        <v>1</v>
      </c>
      <c r="F320" s="233" t="s">
        <v>192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149</v>
      </c>
      <c r="AU320" s="239" t="s">
        <v>147</v>
      </c>
      <c r="AV320" s="13" t="s">
        <v>82</v>
      </c>
      <c r="AW320" s="13" t="s">
        <v>30</v>
      </c>
      <c r="AX320" s="13" t="s">
        <v>74</v>
      </c>
      <c r="AY320" s="239" t="s">
        <v>138</v>
      </c>
    </row>
    <row r="321" s="14" customFormat="1">
      <c r="A321" s="14"/>
      <c r="B321" s="240"/>
      <c r="C321" s="241"/>
      <c r="D321" s="231" t="s">
        <v>149</v>
      </c>
      <c r="E321" s="242" t="s">
        <v>1</v>
      </c>
      <c r="F321" s="243" t="s">
        <v>193</v>
      </c>
      <c r="G321" s="241"/>
      <c r="H321" s="244">
        <v>15.712999999999999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149</v>
      </c>
      <c r="AU321" s="250" t="s">
        <v>147</v>
      </c>
      <c r="AV321" s="14" t="s">
        <v>147</v>
      </c>
      <c r="AW321" s="14" t="s">
        <v>30</v>
      </c>
      <c r="AX321" s="14" t="s">
        <v>74</v>
      </c>
      <c r="AY321" s="250" t="s">
        <v>138</v>
      </c>
    </row>
    <row r="322" s="13" customFormat="1">
      <c r="A322" s="13"/>
      <c r="B322" s="229"/>
      <c r="C322" s="230"/>
      <c r="D322" s="231" t="s">
        <v>149</v>
      </c>
      <c r="E322" s="232" t="s">
        <v>1</v>
      </c>
      <c r="F322" s="233" t="s">
        <v>194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149</v>
      </c>
      <c r="AU322" s="239" t="s">
        <v>147</v>
      </c>
      <c r="AV322" s="13" t="s">
        <v>82</v>
      </c>
      <c r="AW322" s="13" t="s">
        <v>30</v>
      </c>
      <c r="AX322" s="13" t="s">
        <v>74</v>
      </c>
      <c r="AY322" s="239" t="s">
        <v>138</v>
      </c>
    </row>
    <row r="323" s="14" customFormat="1">
      <c r="A323" s="14"/>
      <c r="B323" s="240"/>
      <c r="C323" s="241"/>
      <c r="D323" s="231" t="s">
        <v>149</v>
      </c>
      <c r="E323" s="242" t="s">
        <v>1</v>
      </c>
      <c r="F323" s="243" t="s">
        <v>195</v>
      </c>
      <c r="G323" s="241"/>
      <c r="H323" s="244">
        <v>18.109999999999999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149</v>
      </c>
      <c r="AU323" s="250" t="s">
        <v>147</v>
      </c>
      <c r="AV323" s="14" t="s">
        <v>147</v>
      </c>
      <c r="AW323" s="14" t="s">
        <v>30</v>
      </c>
      <c r="AX323" s="14" t="s">
        <v>74</v>
      </c>
      <c r="AY323" s="250" t="s">
        <v>138</v>
      </c>
    </row>
    <row r="324" s="13" customFormat="1">
      <c r="A324" s="13"/>
      <c r="B324" s="229"/>
      <c r="C324" s="230"/>
      <c r="D324" s="231" t="s">
        <v>149</v>
      </c>
      <c r="E324" s="232" t="s">
        <v>1</v>
      </c>
      <c r="F324" s="233" t="s">
        <v>196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149</v>
      </c>
      <c r="AU324" s="239" t="s">
        <v>147</v>
      </c>
      <c r="AV324" s="13" t="s">
        <v>82</v>
      </c>
      <c r="AW324" s="13" t="s">
        <v>30</v>
      </c>
      <c r="AX324" s="13" t="s">
        <v>74</v>
      </c>
      <c r="AY324" s="239" t="s">
        <v>138</v>
      </c>
    </row>
    <row r="325" s="14" customFormat="1">
      <c r="A325" s="14"/>
      <c r="B325" s="240"/>
      <c r="C325" s="241"/>
      <c r="D325" s="231" t="s">
        <v>149</v>
      </c>
      <c r="E325" s="242" t="s">
        <v>1</v>
      </c>
      <c r="F325" s="243" t="s">
        <v>197</v>
      </c>
      <c r="G325" s="241"/>
      <c r="H325" s="244">
        <v>18.280000000000001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149</v>
      </c>
      <c r="AU325" s="250" t="s">
        <v>147</v>
      </c>
      <c r="AV325" s="14" t="s">
        <v>147</v>
      </c>
      <c r="AW325" s="14" t="s">
        <v>30</v>
      </c>
      <c r="AX325" s="14" t="s">
        <v>74</v>
      </c>
      <c r="AY325" s="250" t="s">
        <v>138</v>
      </c>
    </row>
    <row r="326" s="15" customFormat="1">
      <c r="A326" s="15"/>
      <c r="B326" s="251"/>
      <c r="C326" s="252"/>
      <c r="D326" s="231" t="s">
        <v>149</v>
      </c>
      <c r="E326" s="253" t="s">
        <v>1</v>
      </c>
      <c r="F326" s="254" t="s">
        <v>176</v>
      </c>
      <c r="G326" s="252"/>
      <c r="H326" s="255">
        <v>52.103000000000002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1" t="s">
        <v>149</v>
      </c>
      <c r="AU326" s="261" t="s">
        <v>147</v>
      </c>
      <c r="AV326" s="15" t="s">
        <v>146</v>
      </c>
      <c r="AW326" s="15" t="s">
        <v>30</v>
      </c>
      <c r="AX326" s="15" t="s">
        <v>82</v>
      </c>
      <c r="AY326" s="261" t="s">
        <v>138</v>
      </c>
    </row>
    <row r="327" s="2" customFormat="1" ht="21.75" customHeight="1">
      <c r="A327" s="38"/>
      <c r="B327" s="39"/>
      <c r="C327" s="215" t="s">
        <v>302</v>
      </c>
      <c r="D327" s="215" t="s">
        <v>142</v>
      </c>
      <c r="E327" s="216" t="s">
        <v>303</v>
      </c>
      <c r="F327" s="217" t="s">
        <v>304</v>
      </c>
      <c r="G327" s="218" t="s">
        <v>145</v>
      </c>
      <c r="H327" s="219">
        <v>1</v>
      </c>
      <c r="I327" s="220"/>
      <c r="J327" s="221">
        <f>ROUND(I327*H327,1)</f>
        <v>0</v>
      </c>
      <c r="K327" s="222"/>
      <c r="L327" s="44"/>
      <c r="M327" s="223" t="s">
        <v>1</v>
      </c>
      <c r="N327" s="224" t="s">
        <v>40</v>
      </c>
      <c r="O327" s="91"/>
      <c r="P327" s="225">
        <f>O327*H327</f>
        <v>0</v>
      </c>
      <c r="Q327" s="225">
        <v>0.04684</v>
      </c>
      <c r="R327" s="225">
        <f>Q327*H327</f>
        <v>0.04684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146</v>
      </c>
      <c r="AT327" s="227" t="s">
        <v>142</v>
      </c>
      <c r="AU327" s="227" t="s">
        <v>147</v>
      </c>
      <c r="AY327" s="17" t="s">
        <v>138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147</v>
      </c>
      <c r="BK327" s="228">
        <f>ROUND(I327*H327,1)</f>
        <v>0</v>
      </c>
      <c r="BL327" s="17" t="s">
        <v>146</v>
      </c>
      <c r="BM327" s="227" t="s">
        <v>305</v>
      </c>
    </row>
    <row r="328" s="13" customFormat="1">
      <c r="A328" s="13"/>
      <c r="B328" s="229"/>
      <c r="C328" s="230"/>
      <c r="D328" s="231" t="s">
        <v>149</v>
      </c>
      <c r="E328" s="232" t="s">
        <v>1</v>
      </c>
      <c r="F328" s="233" t="s">
        <v>174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149</v>
      </c>
      <c r="AU328" s="239" t="s">
        <v>147</v>
      </c>
      <c r="AV328" s="13" t="s">
        <v>82</v>
      </c>
      <c r="AW328" s="13" t="s">
        <v>30</v>
      </c>
      <c r="AX328" s="13" t="s">
        <v>74</v>
      </c>
      <c r="AY328" s="239" t="s">
        <v>138</v>
      </c>
    </row>
    <row r="329" s="14" customFormat="1">
      <c r="A329" s="14"/>
      <c r="B329" s="240"/>
      <c r="C329" s="241"/>
      <c r="D329" s="231" t="s">
        <v>149</v>
      </c>
      <c r="E329" s="242" t="s">
        <v>1</v>
      </c>
      <c r="F329" s="243" t="s">
        <v>82</v>
      </c>
      <c r="G329" s="241"/>
      <c r="H329" s="244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149</v>
      </c>
      <c r="AU329" s="250" t="s">
        <v>147</v>
      </c>
      <c r="AV329" s="14" t="s">
        <v>147</v>
      </c>
      <c r="AW329" s="14" t="s">
        <v>30</v>
      </c>
      <c r="AX329" s="14" t="s">
        <v>82</v>
      </c>
      <c r="AY329" s="250" t="s">
        <v>138</v>
      </c>
    </row>
    <row r="330" s="2" customFormat="1" ht="33" customHeight="1">
      <c r="A330" s="38"/>
      <c r="B330" s="39"/>
      <c r="C330" s="262" t="s">
        <v>306</v>
      </c>
      <c r="D330" s="262" t="s">
        <v>307</v>
      </c>
      <c r="E330" s="263" t="s">
        <v>308</v>
      </c>
      <c r="F330" s="264" t="s">
        <v>309</v>
      </c>
      <c r="G330" s="265" t="s">
        <v>145</v>
      </c>
      <c r="H330" s="266">
        <v>1</v>
      </c>
      <c r="I330" s="267"/>
      <c r="J330" s="268">
        <f>ROUND(I330*H330,1)</f>
        <v>0</v>
      </c>
      <c r="K330" s="269"/>
      <c r="L330" s="270"/>
      <c r="M330" s="271" t="s">
        <v>1</v>
      </c>
      <c r="N330" s="272" t="s">
        <v>40</v>
      </c>
      <c r="O330" s="91"/>
      <c r="P330" s="225">
        <f>O330*H330</f>
        <v>0</v>
      </c>
      <c r="Q330" s="225">
        <v>0.014890000000000001</v>
      </c>
      <c r="R330" s="225">
        <f>Q330*H330</f>
        <v>0.014890000000000001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310</v>
      </c>
      <c r="AT330" s="227" t="s">
        <v>307</v>
      </c>
      <c r="AU330" s="227" t="s">
        <v>147</v>
      </c>
      <c r="AY330" s="17" t="s">
        <v>138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147</v>
      </c>
      <c r="BK330" s="228">
        <f>ROUND(I330*H330,1)</f>
        <v>0</v>
      </c>
      <c r="BL330" s="17" t="s">
        <v>146</v>
      </c>
      <c r="BM330" s="227" t="s">
        <v>311</v>
      </c>
    </row>
    <row r="331" s="12" customFormat="1" ht="22.8" customHeight="1">
      <c r="A331" s="12"/>
      <c r="B331" s="199"/>
      <c r="C331" s="200"/>
      <c r="D331" s="201" t="s">
        <v>73</v>
      </c>
      <c r="E331" s="213" t="s">
        <v>312</v>
      </c>
      <c r="F331" s="213" t="s">
        <v>313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SUM(P332:P430)</f>
        <v>0</v>
      </c>
      <c r="Q331" s="207"/>
      <c r="R331" s="208">
        <f>SUM(R332:R430)</f>
        <v>0.013704564959999999</v>
      </c>
      <c r="S331" s="207"/>
      <c r="T331" s="209">
        <f>SUM(T332:T430)</f>
        <v>2.8670359999999997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82</v>
      </c>
      <c r="AT331" s="211" t="s">
        <v>73</v>
      </c>
      <c r="AU331" s="211" t="s">
        <v>82</v>
      </c>
      <c r="AY331" s="210" t="s">
        <v>138</v>
      </c>
      <c r="BK331" s="212">
        <f>SUM(BK332:BK430)</f>
        <v>0</v>
      </c>
    </row>
    <row r="332" s="2" customFormat="1" ht="33" customHeight="1">
      <c r="A332" s="38"/>
      <c r="B332" s="39"/>
      <c r="C332" s="215" t="s">
        <v>314</v>
      </c>
      <c r="D332" s="215" t="s">
        <v>142</v>
      </c>
      <c r="E332" s="216" t="s">
        <v>315</v>
      </c>
      <c r="F332" s="217" t="s">
        <v>316</v>
      </c>
      <c r="G332" s="218" t="s">
        <v>171</v>
      </c>
      <c r="H332" s="219">
        <v>80.585999999999999</v>
      </c>
      <c r="I332" s="220"/>
      <c r="J332" s="221">
        <f>ROUND(I332*H332,1)</f>
        <v>0</v>
      </c>
      <c r="K332" s="222"/>
      <c r="L332" s="44"/>
      <c r="M332" s="223" t="s">
        <v>1</v>
      </c>
      <c r="N332" s="224" t="s">
        <v>40</v>
      </c>
      <c r="O332" s="91"/>
      <c r="P332" s="225">
        <f>O332*H332</f>
        <v>0</v>
      </c>
      <c r="Q332" s="225">
        <v>0.00012999999999999999</v>
      </c>
      <c r="R332" s="225">
        <f>Q332*H332</f>
        <v>0.010476179999999998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146</v>
      </c>
      <c r="AT332" s="227" t="s">
        <v>142</v>
      </c>
      <c r="AU332" s="227" t="s">
        <v>147</v>
      </c>
      <c r="AY332" s="17" t="s">
        <v>138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147</v>
      </c>
      <c r="BK332" s="228">
        <f>ROUND(I332*H332,1)</f>
        <v>0</v>
      </c>
      <c r="BL332" s="17" t="s">
        <v>146</v>
      </c>
      <c r="BM332" s="227" t="s">
        <v>317</v>
      </c>
    </row>
    <row r="333" s="13" customFormat="1">
      <c r="A333" s="13"/>
      <c r="B333" s="229"/>
      <c r="C333" s="230"/>
      <c r="D333" s="231" t="s">
        <v>149</v>
      </c>
      <c r="E333" s="232" t="s">
        <v>1</v>
      </c>
      <c r="F333" s="233" t="s">
        <v>182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149</v>
      </c>
      <c r="AU333" s="239" t="s">
        <v>147</v>
      </c>
      <c r="AV333" s="13" t="s">
        <v>82</v>
      </c>
      <c r="AW333" s="13" t="s">
        <v>30</v>
      </c>
      <c r="AX333" s="13" t="s">
        <v>74</v>
      </c>
      <c r="AY333" s="239" t="s">
        <v>138</v>
      </c>
    </row>
    <row r="334" s="14" customFormat="1">
      <c r="A334" s="14"/>
      <c r="B334" s="240"/>
      <c r="C334" s="241"/>
      <c r="D334" s="231" t="s">
        <v>149</v>
      </c>
      <c r="E334" s="242" t="s">
        <v>1</v>
      </c>
      <c r="F334" s="243" t="s">
        <v>183</v>
      </c>
      <c r="G334" s="241"/>
      <c r="H334" s="244">
        <v>12.743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149</v>
      </c>
      <c r="AU334" s="250" t="s">
        <v>147</v>
      </c>
      <c r="AV334" s="14" t="s">
        <v>147</v>
      </c>
      <c r="AW334" s="14" t="s">
        <v>30</v>
      </c>
      <c r="AX334" s="14" t="s">
        <v>74</v>
      </c>
      <c r="AY334" s="250" t="s">
        <v>138</v>
      </c>
    </row>
    <row r="335" s="14" customFormat="1">
      <c r="A335" s="14"/>
      <c r="B335" s="240"/>
      <c r="C335" s="241"/>
      <c r="D335" s="231" t="s">
        <v>149</v>
      </c>
      <c r="E335" s="242" t="s">
        <v>1</v>
      </c>
      <c r="F335" s="243" t="s">
        <v>184</v>
      </c>
      <c r="G335" s="241"/>
      <c r="H335" s="244">
        <v>3.1230000000000002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149</v>
      </c>
      <c r="AU335" s="250" t="s">
        <v>147</v>
      </c>
      <c r="AV335" s="14" t="s">
        <v>147</v>
      </c>
      <c r="AW335" s="14" t="s">
        <v>30</v>
      </c>
      <c r="AX335" s="14" t="s">
        <v>74</v>
      </c>
      <c r="AY335" s="250" t="s">
        <v>138</v>
      </c>
    </row>
    <row r="336" s="13" customFormat="1">
      <c r="A336" s="13"/>
      <c r="B336" s="229"/>
      <c r="C336" s="230"/>
      <c r="D336" s="231" t="s">
        <v>149</v>
      </c>
      <c r="E336" s="232" t="s">
        <v>1</v>
      </c>
      <c r="F336" s="233" t="s">
        <v>174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149</v>
      </c>
      <c r="AU336" s="239" t="s">
        <v>147</v>
      </c>
      <c r="AV336" s="13" t="s">
        <v>82</v>
      </c>
      <c r="AW336" s="13" t="s">
        <v>30</v>
      </c>
      <c r="AX336" s="13" t="s">
        <v>74</v>
      </c>
      <c r="AY336" s="239" t="s">
        <v>138</v>
      </c>
    </row>
    <row r="337" s="14" customFormat="1">
      <c r="A337" s="14"/>
      <c r="B337" s="240"/>
      <c r="C337" s="241"/>
      <c r="D337" s="231" t="s">
        <v>149</v>
      </c>
      <c r="E337" s="242" t="s">
        <v>1</v>
      </c>
      <c r="F337" s="243" t="s">
        <v>185</v>
      </c>
      <c r="G337" s="241"/>
      <c r="H337" s="244">
        <v>2.4710000000000001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149</v>
      </c>
      <c r="AU337" s="250" t="s">
        <v>147</v>
      </c>
      <c r="AV337" s="14" t="s">
        <v>147</v>
      </c>
      <c r="AW337" s="14" t="s">
        <v>30</v>
      </c>
      <c r="AX337" s="14" t="s">
        <v>74</v>
      </c>
      <c r="AY337" s="250" t="s">
        <v>138</v>
      </c>
    </row>
    <row r="338" s="13" customFormat="1">
      <c r="A338" s="13"/>
      <c r="B338" s="229"/>
      <c r="C338" s="230"/>
      <c r="D338" s="231" t="s">
        <v>149</v>
      </c>
      <c r="E338" s="232" t="s">
        <v>1</v>
      </c>
      <c r="F338" s="233" t="s">
        <v>186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149</v>
      </c>
      <c r="AU338" s="239" t="s">
        <v>147</v>
      </c>
      <c r="AV338" s="13" t="s">
        <v>82</v>
      </c>
      <c r="AW338" s="13" t="s">
        <v>30</v>
      </c>
      <c r="AX338" s="13" t="s">
        <v>74</v>
      </c>
      <c r="AY338" s="239" t="s">
        <v>138</v>
      </c>
    </row>
    <row r="339" s="14" customFormat="1">
      <c r="A339" s="14"/>
      <c r="B339" s="240"/>
      <c r="C339" s="241"/>
      <c r="D339" s="231" t="s">
        <v>149</v>
      </c>
      <c r="E339" s="242" t="s">
        <v>1</v>
      </c>
      <c r="F339" s="243" t="s">
        <v>187</v>
      </c>
      <c r="G339" s="241"/>
      <c r="H339" s="244">
        <v>1.165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149</v>
      </c>
      <c r="AU339" s="250" t="s">
        <v>147</v>
      </c>
      <c r="AV339" s="14" t="s">
        <v>147</v>
      </c>
      <c r="AW339" s="14" t="s">
        <v>30</v>
      </c>
      <c r="AX339" s="14" t="s">
        <v>74</v>
      </c>
      <c r="AY339" s="250" t="s">
        <v>138</v>
      </c>
    </row>
    <row r="340" s="13" customFormat="1">
      <c r="A340" s="13"/>
      <c r="B340" s="229"/>
      <c r="C340" s="230"/>
      <c r="D340" s="231" t="s">
        <v>149</v>
      </c>
      <c r="E340" s="232" t="s">
        <v>1</v>
      </c>
      <c r="F340" s="233" t="s">
        <v>188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149</v>
      </c>
      <c r="AU340" s="239" t="s">
        <v>147</v>
      </c>
      <c r="AV340" s="13" t="s">
        <v>82</v>
      </c>
      <c r="AW340" s="13" t="s">
        <v>30</v>
      </c>
      <c r="AX340" s="13" t="s">
        <v>74</v>
      </c>
      <c r="AY340" s="239" t="s">
        <v>138</v>
      </c>
    </row>
    <row r="341" s="14" customFormat="1">
      <c r="A341" s="14"/>
      <c r="B341" s="240"/>
      <c r="C341" s="241"/>
      <c r="D341" s="231" t="s">
        <v>149</v>
      </c>
      <c r="E341" s="242" t="s">
        <v>1</v>
      </c>
      <c r="F341" s="243" t="s">
        <v>189</v>
      </c>
      <c r="G341" s="241"/>
      <c r="H341" s="244">
        <v>1.4470000000000001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149</v>
      </c>
      <c r="AU341" s="250" t="s">
        <v>147</v>
      </c>
      <c r="AV341" s="14" t="s">
        <v>147</v>
      </c>
      <c r="AW341" s="14" t="s">
        <v>30</v>
      </c>
      <c r="AX341" s="14" t="s">
        <v>74</v>
      </c>
      <c r="AY341" s="250" t="s">
        <v>138</v>
      </c>
    </row>
    <row r="342" s="13" customFormat="1">
      <c r="A342" s="13"/>
      <c r="B342" s="229"/>
      <c r="C342" s="230"/>
      <c r="D342" s="231" t="s">
        <v>149</v>
      </c>
      <c r="E342" s="232" t="s">
        <v>1</v>
      </c>
      <c r="F342" s="233" t="s">
        <v>190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149</v>
      </c>
      <c r="AU342" s="239" t="s">
        <v>147</v>
      </c>
      <c r="AV342" s="13" t="s">
        <v>82</v>
      </c>
      <c r="AW342" s="13" t="s">
        <v>30</v>
      </c>
      <c r="AX342" s="13" t="s">
        <v>74</v>
      </c>
      <c r="AY342" s="239" t="s">
        <v>138</v>
      </c>
    </row>
    <row r="343" s="14" customFormat="1">
      <c r="A343" s="14"/>
      <c r="B343" s="240"/>
      <c r="C343" s="241"/>
      <c r="D343" s="231" t="s">
        <v>149</v>
      </c>
      <c r="E343" s="242" t="s">
        <v>1</v>
      </c>
      <c r="F343" s="243" t="s">
        <v>191</v>
      </c>
      <c r="G343" s="241"/>
      <c r="H343" s="244">
        <v>7.5339999999999998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149</v>
      </c>
      <c r="AU343" s="250" t="s">
        <v>147</v>
      </c>
      <c r="AV343" s="14" t="s">
        <v>147</v>
      </c>
      <c r="AW343" s="14" t="s">
        <v>30</v>
      </c>
      <c r="AX343" s="14" t="s">
        <v>74</v>
      </c>
      <c r="AY343" s="250" t="s">
        <v>138</v>
      </c>
    </row>
    <row r="344" s="13" customFormat="1">
      <c r="A344" s="13"/>
      <c r="B344" s="229"/>
      <c r="C344" s="230"/>
      <c r="D344" s="231" t="s">
        <v>149</v>
      </c>
      <c r="E344" s="232" t="s">
        <v>1</v>
      </c>
      <c r="F344" s="233" t="s">
        <v>192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149</v>
      </c>
      <c r="AU344" s="239" t="s">
        <v>147</v>
      </c>
      <c r="AV344" s="13" t="s">
        <v>82</v>
      </c>
      <c r="AW344" s="13" t="s">
        <v>30</v>
      </c>
      <c r="AX344" s="13" t="s">
        <v>74</v>
      </c>
      <c r="AY344" s="239" t="s">
        <v>138</v>
      </c>
    </row>
    <row r="345" s="14" customFormat="1">
      <c r="A345" s="14"/>
      <c r="B345" s="240"/>
      <c r="C345" s="241"/>
      <c r="D345" s="231" t="s">
        <v>149</v>
      </c>
      <c r="E345" s="242" t="s">
        <v>1</v>
      </c>
      <c r="F345" s="243" t="s">
        <v>193</v>
      </c>
      <c r="G345" s="241"/>
      <c r="H345" s="244">
        <v>15.712999999999999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149</v>
      </c>
      <c r="AU345" s="250" t="s">
        <v>147</v>
      </c>
      <c r="AV345" s="14" t="s">
        <v>147</v>
      </c>
      <c r="AW345" s="14" t="s">
        <v>30</v>
      </c>
      <c r="AX345" s="14" t="s">
        <v>74</v>
      </c>
      <c r="AY345" s="250" t="s">
        <v>138</v>
      </c>
    </row>
    <row r="346" s="13" customFormat="1">
      <c r="A346" s="13"/>
      <c r="B346" s="229"/>
      <c r="C346" s="230"/>
      <c r="D346" s="231" t="s">
        <v>149</v>
      </c>
      <c r="E346" s="232" t="s">
        <v>1</v>
      </c>
      <c r="F346" s="233" t="s">
        <v>194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149</v>
      </c>
      <c r="AU346" s="239" t="s">
        <v>147</v>
      </c>
      <c r="AV346" s="13" t="s">
        <v>82</v>
      </c>
      <c r="AW346" s="13" t="s">
        <v>30</v>
      </c>
      <c r="AX346" s="13" t="s">
        <v>74</v>
      </c>
      <c r="AY346" s="239" t="s">
        <v>138</v>
      </c>
    </row>
    <row r="347" s="14" customFormat="1">
      <c r="A347" s="14"/>
      <c r="B347" s="240"/>
      <c r="C347" s="241"/>
      <c r="D347" s="231" t="s">
        <v>149</v>
      </c>
      <c r="E347" s="242" t="s">
        <v>1</v>
      </c>
      <c r="F347" s="243" t="s">
        <v>195</v>
      </c>
      <c r="G347" s="241"/>
      <c r="H347" s="244">
        <v>18.109999999999999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149</v>
      </c>
      <c r="AU347" s="250" t="s">
        <v>147</v>
      </c>
      <c r="AV347" s="14" t="s">
        <v>147</v>
      </c>
      <c r="AW347" s="14" t="s">
        <v>30</v>
      </c>
      <c r="AX347" s="14" t="s">
        <v>74</v>
      </c>
      <c r="AY347" s="250" t="s">
        <v>138</v>
      </c>
    </row>
    <row r="348" s="13" customFormat="1">
      <c r="A348" s="13"/>
      <c r="B348" s="229"/>
      <c r="C348" s="230"/>
      <c r="D348" s="231" t="s">
        <v>149</v>
      </c>
      <c r="E348" s="232" t="s">
        <v>1</v>
      </c>
      <c r="F348" s="233" t="s">
        <v>196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149</v>
      </c>
      <c r="AU348" s="239" t="s">
        <v>147</v>
      </c>
      <c r="AV348" s="13" t="s">
        <v>82</v>
      </c>
      <c r="AW348" s="13" t="s">
        <v>30</v>
      </c>
      <c r="AX348" s="13" t="s">
        <v>74</v>
      </c>
      <c r="AY348" s="239" t="s">
        <v>138</v>
      </c>
    </row>
    <row r="349" s="14" customFormat="1">
      <c r="A349" s="14"/>
      <c r="B349" s="240"/>
      <c r="C349" s="241"/>
      <c r="D349" s="231" t="s">
        <v>149</v>
      </c>
      <c r="E349" s="242" t="s">
        <v>1</v>
      </c>
      <c r="F349" s="243" t="s">
        <v>197</v>
      </c>
      <c r="G349" s="241"/>
      <c r="H349" s="244">
        <v>18.280000000000001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149</v>
      </c>
      <c r="AU349" s="250" t="s">
        <v>147</v>
      </c>
      <c r="AV349" s="14" t="s">
        <v>147</v>
      </c>
      <c r="AW349" s="14" t="s">
        <v>30</v>
      </c>
      <c r="AX349" s="14" t="s">
        <v>74</v>
      </c>
      <c r="AY349" s="250" t="s">
        <v>138</v>
      </c>
    </row>
    <row r="350" s="15" customFormat="1">
      <c r="A350" s="15"/>
      <c r="B350" s="251"/>
      <c r="C350" s="252"/>
      <c r="D350" s="231" t="s">
        <v>149</v>
      </c>
      <c r="E350" s="253" t="s">
        <v>1</v>
      </c>
      <c r="F350" s="254" t="s">
        <v>176</v>
      </c>
      <c r="G350" s="252"/>
      <c r="H350" s="255">
        <v>80.585999999999999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1" t="s">
        <v>149</v>
      </c>
      <c r="AU350" s="261" t="s">
        <v>147</v>
      </c>
      <c r="AV350" s="15" t="s">
        <v>146</v>
      </c>
      <c r="AW350" s="15" t="s">
        <v>30</v>
      </c>
      <c r="AX350" s="15" t="s">
        <v>82</v>
      </c>
      <c r="AY350" s="261" t="s">
        <v>138</v>
      </c>
    </row>
    <row r="351" s="2" customFormat="1" ht="24.15" customHeight="1">
      <c r="A351" s="38"/>
      <c r="B351" s="39"/>
      <c r="C351" s="215" t="s">
        <v>318</v>
      </c>
      <c r="D351" s="215" t="s">
        <v>142</v>
      </c>
      <c r="E351" s="216" t="s">
        <v>319</v>
      </c>
      <c r="F351" s="217" t="s">
        <v>320</v>
      </c>
      <c r="G351" s="218" t="s">
        <v>171</v>
      </c>
      <c r="H351" s="219">
        <v>80.585999999999999</v>
      </c>
      <c r="I351" s="220"/>
      <c r="J351" s="221">
        <f>ROUND(I351*H351,1)</f>
        <v>0</v>
      </c>
      <c r="K351" s="222"/>
      <c r="L351" s="44"/>
      <c r="M351" s="223" t="s">
        <v>1</v>
      </c>
      <c r="N351" s="224" t="s">
        <v>40</v>
      </c>
      <c r="O351" s="91"/>
      <c r="P351" s="225">
        <f>O351*H351</f>
        <v>0</v>
      </c>
      <c r="Q351" s="225">
        <v>4.0000000000000003E-05</v>
      </c>
      <c r="R351" s="225">
        <f>Q351*H351</f>
        <v>0.0032234400000000002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146</v>
      </c>
      <c r="AT351" s="227" t="s">
        <v>142</v>
      </c>
      <c r="AU351" s="227" t="s">
        <v>147</v>
      </c>
      <c r="AY351" s="17" t="s">
        <v>138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147</v>
      </c>
      <c r="BK351" s="228">
        <f>ROUND(I351*H351,1)</f>
        <v>0</v>
      </c>
      <c r="BL351" s="17" t="s">
        <v>146</v>
      </c>
      <c r="BM351" s="227" t="s">
        <v>321</v>
      </c>
    </row>
    <row r="352" s="13" customFormat="1">
      <c r="A352" s="13"/>
      <c r="B352" s="229"/>
      <c r="C352" s="230"/>
      <c r="D352" s="231" t="s">
        <v>149</v>
      </c>
      <c r="E352" s="232" t="s">
        <v>1</v>
      </c>
      <c r="F352" s="233" t="s">
        <v>182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149</v>
      </c>
      <c r="AU352" s="239" t="s">
        <v>147</v>
      </c>
      <c r="AV352" s="13" t="s">
        <v>82</v>
      </c>
      <c r="AW352" s="13" t="s">
        <v>30</v>
      </c>
      <c r="AX352" s="13" t="s">
        <v>74</v>
      </c>
      <c r="AY352" s="239" t="s">
        <v>138</v>
      </c>
    </row>
    <row r="353" s="14" customFormat="1">
      <c r="A353" s="14"/>
      <c r="B353" s="240"/>
      <c r="C353" s="241"/>
      <c r="D353" s="231" t="s">
        <v>149</v>
      </c>
      <c r="E353" s="242" t="s">
        <v>1</v>
      </c>
      <c r="F353" s="243" t="s">
        <v>183</v>
      </c>
      <c r="G353" s="241"/>
      <c r="H353" s="244">
        <v>12.743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149</v>
      </c>
      <c r="AU353" s="250" t="s">
        <v>147</v>
      </c>
      <c r="AV353" s="14" t="s">
        <v>147</v>
      </c>
      <c r="AW353" s="14" t="s">
        <v>30</v>
      </c>
      <c r="AX353" s="14" t="s">
        <v>74</v>
      </c>
      <c r="AY353" s="250" t="s">
        <v>138</v>
      </c>
    </row>
    <row r="354" s="14" customFormat="1">
      <c r="A354" s="14"/>
      <c r="B354" s="240"/>
      <c r="C354" s="241"/>
      <c r="D354" s="231" t="s">
        <v>149</v>
      </c>
      <c r="E354" s="242" t="s">
        <v>1</v>
      </c>
      <c r="F354" s="243" t="s">
        <v>184</v>
      </c>
      <c r="G354" s="241"/>
      <c r="H354" s="244">
        <v>3.1230000000000002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149</v>
      </c>
      <c r="AU354" s="250" t="s">
        <v>147</v>
      </c>
      <c r="AV354" s="14" t="s">
        <v>147</v>
      </c>
      <c r="AW354" s="14" t="s">
        <v>30</v>
      </c>
      <c r="AX354" s="14" t="s">
        <v>74</v>
      </c>
      <c r="AY354" s="250" t="s">
        <v>138</v>
      </c>
    </row>
    <row r="355" s="13" customFormat="1">
      <c r="A355" s="13"/>
      <c r="B355" s="229"/>
      <c r="C355" s="230"/>
      <c r="D355" s="231" t="s">
        <v>149</v>
      </c>
      <c r="E355" s="232" t="s">
        <v>1</v>
      </c>
      <c r="F355" s="233" t="s">
        <v>174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149</v>
      </c>
      <c r="AU355" s="239" t="s">
        <v>147</v>
      </c>
      <c r="AV355" s="13" t="s">
        <v>82</v>
      </c>
      <c r="AW355" s="13" t="s">
        <v>30</v>
      </c>
      <c r="AX355" s="13" t="s">
        <v>74</v>
      </c>
      <c r="AY355" s="239" t="s">
        <v>138</v>
      </c>
    </row>
    <row r="356" s="14" customFormat="1">
      <c r="A356" s="14"/>
      <c r="B356" s="240"/>
      <c r="C356" s="241"/>
      <c r="D356" s="231" t="s">
        <v>149</v>
      </c>
      <c r="E356" s="242" t="s">
        <v>1</v>
      </c>
      <c r="F356" s="243" t="s">
        <v>185</v>
      </c>
      <c r="G356" s="241"/>
      <c r="H356" s="244">
        <v>2.4710000000000001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149</v>
      </c>
      <c r="AU356" s="250" t="s">
        <v>147</v>
      </c>
      <c r="AV356" s="14" t="s">
        <v>147</v>
      </c>
      <c r="AW356" s="14" t="s">
        <v>30</v>
      </c>
      <c r="AX356" s="14" t="s">
        <v>74</v>
      </c>
      <c r="AY356" s="250" t="s">
        <v>138</v>
      </c>
    </row>
    <row r="357" s="13" customFormat="1">
      <c r="A357" s="13"/>
      <c r="B357" s="229"/>
      <c r="C357" s="230"/>
      <c r="D357" s="231" t="s">
        <v>149</v>
      </c>
      <c r="E357" s="232" t="s">
        <v>1</v>
      </c>
      <c r="F357" s="233" t="s">
        <v>186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149</v>
      </c>
      <c r="AU357" s="239" t="s">
        <v>147</v>
      </c>
      <c r="AV357" s="13" t="s">
        <v>82</v>
      </c>
      <c r="AW357" s="13" t="s">
        <v>30</v>
      </c>
      <c r="AX357" s="13" t="s">
        <v>74</v>
      </c>
      <c r="AY357" s="239" t="s">
        <v>138</v>
      </c>
    </row>
    <row r="358" s="14" customFormat="1">
      <c r="A358" s="14"/>
      <c r="B358" s="240"/>
      <c r="C358" s="241"/>
      <c r="D358" s="231" t="s">
        <v>149</v>
      </c>
      <c r="E358" s="242" t="s">
        <v>1</v>
      </c>
      <c r="F358" s="243" t="s">
        <v>187</v>
      </c>
      <c r="G358" s="241"/>
      <c r="H358" s="244">
        <v>1.165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149</v>
      </c>
      <c r="AU358" s="250" t="s">
        <v>147</v>
      </c>
      <c r="AV358" s="14" t="s">
        <v>147</v>
      </c>
      <c r="AW358" s="14" t="s">
        <v>30</v>
      </c>
      <c r="AX358" s="14" t="s">
        <v>74</v>
      </c>
      <c r="AY358" s="250" t="s">
        <v>138</v>
      </c>
    </row>
    <row r="359" s="13" customFormat="1">
      <c r="A359" s="13"/>
      <c r="B359" s="229"/>
      <c r="C359" s="230"/>
      <c r="D359" s="231" t="s">
        <v>149</v>
      </c>
      <c r="E359" s="232" t="s">
        <v>1</v>
      </c>
      <c r="F359" s="233" t="s">
        <v>188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149</v>
      </c>
      <c r="AU359" s="239" t="s">
        <v>147</v>
      </c>
      <c r="AV359" s="13" t="s">
        <v>82</v>
      </c>
      <c r="AW359" s="13" t="s">
        <v>30</v>
      </c>
      <c r="AX359" s="13" t="s">
        <v>74</v>
      </c>
      <c r="AY359" s="239" t="s">
        <v>138</v>
      </c>
    </row>
    <row r="360" s="14" customFormat="1">
      <c r="A360" s="14"/>
      <c r="B360" s="240"/>
      <c r="C360" s="241"/>
      <c r="D360" s="231" t="s">
        <v>149</v>
      </c>
      <c r="E360" s="242" t="s">
        <v>1</v>
      </c>
      <c r="F360" s="243" t="s">
        <v>189</v>
      </c>
      <c r="G360" s="241"/>
      <c r="H360" s="244">
        <v>1.4470000000000001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149</v>
      </c>
      <c r="AU360" s="250" t="s">
        <v>147</v>
      </c>
      <c r="AV360" s="14" t="s">
        <v>147</v>
      </c>
      <c r="AW360" s="14" t="s">
        <v>30</v>
      </c>
      <c r="AX360" s="14" t="s">
        <v>74</v>
      </c>
      <c r="AY360" s="250" t="s">
        <v>138</v>
      </c>
    </row>
    <row r="361" s="13" customFormat="1">
      <c r="A361" s="13"/>
      <c r="B361" s="229"/>
      <c r="C361" s="230"/>
      <c r="D361" s="231" t="s">
        <v>149</v>
      </c>
      <c r="E361" s="232" t="s">
        <v>1</v>
      </c>
      <c r="F361" s="233" t="s">
        <v>190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149</v>
      </c>
      <c r="AU361" s="239" t="s">
        <v>147</v>
      </c>
      <c r="AV361" s="13" t="s">
        <v>82</v>
      </c>
      <c r="AW361" s="13" t="s">
        <v>30</v>
      </c>
      <c r="AX361" s="13" t="s">
        <v>74</v>
      </c>
      <c r="AY361" s="239" t="s">
        <v>138</v>
      </c>
    </row>
    <row r="362" s="14" customFormat="1">
      <c r="A362" s="14"/>
      <c r="B362" s="240"/>
      <c r="C362" s="241"/>
      <c r="D362" s="231" t="s">
        <v>149</v>
      </c>
      <c r="E362" s="242" t="s">
        <v>1</v>
      </c>
      <c r="F362" s="243" t="s">
        <v>191</v>
      </c>
      <c r="G362" s="241"/>
      <c r="H362" s="244">
        <v>7.5339999999999998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149</v>
      </c>
      <c r="AU362" s="250" t="s">
        <v>147</v>
      </c>
      <c r="AV362" s="14" t="s">
        <v>147</v>
      </c>
      <c r="AW362" s="14" t="s">
        <v>30</v>
      </c>
      <c r="AX362" s="14" t="s">
        <v>74</v>
      </c>
      <c r="AY362" s="250" t="s">
        <v>138</v>
      </c>
    </row>
    <row r="363" s="13" customFormat="1">
      <c r="A363" s="13"/>
      <c r="B363" s="229"/>
      <c r="C363" s="230"/>
      <c r="D363" s="231" t="s">
        <v>149</v>
      </c>
      <c r="E363" s="232" t="s">
        <v>1</v>
      </c>
      <c r="F363" s="233" t="s">
        <v>192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149</v>
      </c>
      <c r="AU363" s="239" t="s">
        <v>147</v>
      </c>
      <c r="AV363" s="13" t="s">
        <v>82</v>
      </c>
      <c r="AW363" s="13" t="s">
        <v>30</v>
      </c>
      <c r="AX363" s="13" t="s">
        <v>74</v>
      </c>
      <c r="AY363" s="239" t="s">
        <v>138</v>
      </c>
    </row>
    <row r="364" s="14" customFormat="1">
      <c r="A364" s="14"/>
      <c r="B364" s="240"/>
      <c r="C364" s="241"/>
      <c r="D364" s="231" t="s">
        <v>149</v>
      </c>
      <c r="E364" s="242" t="s">
        <v>1</v>
      </c>
      <c r="F364" s="243" t="s">
        <v>193</v>
      </c>
      <c r="G364" s="241"/>
      <c r="H364" s="244">
        <v>15.712999999999999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30</v>
      </c>
      <c r="AX364" s="14" t="s">
        <v>74</v>
      </c>
      <c r="AY364" s="250" t="s">
        <v>138</v>
      </c>
    </row>
    <row r="365" s="13" customFormat="1">
      <c r="A365" s="13"/>
      <c r="B365" s="229"/>
      <c r="C365" s="230"/>
      <c r="D365" s="231" t="s">
        <v>149</v>
      </c>
      <c r="E365" s="232" t="s">
        <v>1</v>
      </c>
      <c r="F365" s="233" t="s">
        <v>194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149</v>
      </c>
      <c r="AU365" s="239" t="s">
        <v>147</v>
      </c>
      <c r="AV365" s="13" t="s">
        <v>82</v>
      </c>
      <c r="AW365" s="13" t="s">
        <v>30</v>
      </c>
      <c r="AX365" s="13" t="s">
        <v>74</v>
      </c>
      <c r="AY365" s="239" t="s">
        <v>138</v>
      </c>
    </row>
    <row r="366" s="14" customFormat="1">
      <c r="A366" s="14"/>
      <c r="B366" s="240"/>
      <c r="C366" s="241"/>
      <c r="D366" s="231" t="s">
        <v>149</v>
      </c>
      <c r="E366" s="242" t="s">
        <v>1</v>
      </c>
      <c r="F366" s="243" t="s">
        <v>195</v>
      </c>
      <c r="G366" s="241"/>
      <c r="H366" s="244">
        <v>18.109999999999999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149</v>
      </c>
      <c r="AU366" s="250" t="s">
        <v>147</v>
      </c>
      <c r="AV366" s="14" t="s">
        <v>147</v>
      </c>
      <c r="AW366" s="14" t="s">
        <v>30</v>
      </c>
      <c r="AX366" s="14" t="s">
        <v>74</v>
      </c>
      <c r="AY366" s="250" t="s">
        <v>138</v>
      </c>
    </row>
    <row r="367" s="13" customFormat="1">
      <c r="A367" s="13"/>
      <c r="B367" s="229"/>
      <c r="C367" s="230"/>
      <c r="D367" s="231" t="s">
        <v>149</v>
      </c>
      <c r="E367" s="232" t="s">
        <v>1</v>
      </c>
      <c r="F367" s="233" t="s">
        <v>196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149</v>
      </c>
      <c r="AU367" s="239" t="s">
        <v>147</v>
      </c>
      <c r="AV367" s="13" t="s">
        <v>82</v>
      </c>
      <c r="AW367" s="13" t="s">
        <v>30</v>
      </c>
      <c r="AX367" s="13" t="s">
        <v>74</v>
      </c>
      <c r="AY367" s="239" t="s">
        <v>138</v>
      </c>
    </row>
    <row r="368" s="14" customFormat="1">
      <c r="A368" s="14"/>
      <c r="B368" s="240"/>
      <c r="C368" s="241"/>
      <c r="D368" s="231" t="s">
        <v>149</v>
      </c>
      <c r="E368" s="242" t="s">
        <v>1</v>
      </c>
      <c r="F368" s="243" t="s">
        <v>197</v>
      </c>
      <c r="G368" s="241"/>
      <c r="H368" s="244">
        <v>18.280000000000001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149</v>
      </c>
      <c r="AU368" s="250" t="s">
        <v>147</v>
      </c>
      <c r="AV368" s="14" t="s">
        <v>147</v>
      </c>
      <c r="AW368" s="14" t="s">
        <v>30</v>
      </c>
      <c r="AX368" s="14" t="s">
        <v>74</v>
      </c>
      <c r="AY368" s="250" t="s">
        <v>138</v>
      </c>
    </row>
    <row r="369" s="15" customFormat="1">
      <c r="A369" s="15"/>
      <c r="B369" s="251"/>
      <c r="C369" s="252"/>
      <c r="D369" s="231" t="s">
        <v>149</v>
      </c>
      <c r="E369" s="253" t="s">
        <v>1</v>
      </c>
      <c r="F369" s="254" t="s">
        <v>176</v>
      </c>
      <c r="G369" s="252"/>
      <c r="H369" s="255">
        <v>80.585999999999999</v>
      </c>
      <c r="I369" s="256"/>
      <c r="J369" s="252"/>
      <c r="K369" s="252"/>
      <c r="L369" s="257"/>
      <c r="M369" s="258"/>
      <c r="N369" s="259"/>
      <c r="O369" s="259"/>
      <c r="P369" s="259"/>
      <c r="Q369" s="259"/>
      <c r="R369" s="259"/>
      <c r="S369" s="259"/>
      <c r="T369" s="26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1" t="s">
        <v>149</v>
      </c>
      <c r="AU369" s="261" t="s">
        <v>147</v>
      </c>
      <c r="AV369" s="15" t="s">
        <v>146</v>
      </c>
      <c r="AW369" s="15" t="s">
        <v>30</v>
      </c>
      <c r="AX369" s="15" t="s">
        <v>82</v>
      </c>
      <c r="AY369" s="261" t="s">
        <v>138</v>
      </c>
    </row>
    <row r="370" s="2" customFormat="1" ht="16.5" customHeight="1">
      <c r="A370" s="38"/>
      <c r="B370" s="39"/>
      <c r="C370" s="215" t="s">
        <v>322</v>
      </c>
      <c r="D370" s="215" t="s">
        <v>142</v>
      </c>
      <c r="E370" s="216" t="s">
        <v>323</v>
      </c>
      <c r="F370" s="217" t="s">
        <v>324</v>
      </c>
      <c r="G370" s="218" t="s">
        <v>171</v>
      </c>
      <c r="H370" s="219">
        <v>4500</v>
      </c>
      <c r="I370" s="220"/>
      <c r="J370" s="221">
        <f>ROUND(I370*H370,1)</f>
        <v>0</v>
      </c>
      <c r="K370" s="222"/>
      <c r="L370" s="44"/>
      <c r="M370" s="223" t="s">
        <v>1</v>
      </c>
      <c r="N370" s="224" t="s">
        <v>40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146</v>
      </c>
      <c r="AT370" s="227" t="s">
        <v>142</v>
      </c>
      <c r="AU370" s="227" t="s">
        <v>147</v>
      </c>
      <c r="AY370" s="17" t="s">
        <v>138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147</v>
      </c>
      <c r="BK370" s="228">
        <f>ROUND(I370*H370,1)</f>
        <v>0</v>
      </c>
      <c r="BL370" s="17" t="s">
        <v>146</v>
      </c>
      <c r="BM370" s="227" t="s">
        <v>325</v>
      </c>
    </row>
    <row r="371" s="13" customFormat="1">
      <c r="A371" s="13"/>
      <c r="B371" s="229"/>
      <c r="C371" s="230"/>
      <c r="D371" s="231" t="s">
        <v>149</v>
      </c>
      <c r="E371" s="232" t="s">
        <v>1</v>
      </c>
      <c r="F371" s="233" t="s">
        <v>326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149</v>
      </c>
      <c r="AU371" s="239" t="s">
        <v>147</v>
      </c>
      <c r="AV371" s="13" t="s">
        <v>82</v>
      </c>
      <c r="AW371" s="13" t="s">
        <v>30</v>
      </c>
      <c r="AX371" s="13" t="s">
        <v>74</v>
      </c>
      <c r="AY371" s="239" t="s">
        <v>138</v>
      </c>
    </row>
    <row r="372" s="14" customFormat="1">
      <c r="A372" s="14"/>
      <c r="B372" s="240"/>
      <c r="C372" s="241"/>
      <c r="D372" s="231" t="s">
        <v>149</v>
      </c>
      <c r="E372" s="242" t="s">
        <v>1</v>
      </c>
      <c r="F372" s="243" t="s">
        <v>327</v>
      </c>
      <c r="G372" s="241"/>
      <c r="H372" s="244">
        <v>4500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149</v>
      </c>
      <c r="AU372" s="250" t="s">
        <v>147</v>
      </c>
      <c r="AV372" s="14" t="s">
        <v>147</v>
      </c>
      <c r="AW372" s="14" t="s">
        <v>30</v>
      </c>
      <c r="AX372" s="14" t="s">
        <v>82</v>
      </c>
      <c r="AY372" s="250" t="s">
        <v>138</v>
      </c>
    </row>
    <row r="373" s="2" customFormat="1" ht="21.75" customHeight="1">
      <c r="A373" s="38"/>
      <c r="B373" s="39"/>
      <c r="C373" s="215" t="s">
        <v>328</v>
      </c>
      <c r="D373" s="215" t="s">
        <v>142</v>
      </c>
      <c r="E373" s="216" t="s">
        <v>329</v>
      </c>
      <c r="F373" s="217" t="s">
        <v>330</v>
      </c>
      <c r="G373" s="218" t="s">
        <v>171</v>
      </c>
      <c r="H373" s="219">
        <v>3.6360000000000001</v>
      </c>
      <c r="I373" s="220"/>
      <c r="J373" s="221">
        <f>ROUND(I373*H373,1)</f>
        <v>0</v>
      </c>
      <c r="K373" s="222"/>
      <c r="L373" s="44"/>
      <c r="M373" s="223" t="s">
        <v>1</v>
      </c>
      <c r="N373" s="224" t="s">
        <v>40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146</v>
      </c>
      <c r="AT373" s="227" t="s">
        <v>142</v>
      </c>
      <c r="AU373" s="227" t="s">
        <v>147</v>
      </c>
      <c r="AY373" s="17" t="s">
        <v>138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147</v>
      </c>
      <c r="BK373" s="228">
        <f>ROUND(I373*H373,1)</f>
        <v>0</v>
      </c>
      <c r="BL373" s="17" t="s">
        <v>146</v>
      </c>
      <c r="BM373" s="227" t="s">
        <v>331</v>
      </c>
    </row>
    <row r="374" s="13" customFormat="1">
      <c r="A374" s="13"/>
      <c r="B374" s="229"/>
      <c r="C374" s="230"/>
      <c r="D374" s="231" t="s">
        <v>149</v>
      </c>
      <c r="E374" s="232" t="s">
        <v>1</v>
      </c>
      <c r="F374" s="233" t="s">
        <v>174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149</v>
      </c>
      <c r="AU374" s="239" t="s">
        <v>147</v>
      </c>
      <c r="AV374" s="13" t="s">
        <v>82</v>
      </c>
      <c r="AW374" s="13" t="s">
        <v>30</v>
      </c>
      <c r="AX374" s="13" t="s">
        <v>74</v>
      </c>
      <c r="AY374" s="239" t="s">
        <v>138</v>
      </c>
    </row>
    <row r="375" s="14" customFormat="1">
      <c r="A375" s="14"/>
      <c r="B375" s="240"/>
      <c r="C375" s="241"/>
      <c r="D375" s="231" t="s">
        <v>149</v>
      </c>
      <c r="E375" s="242" t="s">
        <v>1</v>
      </c>
      <c r="F375" s="243" t="s">
        <v>185</v>
      </c>
      <c r="G375" s="241"/>
      <c r="H375" s="244">
        <v>2.4710000000000001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149</v>
      </c>
      <c r="AU375" s="250" t="s">
        <v>147</v>
      </c>
      <c r="AV375" s="14" t="s">
        <v>147</v>
      </c>
      <c r="AW375" s="14" t="s">
        <v>30</v>
      </c>
      <c r="AX375" s="14" t="s">
        <v>74</v>
      </c>
      <c r="AY375" s="250" t="s">
        <v>138</v>
      </c>
    </row>
    <row r="376" s="13" customFormat="1">
      <c r="A376" s="13"/>
      <c r="B376" s="229"/>
      <c r="C376" s="230"/>
      <c r="D376" s="231" t="s">
        <v>149</v>
      </c>
      <c r="E376" s="232" t="s">
        <v>1</v>
      </c>
      <c r="F376" s="233" t="s">
        <v>186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149</v>
      </c>
      <c r="AU376" s="239" t="s">
        <v>147</v>
      </c>
      <c r="AV376" s="13" t="s">
        <v>82</v>
      </c>
      <c r="AW376" s="13" t="s">
        <v>30</v>
      </c>
      <c r="AX376" s="13" t="s">
        <v>74</v>
      </c>
      <c r="AY376" s="239" t="s">
        <v>138</v>
      </c>
    </row>
    <row r="377" s="14" customFormat="1">
      <c r="A377" s="14"/>
      <c r="B377" s="240"/>
      <c r="C377" s="241"/>
      <c r="D377" s="231" t="s">
        <v>149</v>
      </c>
      <c r="E377" s="242" t="s">
        <v>1</v>
      </c>
      <c r="F377" s="243" t="s">
        <v>187</v>
      </c>
      <c r="G377" s="241"/>
      <c r="H377" s="244">
        <v>1.165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149</v>
      </c>
      <c r="AU377" s="250" t="s">
        <v>147</v>
      </c>
      <c r="AV377" s="14" t="s">
        <v>147</v>
      </c>
      <c r="AW377" s="14" t="s">
        <v>30</v>
      </c>
      <c r="AX377" s="14" t="s">
        <v>74</v>
      </c>
      <c r="AY377" s="250" t="s">
        <v>138</v>
      </c>
    </row>
    <row r="378" s="15" customFormat="1">
      <c r="A378" s="15"/>
      <c r="B378" s="251"/>
      <c r="C378" s="252"/>
      <c r="D378" s="231" t="s">
        <v>149</v>
      </c>
      <c r="E378" s="253" t="s">
        <v>1</v>
      </c>
      <c r="F378" s="254" t="s">
        <v>176</v>
      </c>
      <c r="G378" s="252"/>
      <c r="H378" s="255">
        <v>3.6360000000000001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1" t="s">
        <v>149</v>
      </c>
      <c r="AU378" s="261" t="s">
        <v>147</v>
      </c>
      <c r="AV378" s="15" t="s">
        <v>146</v>
      </c>
      <c r="AW378" s="15" t="s">
        <v>30</v>
      </c>
      <c r="AX378" s="15" t="s">
        <v>82</v>
      </c>
      <c r="AY378" s="261" t="s">
        <v>138</v>
      </c>
    </row>
    <row r="379" s="2" customFormat="1" ht="24.15" customHeight="1">
      <c r="A379" s="38"/>
      <c r="B379" s="39"/>
      <c r="C379" s="215" t="s">
        <v>332</v>
      </c>
      <c r="D379" s="215" t="s">
        <v>142</v>
      </c>
      <c r="E379" s="216" t="s">
        <v>333</v>
      </c>
      <c r="F379" s="217" t="s">
        <v>334</v>
      </c>
      <c r="G379" s="218" t="s">
        <v>171</v>
      </c>
      <c r="H379" s="219">
        <v>3.6360000000000001</v>
      </c>
      <c r="I379" s="220"/>
      <c r="J379" s="221">
        <f>ROUND(I379*H379,1)</f>
        <v>0</v>
      </c>
      <c r="K379" s="222"/>
      <c r="L379" s="44"/>
      <c r="M379" s="223" t="s">
        <v>1</v>
      </c>
      <c r="N379" s="224" t="s">
        <v>40</v>
      </c>
      <c r="O379" s="91"/>
      <c r="P379" s="225">
        <f>O379*H379</f>
        <v>0</v>
      </c>
      <c r="Q379" s="225">
        <v>1.3599999999999999E-06</v>
      </c>
      <c r="R379" s="225">
        <f>Q379*H379</f>
        <v>4.9449599999999998E-06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146</v>
      </c>
      <c r="AT379" s="227" t="s">
        <v>142</v>
      </c>
      <c r="AU379" s="227" t="s">
        <v>147</v>
      </c>
      <c r="AY379" s="17" t="s">
        <v>138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147</v>
      </c>
      <c r="BK379" s="228">
        <f>ROUND(I379*H379,1)</f>
        <v>0</v>
      </c>
      <c r="BL379" s="17" t="s">
        <v>146</v>
      </c>
      <c r="BM379" s="227" t="s">
        <v>335</v>
      </c>
    </row>
    <row r="380" s="13" customFormat="1">
      <c r="A380" s="13"/>
      <c r="B380" s="229"/>
      <c r="C380" s="230"/>
      <c r="D380" s="231" t="s">
        <v>149</v>
      </c>
      <c r="E380" s="232" t="s">
        <v>1</v>
      </c>
      <c r="F380" s="233" t="s">
        <v>174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149</v>
      </c>
      <c r="AU380" s="239" t="s">
        <v>147</v>
      </c>
      <c r="AV380" s="13" t="s">
        <v>82</v>
      </c>
      <c r="AW380" s="13" t="s">
        <v>30</v>
      </c>
      <c r="AX380" s="13" t="s">
        <v>74</v>
      </c>
      <c r="AY380" s="239" t="s">
        <v>138</v>
      </c>
    </row>
    <row r="381" s="14" customFormat="1">
      <c r="A381" s="14"/>
      <c r="B381" s="240"/>
      <c r="C381" s="241"/>
      <c r="D381" s="231" t="s">
        <v>149</v>
      </c>
      <c r="E381" s="242" t="s">
        <v>1</v>
      </c>
      <c r="F381" s="243" t="s">
        <v>185</v>
      </c>
      <c r="G381" s="241"/>
      <c r="H381" s="244">
        <v>2.4710000000000001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149</v>
      </c>
      <c r="AU381" s="250" t="s">
        <v>147</v>
      </c>
      <c r="AV381" s="14" t="s">
        <v>147</v>
      </c>
      <c r="AW381" s="14" t="s">
        <v>30</v>
      </c>
      <c r="AX381" s="14" t="s">
        <v>74</v>
      </c>
      <c r="AY381" s="250" t="s">
        <v>138</v>
      </c>
    </row>
    <row r="382" s="13" customFormat="1">
      <c r="A382" s="13"/>
      <c r="B382" s="229"/>
      <c r="C382" s="230"/>
      <c r="D382" s="231" t="s">
        <v>149</v>
      </c>
      <c r="E382" s="232" t="s">
        <v>1</v>
      </c>
      <c r="F382" s="233" t="s">
        <v>186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149</v>
      </c>
      <c r="AU382" s="239" t="s">
        <v>147</v>
      </c>
      <c r="AV382" s="13" t="s">
        <v>82</v>
      </c>
      <c r="AW382" s="13" t="s">
        <v>30</v>
      </c>
      <c r="AX382" s="13" t="s">
        <v>74</v>
      </c>
      <c r="AY382" s="239" t="s">
        <v>138</v>
      </c>
    </row>
    <row r="383" s="14" customFormat="1">
      <c r="A383" s="14"/>
      <c r="B383" s="240"/>
      <c r="C383" s="241"/>
      <c r="D383" s="231" t="s">
        <v>149</v>
      </c>
      <c r="E383" s="242" t="s">
        <v>1</v>
      </c>
      <c r="F383" s="243" t="s">
        <v>187</v>
      </c>
      <c r="G383" s="241"/>
      <c r="H383" s="244">
        <v>1.165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149</v>
      </c>
      <c r="AU383" s="250" t="s">
        <v>147</v>
      </c>
      <c r="AV383" s="14" t="s">
        <v>147</v>
      </c>
      <c r="AW383" s="14" t="s">
        <v>30</v>
      </c>
      <c r="AX383" s="14" t="s">
        <v>74</v>
      </c>
      <c r="AY383" s="250" t="s">
        <v>138</v>
      </c>
    </row>
    <row r="384" s="15" customFormat="1">
      <c r="A384" s="15"/>
      <c r="B384" s="251"/>
      <c r="C384" s="252"/>
      <c r="D384" s="231" t="s">
        <v>149</v>
      </c>
      <c r="E384" s="253" t="s">
        <v>1</v>
      </c>
      <c r="F384" s="254" t="s">
        <v>176</v>
      </c>
      <c r="G384" s="252"/>
      <c r="H384" s="255">
        <v>3.6360000000000001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1" t="s">
        <v>149</v>
      </c>
      <c r="AU384" s="261" t="s">
        <v>147</v>
      </c>
      <c r="AV384" s="15" t="s">
        <v>146</v>
      </c>
      <c r="AW384" s="15" t="s">
        <v>30</v>
      </c>
      <c r="AX384" s="15" t="s">
        <v>82</v>
      </c>
      <c r="AY384" s="261" t="s">
        <v>138</v>
      </c>
    </row>
    <row r="385" s="2" customFormat="1" ht="24.15" customHeight="1">
      <c r="A385" s="38"/>
      <c r="B385" s="39"/>
      <c r="C385" s="215" t="s">
        <v>336</v>
      </c>
      <c r="D385" s="215" t="s">
        <v>142</v>
      </c>
      <c r="E385" s="216" t="s">
        <v>337</v>
      </c>
      <c r="F385" s="217" t="s">
        <v>338</v>
      </c>
      <c r="G385" s="218" t="s">
        <v>171</v>
      </c>
      <c r="H385" s="219">
        <v>3.6360000000000001</v>
      </c>
      <c r="I385" s="220"/>
      <c r="J385" s="221">
        <f>ROUND(I385*H385,1)</f>
        <v>0</v>
      </c>
      <c r="K385" s="222"/>
      <c r="L385" s="44"/>
      <c r="M385" s="223" t="s">
        <v>1</v>
      </c>
      <c r="N385" s="224" t="s">
        <v>40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0.035000000000000003</v>
      </c>
      <c r="T385" s="226">
        <f>S385*H385</f>
        <v>0.12726000000000001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146</v>
      </c>
      <c r="AT385" s="227" t="s">
        <v>142</v>
      </c>
      <c r="AU385" s="227" t="s">
        <v>147</v>
      </c>
      <c r="AY385" s="17" t="s">
        <v>138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147</v>
      </c>
      <c r="BK385" s="228">
        <f>ROUND(I385*H385,1)</f>
        <v>0</v>
      </c>
      <c r="BL385" s="17" t="s">
        <v>146</v>
      </c>
      <c r="BM385" s="227" t="s">
        <v>339</v>
      </c>
    </row>
    <row r="386" s="13" customFormat="1">
      <c r="A386" s="13"/>
      <c r="B386" s="229"/>
      <c r="C386" s="230"/>
      <c r="D386" s="231" t="s">
        <v>149</v>
      </c>
      <c r="E386" s="232" t="s">
        <v>1</v>
      </c>
      <c r="F386" s="233" t="s">
        <v>174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149</v>
      </c>
      <c r="AU386" s="239" t="s">
        <v>147</v>
      </c>
      <c r="AV386" s="13" t="s">
        <v>82</v>
      </c>
      <c r="AW386" s="13" t="s">
        <v>30</v>
      </c>
      <c r="AX386" s="13" t="s">
        <v>74</v>
      </c>
      <c r="AY386" s="239" t="s">
        <v>138</v>
      </c>
    </row>
    <row r="387" s="14" customFormat="1">
      <c r="A387" s="14"/>
      <c r="B387" s="240"/>
      <c r="C387" s="241"/>
      <c r="D387" s="231" t="s">
        <v>149</v>
      </c>
      <c r="E387" s="242" t="s">
        <v>1</v>
      </c>
      <c r="F387" s="243" t="s">
        <v>185</v>
      </c>
      <c r="G387" s="241"/>
      <c r="H387" s="244">
        <v>2.4710000000000001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149</v>
      </c>
      <c r="AU387" s="250" t="s">
        <v>147</v>
      </c>
      <c r="AV387" s="14" t="s">
        <v>147</v>
      </c>
      <c r="AW387" s="14" t="s">
        <v>30</v>
      </c>
      <c r="AX387" s="14" t="s">
        <v>74</v>
      </c>
      <c r="AY387" s="250" t="s">
        <v>138</v>
      </c>
    </row>
    <row r="388" s="13" customFormat="1">
      <c r="A388" s="13"/>
      <c r="B388" s="229"/>
      <c r="C388" s="230"/>
      <c r="D388" s="231" t="s">
        <v>149</v>
      </c>
      <c r="E388" s="232" t="s">
        <v>1</v>
      </c>
      <c r="F388" s="233" t="s">
        <v>186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149</v>
      </c>
      <c r="AU388" s="239" t="s">
        <v>147</v>
      </c>
      <c r="AV388" s="13" t="s">
        <v>82</v>
      </c>
      <c r="AW388" s="13" t="s">
        <v>30</v>
      </c>
      <c r="AX388" s="13" t="s">
        <v>74</v>
      </c>
      <c r="AY388" s="239" t="s">
        <v>138</v>
      </c>
    </row>
    <row r="389" s="14" customFormat="1">
      <c r="A389" s="14"/>
      <c r="B389" s="240"/>
      <c r="C389" s="241"/>
      <c r="D389" s="231" t="s">
        <v>149</v>
      </c>
      <c r="E389" s="242" t="s">
        <v>1</v>
      </c>
      <c r="F389" s="243" t="s">
        <v>187</v>
      </c>
      <c r="G389" s="241"/>
      <c r="H389" s="244">
        <v>1.165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149</v>
      </c>
      <c r="AU389" s="250" t="s">
        <v>147</v>
      </c>
      <c r="AV389" s="14" t="s">
        <v>147</v>
      </c>
      <c r="AW389" s="14" t="s">
        <v>30</v>
      </c>
      <c r="AX389" s="14" t="s">
        <v>74</v>
      </c>
      <c r="AY389" s="250" t="s">
        <v>138</v>
      </c>
    </row>
    <row r="390" s="15" customFormat="1">
      <c r="A390" s="15"/>
      <c r="B390" s="251"/>
      <c r="C390" s="252"/>
      <c r="D390" s="231" t="s">
        <v>149</v>
      </c>
      <c r="E390" s="253" t="s">
        <v>1</v>
      </c>
      <c r="F390" s="254" t="s">
        <v>176</v>
      </c>
      <c r="G390" s="252"/>
      <c r="H390" s="255">
        <v>3.6360000000000001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1" t="s">
        <v>149</v>
      </c>
      <c r="AU390" s="261" t="s">
        <v>147</v>
      </c>
      <c r="AV390" s="15" t="s">
        <v>146</v>
      </c>
      <c r="AW390" s="15" t="s">
        <v>30</v>
      </c>
      <c r="AX390" s="15" t="s">
        <v>82</v>
      </c>
      <c r="AY390" s="261" t="s">
        <v>138</v>
      </c>
    </row>
    <row r="391" s="2" customFormat="1" ht="24.15" customHeight="1">
      <c r="A391" s="38"/>
      <c r="B391" s="39"/>
      <c r="C391" s="215" t="s">
        <v>340</v>
      </c>
      <c r="D391" s="215" t="s">
        <v>142</v>
      </c>
      <c r="E391" s="216" t="s">
        <v>341</v>
      </c>
      <c r="F391" s="217" t="s">
        <v>342</v>
      </c>
      <c r="G391" s="218" t="s">
        <v>277</v>
      </c>
      <c r="H391" s="219">
        <v>0.5</v>
      </c>
      <c r="I391" s="220"/>
      <c r="J391" s="221">
        <f>ROUND(I391*H391,1)</f>
        <v>0</v>
      </c>
      <c r="K391" s="222"/>
      <c r="L391" s="44"/>
      <c r="M391" s="223" t="s">
        <v>1</v>
      </c>
      <c r="N391" s="224" t="s">
        <v>40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1.3999999999999999</v>
      </c>
      <c r="T391" s="226">
        <f>S391*H391</f>
        <v>0.69999999999999996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146</v>
      </c>
      <c r="AT391" s="227" t="s">
        <v>142</v>
      </c>
      <c r="AU391" s="227" t="s">
        <v>147</v>
      </c>
      <c r="AY391" s="17" t="s">
        <v>138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147</v>
      </c>
      <c r="BK391" s="228">
        <f>ROUND(I391*H391,1)</f>
        <v>0</v>
      </c>
      <c r="BL391" s="17" t="s">
        <v>146</v>
      </c>
      <c r="BM391" s="227" t="s">
        <v>343</v>
      </c>
    </row>
    <row r="392" s="13" customFormat="1">
      <c r="A392" s="13"/>
      <c r="B392" s="229"/>
      <c r="C392" s="230"/>
      <c r="D392" s="231" t="s">
        <v>149</v>
      </c>
      <c r="E392" s="232" t="s">
        <v>1</v>
      </c>
      <c r="F392" s="233" t="s">
        <v>344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149</v>
      </c>
      <c r="AU392" s="239" t="s">
        <v>147</v>
      </c>
      <c r="AV392" s="13" t="s">
        <v>82</v>
      </c>
      <c r="AW392" s="13" t="s">
        <v>30</v>
      </c>
      <c r="AX392" s="13" t="s">
        <v>74</v>
      </c>
      <c r="AY392" s="239" t="s">
        <v>138</v>
      </c>
    </row>
    <row r="393" s="14" customFormat="1">
      <c r="A393" s="14"/>
      <c r="B393" s="240"/>
      <c r="C393" s="241"/>
      <c r="D393" s="231" t="s">
        <v>149</v>
      </c>
      <c r="E393" s="242" t="s">
        <v>1</v>
      </c>
      <c r="F393" s="243" t="s">
        <v>345</v>
      </c>
      <c r="G393" s="241"/>
      <c r="H393" s="244">
        <v>0.5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149</v>
      </c>
      <c r="AU393" s="250" t="s">
        <v>147</v>
      </c>
      <c r="AV393" s="14" t="s">
        <v>147</v>
      </c>
      <c r="AW393" s="14" t="s">
        <v>30</v>
      </c>
      <c r="AX393" s="14" t="s">
        <v>82</v>
      </c>
      <c r="AY393" s="250" t="s">
        <v>138</v>
      </c>
    </row>
    <row r="394" s="2" customFormat="1" ht="21.75" customHeight="1">
      <c r="A394" s="38"/>
      <c r="B394" s="39"/>
      <c r="C394" s="215" t="s">
        <v>346</v>
      </c>
      <c r="D394" s="215" t="s">
        <v>142</v>
      </c>
      <c r="E394" s="216" t="s">
        <v>347</v>
      </c>
      <c r="F394" s="217" t="s">
        <v>348</v>
      </c>
      <c r="G394" s="218" t="s">
        <v>171</v>
      </c>
      <c r="H394" s="219">
        <v>1</v>
      </c>
      <c r="I394" s="220"/>
      <c r="J394" s="221">
        <f>ROUND(I394*H394,1)</f>
        <v>0</v>
      </c>
      <c r="K394" s="222"/>
      <c r="L394" s="44"/>
      <c r="M394" s="223" t="s">
        <v>1</v>
      </c>
      <c r="N394" s="224" t="s">
        <v>40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0.075999999999999998</v>
      </c>
      <c r="T394" s="226">
        <f>S394*H394</f>
        <v>0.075999999999999998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146</v>
      </c>
      <c r="AT394" s="227" t="s">
        <v>142</v>
      </c>
      <c r="AU394" s="227" t="s">
        <v>147</v>
      </c>
      <c r="AY394" s="17" t="s">
        <v>138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147</v>
      </c>
      <c r="BK394" s="228">
        <f>ROUND(I394*H394,1)</f>
        <v>0</v>
      </c>
      <c r="BL394" s="17" t="s">
        <v>146</v>
      </c>
      <c r="BM394" s="227" t="s">
        <v>349</v>
      </c>
    </row>
    <row r="395" s="13" customFormat="1">
      <c r="A395" s="13"/>
      <c r="B395" s="229"/>
      <c r="C395" s="230"/>
      <c r="D395" s="231" t="s">
        <v>149</v>
      </c>
      <c r="E395" s="232" t="s">
        <v>1</v>
      </c>
      <c r="F395" s="233" t="s">
        <v>174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149</v>
      </c>
      <c r="AU395" s="239" t="s">
        <v>147</v>
      </c>
      <c r="AV395" s="13" t="s">
        <v>82</v>
      </c>
      <c r="AW395" s="13" t="s">
        <v>30</v>
      </c>
      <c r="AX395" s="13" t="s">
        <v>74</v>
      </c>
      <c r="AY395" s="239" t="s">
        <v>138</v>
      </c>
    </row>
    <row r="396" s="14" customFormat="1">
      <c r="A396" s="14"/>
      <c r="B396" s="240"/>
      <c r="C396" s="241"/>
      <c r="D396" s="231" t="s">
        <v>149</v>
      </c>
      <c r="E396" s="242" t="s">
        <v>1</v>
      </c>
      <c r="F396" s="243" t="s">
        <v>82</v>
      </c>
      <c r="G396" s="241"/>
      <c r="H396" s="244">
        <v>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149</v>
      </c>
      <c r="AU396" s="250" t="s">
        <v>147</v>
      </c>
      <c r="AV396" s="14" t="s">
        <v>147</v>
      </c>
      <c r="AW396" s="14" t="s">
        <v>30</v>
      </c>
      <c r="AX396" s="14" t="s">
        <v>82</v>
      </c>
      <c r="AY396" s="250" t="s">
        <v>138</v>
      </c>
    </row>
    <row r="397" s="2" customFormat="1" ht="24.15" customHeight="1">
      <c r="A397" s="38"/>
      <c r="B397" s="39"/>
      <c r="C397" s="215" t="s">
        <v>350</v>
      </c>
      <c r="D397" s="215" t="s">
        <v>142</v>
      </c>
      <c r="E397" s="216" t="s">
        <v>351</v>
      </c>
      <c r="F397" s="217" t="s">
        <v>352</v>
      </c>
      <c r="G397" s="218" t="s">
        <v>145</v>
      </c>
      <c r="H397" s="219">
        <v>19</v>
      </c>
      <c r="I397" s="220"/>
      <c r="J397" s="221">
        <f>ROUND(I397*H397,1)</f>
        <v>0</v>
      </c>
      <c r="K397" s="222"/>
      <c r="L397" s="44"/>
      <c r="M397" s="223" t="s">
        <v>1</v>
      </c>
      <c r="N397" s="224" t="s">
        <v>40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0.0040000000000000001</v>
      </c>
      <c r="T397" s="226">
        <f>S397*H397</f>
        <v>0.075999999999999998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146</v>
      </c>
      <c r="AT397" s="227" t="s">
        <v>142</v>
      </c>
      <c r="AU397" s="227" t="s">
        <v>147</v>
      </c>
      <c r="AY397" s="17" t="s">
        <v>138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147</v>
      </c>
      <c r="BK397" s="228">
        <f>ROUND(I397*H397,1)</f>
        <v>0</v>
      </c>
      <c r="BL397" s="17" t="s">
        <v>146</v>
      </c>
      <c r="BM397" s="227" t="s">
        <v>353</v>
      </c>
    </row>
    <row r="398" s="14" customFormat="1">
      <c r="A398" s="14"/>
      <c r="B398" s="240"/>
      <c r="C398" s="241"/>
      <c r="D398" s="231" t="s">
        <v>149</v>
      </c>
      <c r="E398" s="242" t="s">
        <v>1</v>
      </c>
      <c r="F398" s="243" t="s">
        <v>354</v>
      </c>
      <c r="G398" s="241"/>
      <c r="H398" s="244">
        <v>19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149</v>
      </c>
      <c r="AU398" s="250" t="s">
        <v>147</v>
      </c>
      <c r="AV398" s="14" t="s">
        <v>147</v>
      </c>
      <c r="AW398" s="14" t="s">
        <v>30</v>
      </c>
      <c r="AX398" s="14" t="s">
        <v>82</v>
      </c>
      <c r="AY398" s="250" t="s">
        <v>138</v>
      </c>
    </row>
    <row r="399" s="2" customFormat="1" ht="24.15" customHeight="1">
      <c r="A399" s="38"/>
      <c r="B399" s="39"/>
      <c r="C399" s="215" t="s">
        <v>355</v>
      </c>
      <c r="D399" s="215" t="s">
        <v>142</v>
      </c>
      <c r="E399" s="216" t="s">
        <v>356</v>
      </c>
      <c r="F399" s="217" t="s">
        <v>357</v>
      </c>
      <c r="G399" s="218" t="s">
        <v>145</v>
      </c>
      <c r="H399" s="219">
        <v>59</v>
      </c>
      <c r="I399" s="220"/>
      <c r="J399" s="221">
        <f>ROUND(I399*H399,1)</f>
        <v>0</v>
      </c>
      <c r="K399" s="222"/>
      <c r="L399" s="44"/>
      <c r="M399" s="223" t="s">
        <v>1</v>
      </c>
      <c r="N399" s="224" t="s">
        <v>40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0.001</v>
      </c>
      <c r="T399" s="226">
        <f>S399*H399</f>
        <v>0.059000000000000004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146</v>
      </c>
      <c r="AT399" s="227" t="s">
        <v>142</v>
      </c>
      <c r="AU399" s="227" t="s">
        <v>147</v>
      </c>
      <c r="AY399" s="17" t="s">
        <v>138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147</v>
      </c>
      <c r="BK399" s="228">
        <f>ROUND(I399*H399,1)</f>
        <v>0</v>
      </c>
      <c r="BL399" s="17" t="s">
        <v>146</v>
      </c>
      <c r="BM399" s="227" t="s">
        <v>358</v>
      </c>
    </row>
    <row r="400" s="13" customFormat="1">
      <c r="A400" s="13"/>
      <c r="B400" s="229"/>
      <c r="C400" s="230"/>
      <c r="D400" s="231" t="s">
        <v>149</v>
      </c>
      <c r="E400" s="232" t="s">
        <v>1</v>
      </c>
      <c r="F400" s="233" t="s">
        <v>359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149</v>
      </c>
      <c r="AU400" s="239" t="s">
        <v>147</v>
      </c>
      <c r="AV400" s="13" t="s">
        <v>82</v>
      </c>
      <c r="AW400" s="13" t="s">
        <v>30</v>
      </c>
      <c r="AX400" s="13" t="s">
        <v>74</v>
      </c>
      <c r="AY400" s="239" t="s">
        <v>138</v>
      </c>
    </row>
    <row r="401" s="14" customFormat="1">
      <c r="A401" s="14"/>
      <c r="B401" s="240"/>
      <c r="C401" s="241"/>
      <c r="D401" s="231" t="s">
        <v>149</v>
      </c>
      <c r="E401" s="242" t="s">
        <v>1</v>
      </c>
      <c r="F401" s="243" t="s">
        <v>360</v>
      </c>
      <c r="G401" s="241"/>
      <c r="H401" s="244">
        <v>59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149</v>
      </c>
      <c r="AU401" s="250" t="s">
        <v>147</v>
      </c>
      <c r="AV401" s="14" t="s">
        <v>147</v>
      </c>
      <c r="AW401" s="14" t="s">
        <v>30</v>
      </c>
      <c r="AX401" s="14" t="s">
        <v>82</v>
      </c>
      <c r="AY401" s="250" t="s">
        <v>138</v>
      </c>
    </row>
    <row r="402" s="2" customFormat="1" ht="24.15" customHeight="1">
      <c r="A402" s="38"/>
      <c r="B402" s="39"/>
      <c r="C402" s="215" t="s">
        <v>361</v>
      </c>
      <c r="D402" s="215" t="s">
        <v>142</v>
      </c>
      <c r="E402" s="216" t="s">
        <v>362</v>
      </c>
      <c r="F402" s="217" t="s">
        <v>363</v>
      </c>
      <c r="G402" s="218" t="s">
        <v>364</v>
      </c>
      <c r="H402" s="219">
        <v>1</v>
      </c>
      <c r="I402" s="220"/>
      <c r="J402" s="221">
        <f>ROUND(I402*H402,1)</f>
        <v>0</v>
      </c>
      <c r="K402" s="222"/>
      <c r="L402" s="44"/>
      <c r="M402" s="223" t="s">
        <v>1</v>
      </c>
      <c r="N402" s="224" t="s">
        <v>40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0.0060000000000000001</v>
      </c>
      <c r="T402" s="226">
        <f>S402*H402</f>
        <v>0.0060000000000000001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146</v>
      </c>
      <c r="AT402" s="227" t="s">
        <v>142</v>
      </c>
      <c r="AU402" s="227" t="s">
        <v>147</v>
      </c>
      <c r="AY402" s="17" t="s">
        <v>138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147</v>
      </c>
      <c r="BK402" s="228">
        <f>ROUND(I402*H402,1)</f>
        <v>0</v>
      </c>
      <c r="BL402" s="17" t="s">
        <v>146</v>
      </c>
      <c r="BM402" s="227" t="s">
        <v>365</v>
      </c>
    </row>
    <row r="403" s="13" customFormat="1">
      <c r="A403" s="13"/>
      <c r="B403" s="229"/>
      <c r="C403" s="230"/>
      <c r="D403" s="231" t="s">
        <v>149</v>
      </c>
      <c r="E403" s="232" t="s">
        <v>1</v>
      </c>
      <c r="F403" s="233" t="s">
        <v>366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149</v>
      </c>
      <c r="AU403" s="239" t="s">
        <v>147</v>
      </c>
      <c r="AV403" s="13" t="s">
        <v>82</v>
      </c>
      <c r="AW403" s="13" t="s">
        <v>30</v>
      </c>
      <c r="AX403" s="13" t="s">
        <v>74</v>
      </c>
      <c r="AY403" s="239" t="s">
        <v>138</v>
      </c>
    </row>
    <row r="404" s="14" customFormat="1">
      <c r="A404" s="14"/>
      <c r="B404" s="240"/>
      <c r="C404" s="241"/>
      <c r="D404" s="231" t="s">
        <v>149</v>
      </c>
      <c r="E404" s="242" t="s">
        <v>1</v>
      </c>
      <c r="F404" s="243" t="s">
        <v>82</v>
      </c>
      <c r="G404" s="241"/>
      <c r="H404" s="244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149</v>
      </c>
      <c r="AU404" s="250" t="s">
        <v>147</v>
      </c>
      <c r="AV404" s="14" t="s">
        <v>147</v>
      </c>
      <c r="AW404" s="14" t="s">
        <v>30</v>
      </c>
      <c r="AX404" s="14" t="s">
        <v>82</v>
      </c>
      <c r="AY404" s="250" t="s">
        <v>138</v>
      </c>
    </row>
    <row r="405" s="2" customFormat="1" ht="24.15" customHeight="1">
      <c r="A405" s="38"/>
      <c r="B405" s="39"/>
      <c r="C405" s="215" t="s">
        <v>367</v>
      </c>
      <c r="D405" s="215" t="s">
        <v>142</v>
      </c>
      <c r="E405" s="216" t="s">
        <v>368</v>
      </c>
      <c r="F405" s="217" t="s">
        <v>369</v>
      </c>
      <c r="G405" s="218" t="s">
        <v>364</v>
      </c>
      <c r="H405" s="219">
        <v>19.5</v>
      </c>
      <c r="I405" s="220"/>
      <c r="J405" s="221">
        <f>ROUND(I405*H405,1)</f>
        <v>0</v>
      </c>
      <c r="K405" s="222"/>
      <c r="L405" s="44"/>
      <c r="M405" s="223" t="s">
        <v>1</v>
      </c>
      <c r="N405" s="224" t="s">
        <v>40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0.0089999999999999993</v>
      </c>
      <c r="T405" s="226">
        <f>S405*H405</f>
        <v>0.17549999999999999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146</v>
      </c>
      <c r="AT405" s="227" t="s">
        <v>142</v>
      </c>
      <c r="AU405" s="227" t="s">
        <v>147</v>
      </c>
      <c r="AY405" s="17" t="s">
        <v>138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147</v>
      </c>
      <c r="BK405" s="228">
        <f>ROUND(I405*H405,1)</f>
        <v>0</v>
      </c>
      <c r="BL405" s="17" t="s">
        <v>146</v>
      </c>
      <c r="BM405" s="227" t="s">
        <v>370</v>
      </c>
    </row>
    <row r="406" s="13" customFormat="1">
      <c r="A406" s="13"/>
      <c r="B406" s="229"/>
      <c r="C406" s="230"/>
      <c r="D406" s="231" t="s">
        <v>149</v>
      </c>
      <c r="E406" s="232" t="s">
        <v>1</v>
      </c>
      <c r="F406" s="233" t="s">
        <v>371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149</v>
      </c>
      <c r="AU406" s="239" t="s">
        <v>147</v>
      </c>
      <c r="AV406" s="13" t="s">
        <v>82</v>
      </c>
      <c r="AW406" s="13" t="s">
        <v>30</v>
      </c>
      <c r="AX406" s="13" t="s">
        <v>74</v>
      </c>
      <c r="AY406" s="239" t="s">
        <v>138</v>
      </c>
    </row>
    <row r="407" s="13" customFormat="1">
      <c r="A407" s="13"/>
      <c r="B407" s="229"/>
      <c r="C407" s="230"/>
      <c r="D407" s="231" t="s">
        <v>149</v>
      </c>
      <c r="E407" s="232" t="s">
        <v>1</v>
      </c>
      <c r="F407" s="233" t="s">
        <v>372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149</v>
      </c>
      <c r="AU407" s="239" t="s">
        <v>147</v>
      </c>
      <c r="AV407" s="13" t="s">
        <v>82</v>
      </c>
      <c r="AW407" s="13" t="s">
        <v>30</v>
      </c>
      <c r="AX407" s="13" t="s">
        <v>74</v>
      </c>
      <c r="AY407" s="239" t="s">
        <v>138</v>
      </c>
    </row>
    <row r="408" s="14" customFormat="1">
      <c r="A408" s="14"/>
      <c r="B408" s="240"/>
      <c r="C408" s="241"/>
      <c r="D408" s="231" t="s">
        <v>149</v>
      </c>
      <c r="E408" s="242" t="s">
        <v>1</v>
      </c>
      <c r="F408" s="243" t="s">
        <v>373</v>
      </c>
      <c r="G408" s="241"/>
      <c r="H408" s="244">
        <v>5.5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149</v>
      </c>
      <c r="AU408" s="250" t="s">
        <v>147</v>
      </c>
      <c r="AV408" s="14" t="s">
        <v>147</v>
      </c>
      <c r="AW408" s="14" t="s">
        <v>30</v>
      </c>
      <c r="AX408" s="14" t="s">
        <v>74</v>
      </c>
      <c r="AY408" s="250" t="s">
        <v>138</v>
      </c>
    </row>
    <row r="409" s="13" customFormat="1">
      <c r="A409" s="13"/>
      <c r="B409" s="229"/>
      <c r="C409" s="230"/>
      <c r="D409" s="231" t="s">
        <v>149</v>
      </c>
      <c r="E409" s="232" t="s">
        <v>1</v>
      </c>
      <c r="F409" s="233" t="s">
        <v>255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149</v>
      </c>
      <c r="AU409" s="239" t="s">
        <v>147</v>
      </c>
      <c r="AV409" s="13" t="s">
        <v>82</v>
      </c>
      <c r="AW409" s="13" t="s">
        <v>30</v>
      </c>
      <c r="AX409" s="13" t="s">
        <v>74</v>
      </c>
      <c r="AY409" s="239" t="s">
        <v>138</v>
      </c>
    </row>
    <row r="410" s="14" customFormat="1">
      <c r="A410" s="14"/>
      <c r="B410" s="240"/>
      <c r="C410" s="241"/>
      <c r="D410" s="231" t="s">
        <v>149</v>
      </c>
      <c r="E410" s="242" t="s">
        <v>1</v>
      </c>
      <c r="F410" s="243" t="s">
        <v>292</v>
      </c>
      <c r="G410" s="241"/>
      <c r="H410" s="244">
        <v>14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149</v>
      </c>
      <c r="AU410" s="250" t="s">
        <v>147</v>
      </c>
      <c r="AV410" s="14" t="s">
        <v>147</v>
      </c>
      <c r="AW410" s="14" t="s">
        <v>30</v>
      </c>
      <c r="AX410" s="14" t="s">
        <v>74</v>
      </c>
      <c r="AY410" s="250" t="s">
        <v>138</v>
      </c>
    </row>
    <row r="411" s="15" customFormat="1">
      <c r="A411" s="15"/>
      <c r="B411" s="251"/>
      <c r="C411" s="252"/>
      <c r="D411" s="231" t="s">
        <v>149</v>
      </c>
      <c r="E411" s="253" t="s">
        <v>1</v>
      </c>
      <c r="F411" s="254" t="s">
        <v>176</v>
      </c>
      <c r="G411" s="252"/>
      <c r="H411" s="255">
        <v>19.5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149</v>
      </c>
      <c r="AU411" s="261" t="s">
        <v>147</v>
      </c>
      <c r="AV411" s="15" t="s">
        <v>146</v>
      </c>
      <c r="AW411" s="15" t="s">
        <v>30</v>
      </c>
      <c r="AX411" s="15" t="s">
        <v>82</v>
      </c>
      <c r="AY411" s="261" t="s">
        <v>138</v>
      </c>
    </row>
    <row r="412" s="2" customFormat="1" ht="24.15" customHeight="1">
      <c r="A412" s="38"/>
      <c r="B412" s="39"/>
      <c r="C412" s="215" t="s">
        <v>374</v>
      </c>
      <c r="D412" s="215" t="s">
        <v>142</v>
      </c>
      <c r="E412" s="216" t="s">
        <v>375</v>
      </c>
      <c r="F412" s="217" t="s">
        <v>376</v>
      </c>
      <c r="G412" s="218" t="s">
        <v>364</v>
      </c>
      <c r="H412" s="219">
        <v>3.5</v>
      </c>
      <c r="I412" s="220"/>
      <c r="J412" s="221">
        <f>ROUND(I412*H412,1)</f>
        <v>0</v>
      </c>
      <c r="K412" s="222"/>
      <c r="L412" s="44"/>
      <c r="M412" s="223" t="s">
        <v>1</v>
      </c>
      <c r="N412" s="224" t="s">
        <v>40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0.027</v>
      </c>
      <c r="T412" s="226">
        <f>S412*H412</f>
        <v>0.094500000000000001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146</v>
      </c>
      <c r="AT412" s="227" t="s">
        <v>142</v>
      </c>
      <c r="AU412" s="227" t="s">
        <v>147</v>
      </c>
      <c r="AY412" s="17" t="s">
        <v>138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147</v>
      </c>
      <c r="BK412" s="228">
        <f>ROUND(I412*H412,1)</f>
        <v>0</v>
      </c>
      <c r="BL412" s="17" t="s">
        <v>146</v>
      </c>
      <c r="BM412" s="227" t="s">
        <v>377</v>
      </c>
    </row>
    <row r="413" s="13" customFormat="1">
      <c r="A413" s="13"/>
      <c r="B413" s="229"/>
      <c r="C413" s="230"/>
      <c r="D413" s="231" t="s">
        <v>149</v>
      </c>
      <c r="E413" s="232" t="s">
        <v>1</v>
      </c>
      <c r="F413" s="233" t="s">
        <v>371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149</v>
      </c>
      <c r="AU413" s="239" t="s">
        <v>147</v>
      </c>
      <c r="AV413" s="13" t="s">
        <v>82</v>
      </c>
      <c r="AW413" s="13" t="s">
        <v>30</v>
      </c>
      <c r="AX413" s="13" t="s">
        <v>74</v>
      </c>
      <c r="AY413" s="239" t="s">
        <v>138</v>
      </c>
    </row>
    <row r="414" s="13" customFormat="1">
      <c r="A414" s="13"/>
      <c r="B414" s="229"/>
      <c r="C414" s="230"/>
      <c r="D414" s="231" t="s">
        <v>149</v>
      </c>
      <c r="E414" s="232" t="s">
        <v>1</v>
      </c>
      <c r="F414" s="233" t="s">
        <v>378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149</v>
      </c>
      <c r="AU414" s="239" t="s">
        <v>147</v>
      </c>
      <c r="AV414" s="13" t="s">
        <v>82</v>
      </c>
      <c r="AW414" s="13" t="s">
        <v>30</v>
      </c>
      <c r="AX414" s="13" t="s">
        <v>74</v>
      </c>
      <c r="AY414" s="239" t="s">
        <v>138</v>
      </c>
    </row>
    <row r="415" s="14" customFormat="1">
      <c r="A415" s="14"/>
      <c r="B415" s="240"/>
      <c r="C415" s="241"/>
      <c r="D415" s="231" t="s">
        <v>149</v>
      </c>
      <c r="E415" s="242" t="s">
        <v>1</v>
      </c>
      <c r="F415" s="243" t="s">
        <v>379</v>
      </c>
      <c r="G415" s="241"/>
      <c r="H415" s="244">
        <v>3.5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149</v>
      </c>
      <c r="AU415" s="250" t="s">
        <v>147</v>
      </c>
      <c r="AV415" s="14" t="s">
        <v>147</v>
      </c>
      <c r="AW415" s="14" t="s">
        <v>30</v>
      </c>
      <c r="AX415" s="14" t="s">
        <v>82</v>
      </c>
      <c r="AY415" s="250" t="s">
        <v>138</v>
      </c>
    </row>
    <row r="416" s="2" customFormat="1" ht="24.15" customHeight="1">
      <c r="A416" s="38"/>
      <c r="B416" s="39"/>
      <c r="C416" s="215" t="s">
        <v>380</v>
      </c>
      <c r="D416" s="215" t="s">
        <v>142</v>
      </c>
      <c r="E416" s="216" t="s">
        <v>381</v>
      </c>
      <c r="F416" s="217" t="s">
        <v>382</v>
      </c>
      <c r="G416" s="218" t="s">
        <v>364</v>
      </c>
      <c r="H416" s="219">
        <v>200</v>
      </c>
      <c r="I416" s="220"/>
      <c r="J416" s="221">
        <f>ROUND(I416*H416,1)</f>
        <v>0</v>
      </c>
      <c r="K416" s="222"/>
      <c r="L416" s="44"/>
      <c r="M416" s="223" t="s">
        <v>1</v>
      </c>
      <c r="N416" s="224" t="s">
        <v>40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0.001</v>
      </c>
      <c r="T416" s="226">
        <f>S416*H416</f>
        <v>0.20000000000000001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146</v>
      </c>
      <c r="AT416" s="227" t="s">
        <v>142</v>
      </c>
      <c r="AU416" s="227" t="s">
        <v>147</v>
      </c>
      <c r="AY416" s="17" t="s">
        <v>138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147</v>
      </c>
      <c r="BK416" s="228">
        <f>ROUND(I416*H416,1)</f>
        <v>0</v>
      </c>
      <c r="BL416" s="17" t="s">
        <v>146</v>
      </c>
      <c r="BM416" s="227" t="s">
        <v>383</v>
      </c>
    </row>
    <row r="417" s="14" customFormat="1">
      <c r="A417" s="14"/>
      <c r="B417" s="240"/>
      <c r="C417" s="241"/>
      <c r="D417" s="231" t="s">
        <v>149</v>
      </c>
      <c r="E417" s="242" t="s">
        <v>1</v>
      </c>
      <c r="F417" s="243" t="s">
        <v>384</v>
      </c>
      <c r="G417" s="241"/>
      <c r="H417" s="244">
        <v>200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149</v>
      </c>
      <c r="AU417" s="250" t="s">
        <v>147</v>
      </c>
      <c r="AV417" s="14" t="s">
        <v>147</v>
      </c>
      <c r="AW417" s="14" t="s">
        <v>30</v>
      </c>
      <c r="AX417" s="14" t="s">
        <v>82</v>
      </c>
      <c r="AY417" s="250" t="s">
        <v>138</v>
      </c>
    </row>
    <row r="418" s="2" customFormat="1" ht="24.15" customHeight="1">
      <c r="A418" s="38"/>
      <c r="B418" s="39"/>
      <c r="C418" s="215" t="s">
        <v>385</v>
      </c>
      <c r="D418" s="215" t="s">
        <v>142</v>
      </c>
      <c r="E418" s="216" t="s">
        <v>386</v>
      </c>
      <c r="F418" s="217" t="s">
        <v>387</v>
      </c>
      <c r="G418" s="218" t="s">
        <v>364</v>
      </c>
      <c r="H418" s="219">
        <v>20</v>
      </c>
      <c r="I418" s="220"/>
      <c r="J418" s="221">
        <f>ROUND(I418*H418,1)</f>
        <v>0</v>
      </c>
      <c r="K418" s="222"/>
      <c r="L418" s="44"/>
      <c r="M418" s="223" t="s">
        <v>1</v>
      </c>
      <c r="N418" s="224" t="s">
        <v>40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0.001</v>
      </c>
      <c r="T418" s="226">
        <f>S418*H418</f>
        <v>0.02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146</v>
      </c>
      <c r="AT418" s="227" t="s">
        <v>142</v>
      </c>
      <c r="AU418" s="227" t="s">
        <v>147</v>
      </c>
      <c r="AY418" s="17" t="s">
        <v>138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147</v>
      </c>
      <c r="BK418" s="228">
        <f>ROUND(I418*H418,1)</f>
        <v>0</v>
      </c>
      <c r="BL418" s="17" t="s">
        <v>146</v>
      </c>
      <c r="BM418" s="227" t="s">
        <v>388</v>
      </c>
    </row>
    <row r="419" s="14" customFormat="1">
      <c r="A419" s="14"/>
      <c r="B419" s="240"/>
      <c r="C419" s="241"/>
      <c r="D419" s="231" t="s">
        <v>149</v>
      </c>
      <c r="E419" s="242" t="s">
        <v>1</v>
      </c>
      <c r="F419" s="243" t="s">
        <v>389</v>
      </c>
      <c r="G419" s="241"/>
      <c r="H419" s="244">
        <v>20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149</v>
      </c>
      <c r="AU419" s="250" t="s">
        <v>147</v>
      </c>
      <c r="AV419" s="14" t="s">
        <v>147</v>
      </c>
      <c r="AW419" s="14" t="s">
        <v>30</v>
      </c>
      <c r="AX419" s="14" t="s">
        <v>82</v>
      </c>
      <c r="AY419" s="250" t="s">
        <v>138</v>
      </c>
    </row>
    <row r="420" s="2" customFormat="1" ht="24.15" customHeight="1">
      <c r="A420" s="38"/>
      <c r="B420" s="39"/>
      <c r="C420" s="215" t="s">
        <v>390</v>
      </c>
      <c r="D420" s="215" t="s">
        <v>142</v>
      </c>
      <c r="E420" s="216" t="s">
        <v>391</v>
      </c>
      <c r="F420" s="217" t="s">
        <v>392</v>
      </c>
      <c r="G420" s="218" t="s">
        <v>145</v>
      </c>
      <c r="H420" s="219">
        <v>8</v>
      </c>
      <c r="I420" s="220"/>
      <c r="J420" s="221">
        <f>ROUND(I420*H420,1)</f>
        <v>0</v>
      </c>
      <c r="K420" s="222"/>
      <c r="L420" s="44"/>
      <c r="M420" s="223" t="s">
        <v>1</v>
      </c>
      <c r="N420" s="224" t="s">
        <v>40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0.001</v>
      </c>
      <c r="T420" s="226">
        <f>S420*H420</f>
        <v>0.0080000000000000002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146</v>
      </c>
      <c r="AT420" s="227" t="s">
        <v>142</v>
      </c>
      <c r="AU420" s="227" t="s">
        <v>147</v>
      </c>
      <c r="AY420" s="17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147</v>
      </c>
      <c r="BK420" s="228">
        <f>ROUND(I420*H420,1)</f>
        <v>0</v>
      </c>
      <c r="BL420" s="17" t="s">
        <v>146</v>
      </c>
      <c r="BM420" s="227" t="s">
        <v>393</v>
      </c>
    </row>
    <row r="421" s="13" customFormat="1">
      <c r="A421" s="13"/>
      <c r="B421" s="229"/>
      <c r="C421" s="230"/>
      <c r="D421" s="231" t="s">
        <v>149</v>
      </c>
      <c r="E421" s="232" t="s">
        <v>1</v>
      </c>
      <c r="F421" s="233" t="s">
        <v>394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149</v>
      </c>
      <c r="AU421" s="239" t="s">
        <v>147</v>
      </c>
      <c r="AV421" s="13" t="s">
        <v>82</v>
      </c>
      <c r="AW421" s="13" t="s">
        <v>30</v>
      </c>
      <c r="AX421" s="13" t="s">
        <v>74</v>
      </c>
      <c r="AY421" s="239" t="s">
        <v>138</v>
      </c>
    </row>
    <row r="422" s="14" customFormat="1">
      <c r="A422" s="14"/>
      <c r="B422" s="240"/>
      <c r="C422" s="241"/>
      <c r="D422" s="231" t="s">
        <v>149</v>
      </c>
      <c r="E422" s="242" t="s">
        <v>1</v>
      </c>
      <c r="F422" s="243" t="s">
        <v>310</v>
      </c>
      <c r="G422" s="241"/>
      <c r="H422" s="244">
        <v>8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149</v>
      </c>
      <c r="AU422" s="250" t="s">
        <v>147</v>
      </c>
      <c r="AV422" s="14" t="s">
        <v>147</v>
      </c>
      <c r="AW422" s="14" t="s">
        <v>30</v>
      </c>
      <c r="AX422" s="14" t="s">
        <v>82</v>
      </c>
      <c r="AY422" s="250" t="s">
        <v>138</v>
      </c>
    </row>
    <row r="423" s="2" customFormat="1" ht="24.15" customHeight="1">
      <c r="A423" s="38"/>
      <c r="B423" s="39"/>
      <c r="C423" s="215" t="s">
        <v>139</v>
      </c>
      <c r="D423" s="215" t="s">
        <v>142</v>
      </c>
      <c r="E423" s="216" t="s">
        <v>395</v>
      </c>
      <c r="F423" s="217" t="s">
        <v>396</v>
      </c>
      <c r="G423" s="218" t="s">
        <v>171</v>
      </c>
      <c r="H423" s="219">
        <v>19.481999999999999</v>
      </c>
      <c r="I423" s="220"/>
      <c r="J423" s="221">
        <f>ROUND(I423*H423,1)</f>
        <v>0</v>
      </c>
      <c r="K423" s="222"/>
      <c r="L423" s="44"/>
      <c r="M423" s="223" t="s">
        <v>1</v>
      </c>
      <c r="N423" s="224" t="s">
        <v>40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0.068000000000000005</v>
      </c>
      <c r="T423" s="226">
        <f>S423*H423</f>
        <v>1.324776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146</v>
      </c>
      <c r="AT423" s="227" t="s">
        <v>142</v>
      </c>
      <c r="AU423" s="227" t="s">
        <v>147</v>
      </c>
      <c r="AY423" s="17" t="s">
        <v>138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147</v>
      </c>
      <c r="BK423" s="228">
        <f>ROUND(I423*H423,1)</f>
        <v>0</v>
      </c>
      <c r="BL423" s="17" t="s">
        <v>146</v>
      </c>
      <c r="BM423" s="227" t="s">
        <v>397</v>
      </c>
    </row>
    <row r="424" s="13" customFormat="1">
      <c r="A424" s="13"/>
      <c r="B424" s="229"/>
      <c r="C424" s="230"/>
      <c r="D424" s="231" t="s">
        <v>149</v>
      </c>
      <c r="E424" s="232" t="s">
        <v>1</v>
      </c>
      <c r="F424" s="233" t="s">
        <v>174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149</v>
      </c>
      <c r="AU424" s="239" t="s">
        <v>147</v>
      </c>
      <c r="AV424" s="13" t="s">
        <v>82</v>
      </c>
      <c r="AW424" s="13" t="s">
        <v>30</v>
      </c>
      <c r="AX424" s="13" t="s">
        <v>74</v>
      </c>
      <c r="AY424" s="239" t="s">
        <v>138</v>
      </c>
    </row>
    <row r="425" s="14" customFormat="1">
      <c r="A425" s="14"/>
      <c r="B425" s="240"/>
      <c r="C425" s="241"/>
      <c r="D425" s="231" t="s">
        <v>149</v>
      </c>
      <c r="E425" s="242" t="s">
        <v>1</v>
      </c>
      <c r="F425" s="243" t="s">
        <v>398</v>
      </c>
      <c r="G425" s="241"/>
      <c r="H425" s="244">
        <v>10.853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149</v>
      </c>
      <c r="AU425" s="250" t="s">
        <v>147</v>
      </c>
      <c r="AV425" s="14" t="s">
        <v>147</v>
      </c>
      <c r="AW425" s="14" t="s">
        <v>30</v>
      </c>
      <c r="AX425" s="14" t="s">
        <v>74</v>
      </c>
      <c r="AY425" s="250" t="s">
        <v>138</v>
      </c>
    </row>
    <row r="426" s="13" customFormat="1">
      <c r="A426" s="13"/>
      <c r="B426" s="229"/>
      <c r="C426" s="230"/>
      <c r="D426" s="231" t="s">
        <v>149</v>
      </c>
      <c r="E426" s="232" t="s">
        <v>1</v>
      </c>
      <c r="F426" s="233" t="s">
        <v>186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149</v>
      </c>
      <c r="AU426" s="239" t="s">
        <v>147</v>
      </c>
      <c r="AV426" s="13" t="s">
        <v>82</v>
      </c>
      <c r="AW426" s="13" t="s">
        <v>30</v>
      </c>
      <c r="AX426" s="13" t="s">
        <v>74</v>
      </c>
      <c r="AY426" s="239" t="s">
        <v>138</v>
      </c>
    </row>
    <row r="427" s="14" customFormat="1">
      <c r="A427" s="14"/>
      <c r="B427" s="240"/>
      <c r="C427" s="241"/>
      <c r="D427" s="231" t="s">
        <v>149</v>
      </c>
      <c r="E427" s="242" t="s">
        <v>1</v>
      </c>
      <c r="F427" s="243" t="s">
        <v>399</v>
      </c>
      <c r="G427" s="241"/>
      <c r="H427" s="244">
        <v>4.6289999999999996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149</v>
      </c>
      <c r="AU427" s="250" t="s">
        <v>147</v>
      </c>
      <c r="AV427" s="14" t="s">
        <v>147</v>
      </c>
      <c r="AW427" s="14" t="s">
        <v>30</v>
      </c>
      <c r="AX427" s="14" t="s">
        <v>74</v>
      </c>
      <c r="AY427" s="250" t="s">
        <v>138</v>
      </c>
    </row>
    <row r="428" s="13" customFormat="1">
      <c r="A428" s="13"/>
      <c r="B428" s="229"/>
      <c r="C428" s="230"/>
      <c r="D428" s="231" t="s">
        <v>149</v>
      </c>
      <c r="E428" s="232" t="s">
        <v>1</v>
      </c>
      <c r="F428" s="233" t="s">
        <v>190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149</v>
      </c>
      <c r="AU428" s="239" t="s">
        <v>147</v>
      </c>
      <c r="AV428" s="13" t="s">
        <v>82</v>
      </c>
      <c r="AW428" s="13" t="s">
        <v>30</v>
      </c>
      <c r="AX428" s="13" t="s">
        <v>74</v>
      </c>
      <c r="AY428" s="239" t="s">
        <v>138</v>
      </c>
    </row>
    <row r="429" s="14" customFormat="1">
      <c r="A429" s="14"/>
      <c r="B429" s="240"/>
      <c r="C429" s="241"/>
      <c r="D429" s="231" t="s">
        <v>149</v>
      </c>
      <c r="E429" s="242" t="s">
        <v>1</v>
      </c>
      <c r="F429" s="243" t="s">
        <v>400</v>
      </c>
      <c r="G429" s="241"/>
      <c r="H429" s="244">
        <v>4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149</v>
      </c>
      <c r="AU429" s="250" t="s">
        <v>147</v>
      </c>
      <c r="AV429" s="14" t="s">
        <v>147</v>
      </c>
      <c r="AW429" s="14" t="s">
        <v>30</v>
      </c>
      <c r="AX429" s="14" t="s">
        <v>74</v>
      </c>
      <c r="AY429" s="250" t="s">
        <v>138</v>
      </c>
    </row>
    <row r="430" s="15" customFormat="1">
      <c r="A430" s="15"/>
      <c r="B430" s="251"/>
      <c r="C430" s="252"/>
      <c r="D430" s="231" t="s">
        <v>149</v>
      </c>
      <c r="E430" s="253" t="s">
        <v>1</v>
      </c>
      <c r="F430" s="254" t="s">
        <v>176</v>
      </c>
      <c r="G430" s="252"/>
      <c r="H430" s="255">
        <v>19.481999999999999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1" t="s">
        <v>149</v>
      </c>
      <c r="AU430" s="261" t="s">
        <v>147</v>
      </c>
      <c r="AV430" s="15" t="s">
        <v>146</v>
      </c>
      <c r="AW430" s="15" t="s">
        <v>30</v>
      </c>
      <c r="AX430" s="15" t="s">
        <v>82</v>
      </c>
      <c r="AY430" s="261" t="s">
        <v>138</v>
      </c>
    </row>
    <row r="431" s="12" customFormat="1" ht="22.8" customHeight="1">
      <c r="A431" s="12"/>
      <c r="B431" s="199"/>
      <c r="C431" s="200"/>
      <c r="D431" s="201" t="s">
        <v>73</v>
      </c>
      <c r="E431" s="213" t="s">
        <v>401</v>
      </c>
      <c r="F431" s="213" t="s">
        <v>402</v>
      </c>
      <c r="G431" s="200"/>
      <c r="H431" s="200"/>
      <c r="I431" s="203"/>
      <c r="J431" s="214">
        <f>BK431</f>
        <v>0</v>
      </c>
      <c r="K431" s="200"/>
      <c r="L431" s="205"/>
      <c r="M431" s="206"/>
      <c r="N431" s="207"/>
      <c r="O431" s="207"/>
      <c r="P431" s="208">
        <f>SUM(P432:P438)</f>
        <v>0</v>
      </c>
      <c r="Q431" s="207"/>
      <c r="R431" s="208">
        <f>SUM(R432:R438)</f>
        <v>0</v>
      </c>
      <c r="S431" s="207"/>
      <c r="T431" s="209">
        <f>SUM(T432:T438)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82</v>
      </c>
      <c r="AT431" s="211" t="s">
        <v>73</v>
      </c>
      <c r="AU431" s="211" t="s">
        <v>82</v>
      </c>
      <c r="AY431" s="210" t="s">
        <v>138</v>
      </c>
      <c r="BK431" s="212">
        <f>SUM(BK432:BK438)</f>
        <v>0</v>
      </c>
    </row>
    <row r="432" s="2" customFormat="1" ht="24.15" customHeight="1">
      <c r="A432" s="38"/>
      <c r="B432" s="39"/>
      <c r="C432" s="215" t="s">
        <v>403</v>
      </c>
      <c r="D432" s="215" t="s">
        <v>142</v>
      </c>
      <c r="E432" s="216" t="s">
        <v>404</v>
      </c>
      <c r="F432" s="217" t="s">
        <v>405</v>
      </c>
      <c r="G432" s="218" t="s">
        <v>288</v>
      </c>
      <c r="H432" s="219">
        <v>6.367</v>
      </c>
      <c r="I432" s="220"/>
      <c r="J432" s="221">
        <f>ROUND(I432*H432,1)</f>
        <v>0</v>
      </c>
      <c r="K432" s="222"/>
      <c r="L432" s="44"/>
      <c r="M432" s="223" t="s">
        <v>1</v>
      </c>
      <c r="N432" s="224" t="s">
        <v>40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</v>
      </c>
      <c r="T432" s="22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146</v>
      </c>
      <c r="AT432" s="227" t="s">
        <v>142</v>
      </c>
      <c r="AU432" s="227" t="s">
        <v>147</v>
      </c>
      <c r="AY432" s="17" t="s">
        <v>138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147</v>
      </c>
      <c r="BK432" s="228">
        <f>ROUND(I432*H432,1)</f>
        <v>0</v>
      </c>
      <c r="BL432" s="17" t="s">
        <v>146</v>
      </c>
      <c r="BM432" s="227" t="s">
        <v>406</v>
      </c>
    </row>
    <row r="433" s="2" customFormat="1" ht="33" customHeight="1">
      <c r="A433" s="38"/>
      <c r="B433" s="39"/>
      <c r="C433" s="215" t="s">
        <v>407</v>
      </c>
      <c r="D433" s="215" t="s">
        <v>142</v>
      </c>
      <c r="E433" s="216" t="s">
        <v>408</v>
      </c>
      <c r="F433" s="217" t="s">
        <v>409</v>
      </c>
      <c r="G433" s="218" t="s">
        <v>288</v>
      </c>
      <c r="H433" s="219">
        <v>63.670000000000002</v>
      </c>
      <c r="I433" s="220"/>
      <c r="J433" s="221">
        <f>ROUND(I433*H433,1)</f>
        <v>0</v>
      </c>
      <c r="K433" s="222"/>
      <c r="L433" s="44"/>
      <c r="M433" s="223" t="s">
        <v>1</v>
      </c>
      <c r="N433" s="224" t="s">
        <v>40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146</v>
      </c>
      <c r="AT433" s="227" t="s">
        <v>142</v>
      </c>
      <c r="AU433" s="227" t="s">
        <v>147</v>
      </c>
      <c r="AY433" s="17" t="s">
        <v>138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147</v>
      </c>
      <c r="BK433" s="228">
        <f>ROUND(I433*H433,1)</f>
        <v>0</v>
      </c>
      <c r="BL433" s="17" t="s">
        <v>146</v>
      </c>
      <c r="BM433" s="227" t="s">
        <v>410</v>
      </c>
    </row>
    <row r="434" s="14" customFormat="1">
      <c r="A434" s="14"/>
      <c r="B434" s="240"/>
      <c r="C434" s="241"/>
      <c r="D434" s="231" t="s">
        <v>149</v>
      </c>
      <c r="E434" s="241"/>
      <c r="F434" s="243" t="s">
        <v>411</v>
      </c>
      <c r="G434" s="241"/>
      <c r="H434" s="244">
        <v>63.670000000000002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149</v>
      </c>
      <c r="AU434" s="250" t="s">
        <v>147</v>
      </c>
      <c r="AV434" s="14" t="s">
        <v>147</v>
      </c>
      <c r="AW434" s="14" t="s">
        <v>4</v>
      </c>
      <c r="AX434" s="14" t="s">
        <v>82</v>
      </c>
      <c r="AY434" s="250" t="s">
        <v>138</v>
      </c>
    </row>
    <row r="435" s="2" customFormat="1" ht="24.15" customHeight="1">
      <c r="A435" s="38"/>
      <c r="B435" s="39"/>
      <c r="C435" s="215" t="s">
        <v>412</v>
      </c>
      <c r="D435" s="215" t="s">
        <v>142</v>
      </c>
      <c r="E435" s="216" t="s">
        <v>413</v>
      </c>
      <c r="F435" s="217" t="s">
        <v>414</v>
      </c>
      <c r="G435" s="218" t="s">
        <v>288</v>
      </c>
      <c r="H435" s="219">
        <v>6.367</v>
      </c>
      <c r="I435" s="220"/>
      <c r="J435" s="221">
        <f>ROUND(I435*H435,1)</f>
        <v>0</v>
      </c>
      <c r="K435" s="222"/>
      <c r="L435" s="44"/>
      <c r="M435" s="223" t="s">
        <v>1</v>
      </c>
      <c r="N435" s="224" t="s">
        <v>40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146</v>
      </c>
      <c r="AT435" s="227" t="s">
        <v>142</v>
      </c>
      <c r="AU435" s="227" t="s">
        <v>147</v>
      </c>
      <c r="AY435" s="17" t="s">
        <v>138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147</v>
      </c>
      <c r="BK435" s="228">
        <f>ROUND(I435*H435,1)</f>
        <v>0</v>
      </c>
      <c r="BL435" s="17" t="s">
        <v>146</v>
      </c>
      <c r="BM435" s="227" t="s">
        <v>415</v>
      </c>
    </row>
    <row r="436" s="2" customFormat="1" ht="24.15" customHeight="1">
      <c r="A436" s="38"/>
      <c r="B436" s="39"/>
      <c r="C436" s="215" t="s">
        <v>416</v>
      </c>
      <c r="D436" s="215" t="s">
        <v>142</v>
      </c>
      <c r="E436" s="216" t="s">
        <v>417</v>
      </c>
      <c r="F436" s="217" t="s">
        <v>418</v>
      </c>
      <c r="G436" s="218" t="s">
        <v>288</v>
      </c>
      <c r="H436" s="219">
        <v>120.973</v>
      </c>
      <c r="I436" s="220"/>
      <c r="J436" s="221">
        <f>ROUND(I436*H436,1)</f>
        <v>0</v>
      </c>
      <c r="K436" s="222"/>
      <c r="L436" s="44"/>
      <c r="M436" s="223" t="s">
        <v>1</v>
      </c>
      <c r="N436" s="224" t="s">
        <v>40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146</v>
      </c>
      <c r="AT436" s="227" t="s">
        <v>142</v>
      </c>
      <c r="AU436" s="227" t="s">
        <v>147</v>
      </c>
      <c r="AY436" s="17" t="s">
        <v>138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147</v>
      </c>
      <c r="BK436" s="228">
        <f>ROUND(I436*H436,1)</f>
        <v>0</v>
      </c>
      <c r="BL436" s="17" t="s">
        <v>146</v>
      </c>
      <c r="BM436" s="227" t="s">
        <v>419</v>
      </c>
    </row>
    <row r="437" s="14" customFormat="1">
      <c r="A437" s="14"/>
      <c r="B437" s="240"/>
      <c r="C437" s="241"/>
      <c r="D437" s="231" t="s">
        <v>149</v>
      </c>
      <c r="E437" s="241"/>
      <c r="F437" s="243" t="s">
        <v>420</v>
      </c>
      <c r="G437" s="241"/>
      <c r="H437" s="244">
        <v>120.973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149</v>
      </c>
      <c r="AU437" s="250" t="s">
        <v>147</v>
      </c>
      <c r="AV437" s="14" t="s">
        <v>147</v>
      </c>
      <c r="AW437" s="14" t="s">
        <v>4</v>
      </c>
      <c r="AX437" s="14" t="s">
        <v>82</v>
      </c>
      <c r="AY437" s="250" t="s">
        <v>138</v>
      </c>
    </row>
    <row r="438" s="2" customFormat="1" ht="33" customHeight="1">
      <c r="A438" s="38"/>
      <c r="B438" s="39"/>
      <c r="C438" s="215" t="s">
        <v>421</v>
      </c>
      <c r="D438" s="215" t="s">
        <v>142</v>
      </c>
      <c r="E438" s="216" t="s">
        <v>422</v>
      </c>
      <c r="F438" s="217" t="s">
        <v>423</v>
      </c>
      <c r="G438" s="218" t="s">
        <v>288</v>
      </c>
      <c r="H438" s="219">
        <v>6.367</v>
      </c>
      <c r="I438" s="220"/>
      <c r="J438" s="221">
        <f>ROUND(I438*H438,1)</f>
        <v>0</v>
      </c>
      <c r="K438" s="222"/>
      <c r="L438" s="44"/>
      <c r="M438" s="223" t="s">
        <v>1</v>
      </c>
      <c r="N438" s="224" t="s">
        <v>40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146</v>
      </c>
      <c r="AT438" s="227" t="s">
        <v>142</v>
      </c>
      <c r="AU438" s="227" t="s">
        <v>147</v>
      </c>
      <c r="AY438" s="17" t="s">
        <v>138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147</v>
      </c>
      <c r="BK438" s="228">
        <f>ROUND(I438*H438,1)</f>
        <v>0</v>
      </c>
      <c r="BL438" s="17" t="s">
        <v>146</v>
      </c>
      <c r="BM438" s="227" t="s">
        <v>424</v>
      </c>
    </row>
    <row r="439" s="12" customFormat="1" ht="22.8" customHeight="1">
      <c r="A439" s="12"/>
      <c r="B439" s="199"/>
      <c r="C439" s="200"/>
      <c r="D439" s="201" t="s">
        <v>73</v>
      </c>
      <c r="E439" s="213" t="s">
        <v>425</v>
      </c>
      <c r="F439" s="213" t="s">
        <v>426</v>
      </c>
      <c r="G439" s="200"/>
      <c r="H439" s="200"/>
      <c r="I439" s="203"/>
      <c r="J439" s="214">
        <f>BK439</f>
        <v>0</v>
      </c>
      <c r="K439" s="200"/>
      <c r="L439" s="205"/>
      <c r="M439" s="206"/>
      <c r="N439" s="207"/>
      <c r="O439" s="207"/>
      <c r="P439" s="208">
        <f>SUM(P440:P441)</f>
        <v>0</v>
      </c>
      <c r="Q439" s="207"/>
      <c r="R439" s="208">
        <f>SUM(R440:R441)</f>
        <v>0</v>
      </c>
      <c r="S439" s="207"/>
      <c r="T439" s="209">
        <f>SUM(T440:T441)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82</v>
      </c>
      <c r="AT439" s="211" t="s">
        <v>73</v>
      </c>
      <c r="AU439" s="211" t="s">
        <v>82</v>
      </c>
      <c r="AY439" s="210" t="s">
        <v>138</v>
      </c>
      <c r="BK439" s="212">
        <f>SUM(BK440:BK441)</f>
        <v>0</v>
      </c>
    </row>
    <row r="440" s="2" customFormat="1" ht="21.75" customHeight="1">
      <c r="A440" s="38"/>
      <c r="B440" s="39"/>
      <c r="C440" s="215" t="s">
        <v>427</v>
      </c>
      <c r="D440" s="215" t="s">
        <v>142</v>
      </c>
      <c r="E440" s="216" t="s">
        <v>428</v>
      </c>
      <c r="F440" s="217" t="s">
        <v>429</v>
      </c>
      <c r="G440" s="218" t="s">
        <v>288</v>
      </c>
      <c r="H440" s="219">
        <v>3.8260000000000001</v>
      </c>
      <c r="I440" s="220"/>
      <c r="J440" s="221">
        <f>ROUND(I440*H440,1)</f>
        <v>0</v>
      </c>
      <c r="K440" s="222"/>
      <c r="L440" s="44"/>
      <c r="M440" s="223" t="s">
        <v>1</v>
      </c>
      <c r="N440" s="224" t="s">
        <v>40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146</v>
      </c>
      <c r="AT440" s="227" t="s">
        <v>142</v>
      </c>
      <c r="AU440" s="227" t="s">
        <v>147</v>
      </c>
      <c r="AY440" s="17" t="s">
        <v>138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147</v>
      </c>
      <c r="BK440" s="228">
        <f>ROUND(I440*H440,1)</f>
        <v>0</v>
      </c>
      <c r="BL440" s="17" t="s">
        <v>146</v>
      </c>
      <c r="BM440" s="227" t="s">
        <v>430</v>
      </c>
    </row>
    <row r="441" s="2" customFormat="1" ht="24.15" customHeight="1">
      <c r="A441" s="38"/>
      <c r="B441" s="39"/>
      <c r="C441" s="215" t="s">
        <v>431</v>
      </c>
      <c r="D441" s="215" t="s">
        <v>142</v>
      </c>
      <c r="E441" s="216" t="s">
        <v>432</v>
      </c>
      <c r="F441" s="217" t="s">
        <v>433</v>
      </c>
      <c r="G441" s="218" t="s">
        <v>288</v>
      </c>
      <c r="H441" s="219">
        <v>3.8260000000000001</v>
      </c>
      <c r="I441" s="220"/>
      <c r="J441" s="221">
        <f>ROUND(I441*H441,1)</f>
        <v>0</v>
      </c>
      <c r="K441" s="222"/>
      <c r="L441" s="44"/>
      <c r="M441" s="223" t="s">
        <v>1</v>
      </c>
      <c r="N441" s="224" t="s">
        <v>40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146</v>
      </c>
      <c r="AT441" s="227" t="s">
        <v>142</v>
      </c>
      <c r="AU441" s="227" t="s">
        <v>147</v>
      </c>
      <c r="AY441" s="17" t="s">
        <v>138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147</v>
      </c>
      <c r="BK441" s="228">
        <f>ROUND(I441*H441,1)</f>
        <v>0</v>
      </c>
      <c r="BL441" s="17" t="s">
        <v>146</v>
      </c>
      <c r="BM441" s="227" t="s">
        <v>434</v>
      </c>
    </row>
    <row r="442" s="12" customFormat="1" ht="25.92" customHeight="1">
      <c r="A442" s="12"/>
      <c r="B442" s="199"/>
      <c r="C442" s="200"/>
      <c r="D442" s="201" t="s">
        <v>73</v>
      </c>
      <c r="E442" s="202" t="s">
        <v>435</v>
      </c>
      <c r="F442" s="202" t="s">
        <v>436</v>
      </c>
      <c r="G442" s="200"/>
      <c r="H442" s="200"/>
      <c r="I442" s="203"/>
      <c r="J442" s="204">
        <f>BK442</f>
        <v>0</v>
      </c>
      <c r="K442" s="200"/>
      <c r="L442" s="205"/>
      <c r="M442" s="206"/>
      <c r="N442" s="207"/>
      <c r="O442" s="207"/>
      <c r="P442" s="208">
        <f>P443+P474+P539+P599+P609+P658+P666+P748+P1047+P1068+P1076+P1096+P1107+P1211+P1272+P1328+P1419+P1507+P1673</f>
        <v>0</v>
      </c>
      <c r="Q442" s="207"/>
      <c r="R442" s="208">
        <f>R443+R474+R539+R599+R609+R658+R666+R748+R1047+R1068+R1076+R1096+R1107+R1211+R1272+R1328+R1419+R1507+R1673</f>
        <v>3.2345196084600003</v>
      </c>
      <c r="S442" s="207"/>
      <c r="T442" s="209">
        <f>T443+T474+T539+T599+T609+T658+T666+T748+T1047+T1068+T1076+T1096+T1107+T1211+T1272+T1328+T1419+T1507+T1673</f>
        <v>3.5004429100000003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147</v>
      </c>
      <c r="AT442" s="211" t="s">
        <v>73</v>
      </c>
      <c r="AU442" s="211" t="s">
        <v>74</v>
      </c>
      <c r="AY442" s="210" t="s">
        <v>138</v>
      </c>
      <c r="BK442" s="212">
        <f>BK443+BK474+BK539+BK599+BK609+BK658+BK666+BK748+BK1047+BK1068+BK1076+BK1096+BK1107+BK1211+BK1272+BK1328+BK1419+BK1507+BK1673</f>
        <v>0</v>
      </c>
    </row>
    <row r="443" s="12" customFormat="1" ht="22.8" customHeight="1">
      <c r="A443" s="12"/>
      <c r="B443" s="199"/>
      <c r="C443" s="200"/>
      <c r="D443" s="201" t="s">
        <v>73</v>
      </c>
      <c r="E443" s="213" t="s">
        <v>437</v>
      </c>
      <c r="F443" s="213" t="s">
        <v>438</v>
      </c>
      <c r="G443" s="200"/>
      <c r="H443" s="200"/>
      <c r="I443" s="203"/>
      <c r="J443" s="214">
        <f>BK443</f>
        <v>0</v>
      </c>
      <c r="K443" s="200"/>
      <c r="L443" s="205"/>
      <c r="M443" s="206"/>
      <c r="N443" s="207"/>
      <c r="O443" s="207"/>
      <c r="P443" s="208">
        <f>SUM(P444:P473)</f>
        <v>0</v>
      </c>
      <c r="Q443" s="207"/>
      <c r="R443" s="208">
        <f>SUM(R444:R473)</f>
        <v>0.03426216</v>
      </c>
      <c r="S443" s="207"/>
      <c r="T443" s="209">
        <f>SUM(T444:T473)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0" t="s">
        <v>147</v>
      </c>
      <c r="AT443" s="211" t="s">
        <v>73</v>
      </c>
      <c r="AU443" s="211" t="s">
        <v>82</v>
      </c>
      <c r="AY443" s="210" t="s">
        <v>138</v>
      </c>
      <c r="BK443" s="212">
        <f>SUM(BK444:BK473)</f>
        <v>0</v>
      </c>
    </row>
    <row r="444" s="2" customFormat="1" ht="24.15" customHeight="1">
      <c r="A444" s="38"/>
      <c r="B444" s="39"/>
      <c r="C444" s="215" t="s">
        <v>439</v>
      </c>
      <c r="D444" s="215" t="s">
        <v>142</v>
      </c>
      <c r="E444" s="216" t="s">
        <v>440</v>
      </c>
      <c r="F444" s="217" t="s">
        <v>441</v>
      </c>
      <c r="G444" s="218" t="s">
        <v>364</v>
      </c>
      <c r="H444" s="219">
        <v>8.5120000000000005</v>
      </c>
      <c r="I444" s="220"/>
      <c r="J444" s="221">
        <f>ROUND(I444*H444,1)</f>
        <v>0</v>
      </c>
      <c r="K444" s="222"/>
      <c r="L444" s="44"/>
      <c r="M444" s="223" t="s">
        <v>1</v>
      </c>
      <c r="N444" s="224" t="s">
        <v>40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442</v>
      </c>
      <c r="AT444" s="227" t="s">
        <v>142</v>
      </c>
      <c r="AU444" s="227" t="s">
        <v>147</v>
      </c>
      <c r="AY444" s="17" t="s">
        <v>138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147</v>
      </c>
      <c r="BK444" s="228">
        <f>ROUND(I444*H444,1)</f>
        <v>0</v>
      </c>
      <c r="BL444" s="17" t="s">
        <v>442</v>
      </c>
      <c r="BM444" s="227" t="s">
        <v>443</v>
      </c>
    </row>
    <row r="445" s="13" customFormat="1">
      <c r="A445" s="13"/>
      <c r="B445" s="229"/>
      <c r="C445" s="230"/>
      <c r="D445" s="231" t="s">
        <v>149</v>
      </c>
      <c r="E445" s="232" t="s">
        <v>1</v>
      </c>
      <c r="F445" s="233" t="s">
        <v>444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149</v>
      </c>
      <c r="AU445" s="239" t="s">
        <v>147</v>
      </c>
      <c r="AV445" s="13" t="s">
        <v>82</v>
      </c>
      <c r="AW445" s="13" t="s">
        <v>30</v>
      </c>
      <c r="AX445" s="13" t="s">
        <v>74</v>
      </c>
      <c r="AY445" s="239" t="s">
        <v>138</v>
      </c>
    </row>
    <row r="446" s="13" customFormat="1">
      <c r="A446" s="13"/>
      <c r="B446" s="229"/>
      <c r="C446" s="230"/>
      <c r="D446" s="231" t="s">
        <v>149</v>
      </c>
      <c r="E446" s="232" t="s">
        <v>1</v>
      </c>
      <c r="F446" s="233" t="s">
        <v>445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149</v>
      </c>
      <c r="AU446" s="239" t="s">
        <v>147</v>
      </c>
      <c r="AV446" s="13" t="s">
        <v>82</v>
      </c>
      <c r="AW446" s="13" t="s">
        <v>30</v>
      </c>
      <c r="AX446" s="13" t="s">
        <v>74</v>
      </c>
      <c r="AY446" s="239" t="s">
        <v>138</v>
      </c>
    </row>
    <row r="447" s="14" customFormat="1">
      <c r="A447" s="14"/>
      <c r="B447" s="240"/>
      <c r="C447" s="241"/>
      <c r="D447" s="231" t="s">
        <v>149</v>
      </c>
      <c r="E447" s="242" t="s">
        <v>1</v>
      </c>
      <c r="F447" s="243" t="s">
        <v>446</v>
      </c>
      <c r="G447" s="241"/>
      <c r="H447" s="244">
        <v>6.3120000000000003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149</v>
      </c>
      <c r="AU447" s="250" t="s">
        <v>147</v>
      </c>
      <c r="AV447" s="14" t="s">
        <v>147</v>
      </c>
      <c r="AW447" s="14" t="s">
        <v>30</v>
      </c>
      <c r="AX447" s="14" t="s">
        <v>74</v>
      </c>
      <c r="AY447" s="250" t="s">
        <v>138</v>
      </c>
    </row>
    <row r="448" s="13" customFormat="1">
      <c r="A448" s="13"/>
      <c r="B448" s="229"/>
      <c r="C448" s="230"/>
      <c r="D448" s="231" t="s">
        <v>149</v>
      </c>
      <c r="E448" s="232" t="s">
        <v>1</v>
      </c>
      <c r="F448" s="233" t="s">
        <v>447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149</v>
      </c>
      <c r="AU448" s="239" t="s">
        <v>147</v>
      </c>
      <c r="AV448" s="13" t="s">
        <v>82</v>
      </c>
      <c r="AW448" s="13" t="s">
        <v>30</v>
      </c>
      <c r="AX448" s="13" t="s">
        <v>74</v>
      </c>
      <c r="AY448" s="239" t="s">
        <v>138</v>
      </c>
    </row>
    <row r="449" s="14" customFormat="1">
      <c r="A449" s="14"/>
      <c r="B449" s="240"/>
      <c r="C449" s="241"/>
      <c r="D449" s="231" t="s">
        <v>149</v>
      </c>
      <c r="E449" s="242" t="s">
        <v>1</v>
      </c>
      <c r="F449" s="243" t="s">
        <v>448</v>
      </c>
      <c r="G449" s="241"/>
      <c r="H449" s="244">
        <v>2.2000000000000002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149</v>
      </c>
      <c r="AU449" s="250" t="s">
        <v>147</v>
      </c>
      <c r="AV449" s="14" t="s">
        <v>147</v>
      </c>
      <c r="AW449" s="14" t="s">
        <v>30</v>
      </c>
      <c r="AX449" s="14" t="s">
        <v>74</v>
      </c>
      <c r="AY449" s="250" t="s">
        <v>138</v>
      </c>
    </row>
    <row r="450" s="15" customFormat="1">
      <c r="A450" s="15"/>
      <c r="B450" s="251"/>
      <c r="C450" s="252"/>
      <c r="D450" s="231" t="s">
        <v>149</v>
      </c>
      <c r="E450" s="253" t="s">
        <v>1</v>
      </c>
      <c r="F450" s="254" t="s">
        <v>176</v>
      </c>
      <c r="G450" s="252"/>
      <c r="H450" s="255">
        <v>8.5120000000000005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149</v>
      </c>
      <c r="AU450" s="261" t="s">
        <v>147</v>
      </c>
      <c r="AV450" s="15" t="s">
        <v>146</v>
      </c>
      <c r="AW450" s="15" t="s">
        <v>30</v>
      </c>
      <c r="AX450" s="15" t="s">
        <v>82</v>
      </c>
      <c r="AY450" s="261" t="s">
        <v>138</v>
      </c>
    </row>
    <row r="451" s="2" customFormat="1" ht="16.5" customHeight="1">
      <c r="A451" s="38"/>
      <c r="B451" s="39"/>
      <c r="C451" s="262" t="s">
        <v>449</v>
      </c>
      <c r="D451" s="262" t="s">
        <v>307</v>
      </c>
      <c r="E451" s="263" t="s">
        <v>450</v>
      </c>
      <c r="F451" s="264" t="s">
        <v>451</v>
      </c>
      <c r="G451" s="265" t="s">
        <v>364</v>
      </c>
      <c r="H451" s="266">
        <v>8.9380000000000006</v>
      </c>
      <c r="I451" s="267"/>
      <c r="J451" s="268">
        <f>ROUND(I451*H451,1)</f>
        <v>0</v>
      </c>
      <c r="K451" s="269"/>
      <c r="L451" s="270"/>
      <c r="M451" s="271" t="s">
        <v>1</v>
      </c>
      <c r="N451" s="272" t="s">
        <v>40</v>
      </c>
      <c r="O451" s="91"/>
      <c r="P451" s="225">
        <f>O451*H451</f>
        <v>0</v>
      </c>
      <c r="Q451" s="225">
        <v>3.0000000000000001E-05</v>
      </c>
      <c r="R451" s="225">
        <f>Q451*H451</f>
        <v>0.00026814000000000004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452</v>
      </c>
      <c r="AT451" s="227" t="s">
        <v>307</v>
      </c>
      <c r="AU451" s="227" t="s">
        <v>147</v>
      </c>
      <c r="AY451" s="17" t="s">
        <v>138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147</v>
      </c>
      <c r="BK451" s="228">
        <f>ROUND(I451*H451,1)</f>
        <v>0</v>
      </c>
      <c r="BL451" s="17" t="s">
        <v>442</v>
      </c>
      <c r="BM451" s="227" t="s">
        <v>453</v>
      </c>
    </row>
    <row r="452" s="14" customFormat="1">
      <c r="A452" s="14"/>
      <c r="B452" s="240"/>
      <c r="C452" s="241"/>
      <c r="D452" s="231" t="s">
        <v>149</v>
      </c>
      <c r="E452" s="242" t="s">
        <v>1</v>
      </c>
      <c r="F452" s="243" t="s">
        <v>454</v>
      </c>
      <c r="G452" s="241"/>
      <c r="H452" s="244">
        <v>8.5120000000000005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149</v>
      </c>
      <c r="AU452" s="250" t="s">
        <v>147</v>
      </c>
      <c r="AV452" s="14" t="s">
        <v>147</v>
      </c>
      <c r="AW452" s="14" t="s">
        <v>30</v>
      </c>
      <c r="AX452" s="14" t="s">
        <v>82</v>
      </c>
      <c r="AY452" s="250" t="s">
        <v>138</v>
      </c>
    </row>
    <row r="453" s="14" customFormat="1">
      <c r="A453" s="14"/>
      <c r="B453" s="240"/>
      <c r="C453" s="241"/>
      <c r="D453" s="231" t="s">
        <v>149</v>
      </c>
      <c r="E453" s="241"/>
      <c r="F453" s="243" t="s">
        <v>455</v>
      </c>
      <c r="G453" s="241"/>
      <c r="H453" s="244">
        <v>8.9380000000000006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149</v>
      </c>
      <c r="AU453" s="250" t="s">
        <v>147</v>
      </c>
      <c r="AV453" s="14" t="s">
        <v>147</v>
      </c>
      <c r="AW453" s="14" t="s">
        <v>4</v>
      </c>
      <c r="AX453" s="14" t="s">
        <v>82</v>
      </c>
      <c r="AY453" s="250" t="s">
        <v>138</v>
      </c>
    </row>
    <row r="454" s="2" customFormat="1" ht="24.15" customHeight="1">
      <c r="A454" s="38"/>
      <c r="B454" s="39"/>
      <c r="C454" s="215" t="s">
        <v>456</v>
      </c>
      <c r="D454" s="215" t="s">
        <v>142</v>
      </c>
      <c r="E454" s="216" t="s">
        <v>457</v>
      </c>
      <c r="F454" s="217" t="s">
        <v>458</v>
      </c>
      <c r="G454" s="218" t="s">
        <v>145</v>
      </c>
      <c r="H454" s="219">
        <v>4</v>
      </c>
      <c r="I454" s="220"/>
      <c r="J454" s="221">
        <f>ROUND(I454*H454,1)</f>
        <v>0</v>
      </c>
      <c r="K454" s="222"/>
      <c r="L454" s="44"/>
      <c r="M454" s="223" t="s">
        <v>1</v>
      </c>
      <c r="N454" s="224" t="s">
        <v>40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442</v>
      </c>
      <c r="AT454" s="227" t="s">
        <v>142</v>
      </c>
      <c r="AU454" s="227" t="s">
        <v>147</v>
      </c>
      <c r="AY454" s="17" t="s">
        <v>138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147</v>
      </c>
      <c r="BK454" s="228">
        <f>ROUND(I454*H454,1)</f>
        <v>0</v>
      </c>
      <c r="BL454" s="17" t="s">
        <v>442</v>
      </c>
      <c r="BM454" s="227" t="s">
        <v>459</v>
      </c>
    </row>
    <row r="455" s="13" customFormat="1">
      <c r="A455" s="13"/>
      <c r="B455" s="229"/>
      <c r="C455" s="230"/>
      <c r="D455" s="231" t="s">
        <v>149</v>
      </c>
      <c r="E455" s="232" t="s">
        <v>1</v>
      </c>
      <c r="F455" s="233" t="s">
        <v>460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149</v>
      </c>
      <c r="AU455" s="239" t="s">
        <v>147</v>
      </c>
      <c r="AV455" s="13" t="s">
        <v>82</v>
      </c>
      <c r="AW455" s="13" t="s">
        <v>30</v>
      </c>
      <c r="AX455" s="13" t="s">
        <v>74</v>
      </c>
      <c r="AY455" s="239" t="s">
        <v>138</v>
      </c>
    </row>
    <row r="456" s="14" customFormat="1">
      <c r="A456" s="14"/>
      <c r="B456" s="240"/>
      <c r="C456" s="241"/>
      <c r="D456" s="231" t="s">
        <v>149</v>
      </c>
      <c r="E456" s="242" t="s">
        <v>1</v>
      </c>
      <c r="F456" s="243" t="s">
        <v>146</v>
      </c>
      <c r="G456" s="241"/>
      <c r="H456" s="244">
        <v>4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149</v>
      </c>
      <c r="AU456" s="250" t="s">
        <v>147</v>
      </c>
      <c r="AV456" s="14" t="s">
        <v>147</v>
      </c>
      <c r="AW456" s="14" t="s">
        <v>30</v>
      </c>
      <c r="AX456" s="14" t="s">
        <v>74</v>
      </c>
      <c r="AY456" s="250" t="s">
        <v>138</v>
      </c>
    </row>
    <row r="457" s="15" customFormat="1">
      <c r="A457" s="15"/>
      <c r="B457" s="251"/>
      <c r="C457" s="252"/>
      <c r="D457" s="231" t="s">
        <v>149</v>
      </c>
      <c r="E457" s="253" t="s">
        <v>1</v>
      </c>
      <c r="F457" s="254" t="s">
        <v>176</v>
      </c>
      <c r="G457" s="252"/>
      <c r="H457" s="255">
        <v>4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1" t="s">
        <v>149</v>
      </c>
      <c r="AU457" s="261" t="s">
        <v>147</v>
      </c>
      <c r="AV457" s="15" t="s">
        <v>146</v>
      </c>
      <c r="AW457" s="15" t="s">
        <v>30</v>
      </c>
      <c r="AX457" s="15" t="s">
        <v>82</v>
      </c>
      <c r="AY457" s="261" t="s">
        <v>138</v>
      </c>
    </row>
    <row r="458" s="2" customFormat="1" ht="16.5" customHeight="1">
      <c r="A458" s="38"/>
      <c r="B458" s="39"/>
      <c r="C458" s="262" t="s">
        <v>461</v>
      </c>
      <c r="D458" s="262" t="s">
        <v>307</v>
      </c>
      <c r="E458" s="263" t="s">
        <v>462</v>
      </c>
      <c r="F458" s="264" t="s">
        <v>463</v>
      </c>
      <c r="G458" s="265" t="s">
        <v>145</v>
      </c>
      <c r="H458" s="266">
        <v>4</v>
      </c>
      <c r="I458" s="267"/>
      <c r="J458" s="268">
        <f>ROUND(I458*H458,1)</f>
        <v>0</v>
      </c>
      <c r="K458" s="269"/>
      <c r="L458" s="270"/>
      <c r="M458" s="271" t="s">
        <v>1</v>
      </c>
      <c r="N458" s="272" t="s">
        <v>40</v>
      </c>
      <c r="O458" s="91"/>
      <c r="P458" s="225">
        <f>O458*H458</f>
        <v>0</v>
      </c>
      <c r="Q458" s="225">
        <v>4.0000000000000003E-05</v>
      </c>
      <c r="R458" s="225">
        <f>Q458*H458</f>
        <v>0.00016000000000000001</v>
      </c>
      <c r="S458" s="225">
        <v>0</v>
      </c>
      <c r="T458" s="22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452</v>
      </c>
      <c r="AT458" s="227" t="s">
        <v>307</v>
      </c>
      <c r="AU458" s="227" t="s">
        <v>147</v>
      </c>
      <c r="AY458" s="17" t="s">
        <v>138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147</v>
      </c>
      <c r="BK458" s="228">
        <f>ROUND(I458*H458,1)</f>
        <v>0</v>
      </c>
      <c r="BL458" s="17" t="s">
        <v>442</v>
      </c>
      <c r="BM458" s="227" t="s">
        <v>464</v>
      </c>
    </row>
    <row r="459" s="14" customFormat="1">
      <c r="A459" s="14"/>
      <c r="B459" s="240"/>
      <c r="C459" s="241"/>
      <c r="D459" s="231" t="s">
        <v>149</v>
      </c>
      <c r="E459" s="241"/>
      <c r="F459" s="243" t="s">
        <v>465</v>
      </c>
      <c r="G459" s="241"/>
      <c r="H459" s="244">
        <v>4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149</v>
      </c>
      <c r="AU459" s="250" t="s">
        <v>147</v>
      </c>
      <c r="AV459" s="14" t="s">
        <v>147</v>
      </c>
      <c r="AW459" s="14" t="s">
        <v>4</v>
      </c>
      <c r="AX459" s="14" t="s">
        <v>82</v>
      </c>
      <c r="AY459" s="250" t="s">
        <v>138</v>
      </c>
    </row>
    <row r="460" s="2" customFormat="1" ht="33" customHeight="1">
      <c r="A460" s="38"/>
      <c r="B460" s="39"/>
      <c r="C460" s="215" t="s">
        <v>360</v>
      </c>
      <c r="D460" s="215" t="s">
        <v>142</v>
      </c>
      <c r="E460" s="216" t="s">
        <v>466</v>
      </c>
      <c r="F460" s="217" t="s">
        <v>467</v>
      </c>
      <c r="G460" s="218" t="s">
        <v>171</v>
      </c>
      <c r="H460" s="219">
        <v>2.4710000000000001</v>
      </c>
      <c r="I460" s="220"/>
      <c r="J460" s="221">
        <f>ROUND(I460*H460,1)</f>
        <v>0</v>
      </c>
      <c r="K460" s="222"/>
      <c r="L460" s="44"/>
      <c r="M460" s="223" t="s">
        <v>1</v>
      </c>
      <c r="N460" s="224" t="s">
        <v>40</v>
      </c>
      <c r="O460" s="91"/>
      <c r="P460" s="225">
        <f>O460*H460</f>
        <v>0</v>
      </c>
      <c r="Q460" s="225">
        <v>0.0045100000000000001</v>
      </c>
      <c r="R460" s="225">
        <f>Q460*H460</f>
        <v>0.01114421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442</v>
      </c>
      <c r="AT460" s="227" t="s">
        <v>142</v>
      </c>
      <c r="AU460" s="227" t="s">
        <v>147</v>
      </c>
      <c r="AY460" s="17" t="s">
        <v>138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147</v>
      </c>
      <c r="BK460" s="228">
        <f>ROUND(I460*H460,1)</f>
        <v>0</v>
      </c>
      <c r="BL460" s="17" t="s">
        <v>442</v>
      </c>
      <c r="BM460" s="227" t="s">
        <v>468</v>
      </c>
    </row>
    <row r="461" s="13" customFormat="1">
      <c r="A461" s="13"/>
      <c r="B461" s="229"/>
      <c r="C461" s="230"/>
      <c r="D461" s="231" t="s">
        <v>149</v>
      </c>
      <c r="E461" s="232" t="s">
        <v>1</v>
      </c>
      <c r="F461" s="233" t="s">
        <v>174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149</v>
      </c>
      <c r="AU461" s="239" t="s">
        <v>147</v>
      </c>
      <c r="AV461" s="13" t="s">
        <v>82</v>
      </c>
      <c r="AW461" s="13" t="s">
        <v>30</v>
      </c>
      <c r="AX461" s="13" t="s">
        <v>74</v>
      </c>
      <c r="AY461" s="239" t="s">
        <v>138</v>
      </c>
    </row>
    <row r="462" s="14" customFormat="1">
      <c r="A462" s="14"/>
      <c r="B462" s="240"/>
      <c r="C462" s="241"/>
      <c r="D462" s="231" t="s">
        <v>149</v>
      </c>
      <c r="E462" s="242" t="s">
        <v>1</v>
      </c>
      <c r="F462" s="243" t="s">
        <v>185</v>
      </c>
      <c r="G462" s="241"/>
      <c r="H462" s="244">
        <v>2.4710000000000001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149</v>
      </c>
      <c r="AU462" s="250" t="s">
        <v>147</v>
      </c>
      <c r="AV462" s="14" t="s">
        <v>147</v>
      </c>
      <c r="AW462" s="14" t="s">
        <v>30</v>
      </c>
      <c r="AX462" s="14" t="s">
        <v>74</v>
      </c>
      <c r="AY462" s="250" t="s">
        <v>138</v>
      </c>
    </row>
    <row r="463" s="15" customFormat="1">
      <c r="A463" s="15"/>
      <c r="B463" s="251"/>
      <c r="C463" s="252"/>
      <c r="D463" s="231" t="s">
        <v>149</v>
      </c>
      <c r="E463" s="253" t="s">
        <v>1</v>
      </c>
      <c r="F463" s="254" t="s">
        <v>176</v>
      </c>
      <c r="G463" s="252"/>
      <c r="H463" s="255">
        <v>2.4710000000000001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1" t="s">
        <v>149</v>
      </c>
      <c r="AU463" s="261" t="s">
        <v>147</v>
      </c>
      <c r="AV463" s="15" t="s">
        <v>146</v>
      </c>
      <c r="AW463" s="15" t="s">
        <v>30</v>
      </c>
      <c r="AX463" s="15" t="s">
        <v>82</v>
      </c>
      <c r="AY463" s="261" t="s">
        <v>138</v>
      </c>
    </row>
    <row r="464" s="2" customFormat="1" ht="24.15" customHeight="1">
      <c r="A464" s="38"/>
      <c r="B464" s="39"/>
      <c r="C464" s="215" t="s">
        <v>469</v>
      </c>
      <c r="D464" s="215" t="s">
        <v>142</v>
      </c>
      <c r="E464" s="216" t="s">
        <v>470</v>
      </c>
      <c r="F464" s="217" t="s">
        <v>471</v>
      </c>
      <c r="G464" s="218" t="s">
        <v>171</v>
      </c>
      <c r="H464" s="219">
        <v>5.0309999999999997</v>
      </c>
      <c r="I464" s="220"/>
      <c r="J464" s="221">
        <f>ROUND(I464*H464,1)</f>
        <v>0</v>
      </c>
      <c r="K464" s="222"/>
      <c r="L464" s="44"/>
      <c r="M464" s="223" t="s">
        <v>1</v>
      </c>
      <c r="N464" s="224" t="s">
        <v>40</v>
      </c>
      <c r="O464" s="91"/>
      <c r="P464" s="225">
        <f>O464*H464</f>
        <v>0</v>
      </c>
      <c r="Q464" s="225">
        <v>0.0045100000000000001</v>
      </c>
      <c r="R464" s="225">
        <f>Q464*H464</f>
        <v>0.022689809999999998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442</v>
      </c>
      <c r="AT464" s="227" t="s">
        <v>142</v>
      </c>
      <c r="AU464" s="227" t="s">
        <v>147</v>
      </c>
      <c r="AY464" s="17" t="s">
        <v>138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147</v>
      </c>
      <c r="BK464" s="228">
        <f>ROUND(I464*H464,1)</f>
        <v>0</v>
      </c>
      <c r="BL464" s="17" t="s">
        <v>442</v>
      </c>
      <c r="BM464" s="227" t="s">
        <v>472</v>
      </c>
    </row>
    <row r="465" s="13" customFormat="1">
      <c r="A465" s="13"/>
      <c r="B465" s="229"/>
      <c r="C465" s="230"/>
      <c r="D465" s="231" t="s">
        <v>149</v>
      </c>
      <c r="E465" s="232" t="s">
        <v>1</v>
      </c>
      <c r="F465" s="233" t="s">
        <v>473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149</v>
      </c>
      <c r="AU465" s="239" t="s">
        <v>147</v>
      </c>
      <c r="AV465" s="13" t="s">
        <v>82</v>
      </c>
      <c r="AW465" s="13" t="s">
        <v>30</v>
      </c>
      <c r="AX465" s="13" t="s">
        <v>74</v>
      </c>
      <c r="AY465" s="239" t="s">
        <v>138</v>
      </c>
    </row>
    <row r="466" s="13" customFormat="1">
      <c r="A466" s="13"/>
      <c r="B466" s="229"/>
      <c r="C466" s="230"/>
      <c r="D466" s="231" t="s">
        <v>149</v>
      </c>
      <c r="E466" s="232" t="s">
        <v>1</v>
      </c>
      <c r="F466" s="233" t="s">
        <v>174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149</v>
      </c>
      <c r="AU466" s="239" t="s">
        <v>147</v>
      </c>
      <c r="AV466" s="13" t="s">
        <v>82</v>
      </c>
      <c r="AW466" s="13" t="s">
        <v>30</v>
      </c>
      <c r="AX466" s="13" t="s">
        <v>74</v>
      </c>
      <c r="AY466" s="239" t="s">
        <v>138</v>
      </c>
    </row>
    <row r="467" s="14" customFormat="1">
      <c r="A467" s="14"/>
      <c r="B467" s="240"/>
      <c r="C467" s="241"/>
      <c r="D467" s="231" t="s">
        <v>149</v>
      </c>
      <c r="E467" s="242" t="s">
        <v>1</v>
      </c>
      <c r="F467" s="243" t="s">
        <v>474</v>
      </c>
      <c r="G467" s="241"/>
      <c r="H467" s="244">
        <v>0.63100000000000001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149</v>
      </c>
      <c r="AU467" s="250" t="s">
        <v>147</v>
      </c>
      <c r="AV467" s="14" t="s">
        <v>147</v>
      </c>
      <c r="AW467" s="14" t="s">
        <v>30</v>
      </c>
      <c r="AX467" s="14" t="s">
        <v>74</v>
      </c>
      <c r="AY467" s="250" t="s">
        <v>138</v>
      </c>
    </row>
    <row r="468" s="13" customFormat="1">
      <c r="A468" s="13"/>
      <c r="B468" s="229"/>
      <c r="C468" s="230"/>
      <c r="D468" s="231" t="s">
        <v>149</v>
      </c>
      <c r="E468" s="232" t="s">
        <v>1</v>
      </c>
      <c r="F468" s="233" t="s">
        <v>475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149</v>
      </c>
      <c r="AU468" s="239" t="s">
        <v>147</v>
      </c>
      <c r="AV468" s="13" t="s">
        <v>82</v>
      </c>
      <c r="AW468" s="13" t="s">
        <v>30</v>
      </c>
      <c r="AX468" s="13" t="s">
        <v>74</v>
      </c>
      <c r="AY468" s="239" t="s">
        <v>138</v>
      </c>
    </row>
    <row r="469" s="14" customFormat="1">
      <c r="A469" s="14"/>
      <c r="B469" s="240"/>
      <c r="C469" s="241"/>
      <c r="D469" s="231" t="s">
        <v>149</v>
      </c>
      <c r="E469" s="242" t="s">
        <v>1</v>
      </c>
      <c r="F469" s="243" t="s">
        <v>476</v>
      </c>
      <c r="G469" s="241"/>
      <c r="H469" s="244">
        <v>4.4000000000000004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149</v>
      </c>
      <c r="AU469" s="250" t="s">
        <v>147</v>
      </c>
      <c r="AV469" s="14" t="s">
        <v>147</v>
      </c>
      <c r="AW469" s="14" t="s">
        <v>30</v>
      </c>
      <c r="AX469" s="14" t="s">
        <v>74</v>
      </c>
      <c r="AY469" s="250" t="s">
        <v>138</v>
      </c>
    </row>
    <row r="470" s="15" customFormat="1">
      <c r="A470" s="15"/>
      <c r="B470" s="251"/>
      <c r="C470" s="252"/>
      <c r="D470" s="231" t="s">
        <v>149</v>
      </c>
      <c r="E470" s="253" t="s">
        <v>1</v>
      </c>
      <c r="F470" s="254" t="s">
        <v>176</v>
      </c>
      <c r="G470" s="252"/>
      <c r="H470" s="255">
        <v>5.0309999999999997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1" t="s">
        <v>149</v>
      </c>
      <c r="AU470" s="261" t="s">
        <v>147</v>
      </c>
      <c r="AV470" s="15" t="s">
        <v>146</v>
      </c>
      <c r="AW470" s="15" t="s">
        <v>30</v>
      </c>
      <c r="AX470" s="15" t="s">
        <v>82</v>
      </c>
      <c r="AY470" s="261" t="s">
        <v>138</v>
      </c>
    </row>
    <row r="471" s="2" customFormat="1" ht="33" customHeight="1">
      <c r="A471" s="38"/>
      <c r="B471" s="39"/>
      <c r="C471" s="215" t="s">
        <v>477</v>
      </c>
      <c r="D471" s="215" t="s">
        <v>142</v>
      </c>
      <c r="E471" s="216" t="s">
        <v>478</v>
      </c>
      <c r="F471" s="217" t="s">
        <v>479</v>
      </c>
      <c r="G471" s="218" t="s">
        <v>288</v>
      </c>
      <c r="H471" s="219">
        <v>0.034000000000000002</v>
      </c>
      <c r="I471" s="220"/>
      <c r="J471" s="221">
        <f>ROUND(I471*H471,1)</f>
        <v>0</v>
      </c>
      <c r="K471" s="222"/>
      <c r="L471" s="44"/>
      <c r="M471" s="223" t="s">
        <v>1</v>
      </c>
      <c r="N471" s="224" t="s">
        <v>40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442</v>
      </c>
      <c r="AT471" s="227" t="s">
        <v>142</v>
      </c>
      <c r="AU471" s="227" t="s">
        <v>147</v>
      </c>
      <c r="AY471" s="17" t="s">
        <v>138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147</v>
      </c>
      <c r="BK471" s="228">
        <f>ROUND(I471*H471,1)</f>
        <v>0</v>
      </c>
      <c r="BL471" s="17" t="s">
        <v>442</v>
      </c>
      <c r="BM471" s="227" t="s">
        <v>480</v>
      </c>
    </row>
    <row r="472" s="2" customFormat="1" ht="24.15" customHeight="1">
      <c r="A472" s="38"/>
      <c r="B472" s="39"/>
      <c r="C472" s="215" t="s">
        <v>481</v>
      </c>
      <c r="D472" s="215" t="s">
        <v>142</v>
      </c>
      <c r="E472" s="216" t="s">
        <v>482</v>
      </c>
      <c r="F472" s="217" t="s">
        <v>483</v>
      </c>
      <c r="G472" s="218" t="s">
        <v>288</v>
      </c>
      <c r="H472" s="219">
        <v>0.034000000000000002</v>
      </c>
      <c r="I472" s="220"/>
      <c r="J472" s="221">
        <f>ROUND(I472*H472,1)</f>
        <v>0</v>
      </c>
      <c r="K472" s="222"/>
      <c r="L472" s="44"/>
      <c r="M472" s="223" t="s">
        <v>1</v>
      </c>
      <c r="N472" s="224" t="s">
        <v>40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442</v>
      </c>
      <c r="AT472" s="227" t="s">
        <v>142</v>
      </c>
      <c r="AU472" s="227" t="s">
        <v>147</v>
      </c>
      <c r="AY472" s="17" t="s">
        <v>138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147</v>
      </c>
      <c r="BK472" s="228">
        <f>ROUND(I472*H472,1)</f>
        <v>0</v>
      </c>
      <c r="BL472" s="17" t="s">
        <v>442</v>
      </c>
      <c r="BM472" s="227" t="s">
        <v>484</v>
      </c>
    </row>
    <row r="473" s="2" customFormat="1" ht="24.15" customHeight="1">
      <c r="A473" s="38"/>
      <c r="B473" s="39"/>
      <c r="C473" s="215" t="s">
        <v>485</v>
      </c>
      <c r="D473" s="215" t="s">
        <v>142</v>
      </c>
      <c r="E473" s="216" t="s">
        <v>486</v>
      </c>
      <c r="F473" s="217" t="s">
        <v>487</v>
      </c>
      <c r="G473" s="218" t="s">
        <v>288</v>
      </c>
      <c r="H473" s="219">
        <v>0.034000000000000002</v>
      </c>
      <c r="I473" s="220"/>
      <c r="J473" s="221">
        <f>ROUND(I473*H473,1)</f>
        <v>0</v>
      </c>
      <c r="K473" s="222"/>
      <c r="L473" s="44"/>
      <c r="M473" s="223" t="s">
        <v>1</v>
      </c>
      <c r="N473" s="224" t="s">
        <v>40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442</v>
      </c>
      <c r="AT473" s="227" t="s">
        <v>142</v>
      </c>
      <c r="AU473" s="227" t="s">
        <v>147</v>
      </c>
      <c r="AY473" s="17" t="s">
        <v>138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147</v>
      </c>
      <c r="BK473" s="228">
        <f>ROUND(I473*H473,1)</f>
        <v>0</v>
      </c>
      <c r="BL473" s="17" t="s">
        <v>442</v>
      </c>
      <c r="BM473" s="227" t="s">
        <v>488</v>
      </c>
    </row>
    <row r="474" s="12" customFormat="1" ht="22.8" customHeight="1">
      <c r="A474" s="12"/>
      <c r="B474" s="199"/>
      <c r="C474" s="200"/>
      <c r="D474" s="201" t="s">
        <v>73</v>
      </c>
      <c r="E474" s="213" t="s">
        <v>489</v>
      </c>
      <c r="F474" s="213" t="s">
        <v>490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SUM(P475:P538)</f>
        <v>0</v>
      </c>
      <c r="Q474" s="207"/>
      <c r="R474" s="208">
        <f>SUM(R475:R538)</f>
        <v>0.015885</v>
      </c>
      <c r="S474" s="207"/>
      <c r="T474" s="209">
        <f>SUM(T475:T538)</f>
        <v>0.01353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147</v>
      </c>
      <c r="AT474" s="211" t="s">
        <v>73</v>
      </c>
      <c r="AU474" s="211" t="s">
        <v>82</v>
      </c>
      <c r="AY474" s="210" t="s">
        <v>138</v>
      </c>
      <c r="BK474" s="212">
        <f>SUM(BK475:BK538)</f>
        <v>0</v>
      </c>
    </row>
    <row r="475" s="2" customFormat="1" ht="16.5" customHeight="1">
      <c r="A475" s="38"/>
      <c r="B475" s="39"/>
      <c r="C475" s="215" t="s">
        <v>491</v>
      </c>
      <c r="D475" s="215" t="s">
        <v>142</v>
      </c>
      <c r="E475" s="216" t="s">
        <v>492</v>
      </c>
      <c r="F475" s="217" t="s">
        <v>493</v>
      </c>
      <c r="G475" s="218" t="s">
        <v>145</v>
      </c>
      <c r="H475" s="219">
        <v>2</v>
      </c>
      <c r="I475" s="220"/>
      <c r="J475" s="221">
        <f>ROUND(I475*H475,1)</f>
        <v>0</v>
      </c>
      <c r="K475" s="222"/>
      <c r="L475" s="44"/>
      <c r="M475" s="223" t="s">
        <v>1</v>
      </c>
      <c r="N475" s="224" t="s">
        <v>40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442</v>
      </c>
      <c r="AT475" s="227" t="s">
        <v>142</v>
      </c>
      <c r="AU475" s="227" t="s">
        <v>147</v>
      </c>
      <c r="AY475" s="17" t="s">
        <v>138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147</v>
      </c>
      <c r="BK475" s="228">
        <f>ROUND(I475*H475,1)</f>
        <v>0</v>
      </c>
      <c r="BL475" s="17" t="s">
        <v>442</v>
      </c>
      <c r="BM475" s="227" t="s">
        <v>494</v>
      </c>
    </row>
    <row r="476" s="13" customFormat="1">
      <c r="A476" s="13"/>
      <c r="B476" s="229"/>
      <c r="C476" s="230"/>
      <c r="D476" s="231" t="s">
        <v>149</v>
      </c>
      <c r="E476" s="232" t="s">
        <v>1</v>
      </c>
      <c r="F476" s="233" t="s">
        <v>495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149</v>
      </c>
      <c r="AU476" s="239" t="s">
        <v>147</v>
      </c>
      <c r="AV476" s="13" t="s">
        <v>82</v>
      </c>
      <c r="AW476" s="13" t="s">
        <v>30</v>
      </c>
      <c r="AX476" s="13" t="s">
        <v>74</v>
      </c>
      <c r="AY476" s="239" t="s">
        <v>138</v>
      </c>
    </row>
    <row r="477" s="14" customFormat="1">
      <c r="A477" s="14"/>
      <c r="B477" s="240"/>
      <c r="C477" s="241"/>
      <c r="D477" s="231" t="s">
        <v>149</v>
      </c>
      <c r="E477" s="242" t="s">
        <v>1</v>
      </c>
      <c r="F477" s="243" t="s">
        <v>82</v>
      </c>
      <c r="G477" s="241"/>
      <c r="H477" s="244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149</v>
      </c>
      <c r="AU477" s="250" t="s">
        <v>147</v>
      </c>
      <c r="AV477" s="14" t="s">
        <v>147</v>
      </c>
      <c r="AW477" s="14" t="s">
        <v>30</v>
      </c>
      <c r="AX477" s="14" t="s">
        <v>74</v>
      </c>
      <c r="AY477" s="250" t="s">
        <v>138</v>
      </c>
    </row>
    <row r="478" s="13" customFormat="1">
      <c r="A478" s="13"/>
      <c r="B478" s="229"/>
      <c r="C478" s="230"/>
      <c r="D478" s="231" t="s">
        <v>149</v>
      </c>
      <c r="E478" s="232" t="s">
        <v>1</v>
      </c>
      <c r="F478" s="233" t="s">
        <v>496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149</v>
      </c>
      <c r="AU478" s="239" t="s">
        <v>147</v>
      </c>
      <c r="AV478" s="13" t="s">
        <v>82</v>
      </c>
      <c r="AW478" s="13" t="s">
        <v>30</v>
      </c>
      <c r="AX478" s="13" t="s">
        <v>74</v>
      </c>
      <c r="AY478" s="239" t="s">
        <v>138</v>
      </c>
    </row>
    <row r="479" s="14" customFormat="1">
      <c r="A479" s="14"/>
      <c r="B479" s="240"/>
      <c r="C479" s="241"/>
      <c r="D479" s="231" t="s">
        <v>149</v>
      </c>
      <c r="E479" s="242" t="s">
        <v>1</v>
      </c>
      <c r="F479" s="243" t="s">
        <v>82</v>
      </c>
      <c r="G479" s="241"/>
      <c r="H479" s="244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149</v>
      </c>
      <c r="AU479" s="250" t="s">
        <v>147</v>
      </c>
      <c r="AV479" s="14" t="s">
        <v>147</v>
      </c>
      <c r="AW479" s="14" t="s">
        <v>30</v>
      </c>
      <c r="AX479" s="14" t="s">
        <v>74</v>
      </c>
      <c r="AY479" s="250" t="s">
        <v>138</v>
      </c>
    </row>
    <row r="480" s="15" customFormat="1">
      <c r="A480" s="15"/>
      <c r="B480" s="251"/>
      <c r="C480" s="252"/>
      <c r="D480" s="231" t="s">
        <v>149</v>
      </c>
      <c r="E480" s="253" t="s">
        <v>1</v>
      </c>
      <c r="F480" s="254" t="s">
        <v>176</v>
      </c>
      <c r="G480" s="252"/>
      <c r="H480" s="255">
        <v>2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1" t="s">
        <v>149</v>
      </c>
      <c r="AU480" s="261" t="s">
        <v>147</v>
      </c>
      <c r="AV480" s="15" t="s">
        <v>146</v>
      </c>
      <c r="AW480" s="15" t="s">
        <v>30</v>
      </c>
      <c r="AX480" s="15" t="s">
        <v>82</v>
      </c>
      <c r="AY480" s="261" t="s">
        <v>138</v>
      </c>
    </row>
    <row r="481" s="2" customFormat="1" ht="16.5" customHeight="1">
      <c r="A481" s="38"/>
      <c r="B481" s="39"/>
      <c r="C481" s="215" t="s">
        <v>497</v>
      </c>
      <c r="D481" s="215" t="s">
        <v>142</v>
      </c>
      <c r="E481" s="216" t="s">
        <v>498</v>
      </c>
      <c r="F481" s="217" t="s">
        <v>499</v>
      </c>
      <c r="G481" s="218" t="s">
        <v>145</v>
      </c>
      <c r="H481" s="219">
        <v>1</v>
      </c>
      <c r="I481" s="220"/>
      <c r="J481" s="221">
        <f>ROUND(I481*H481,1)</f>
        <v>0</v>
      </c>
      <c r="K481" s="222"/>
      <c r="L481" s="44"/>
      <c r="M481" s="223" t="s">
        <v>1</v>
      </c>
      <c r="N481" s="224" t="s">
        <v>40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442</v>
      </c>
      <c r="AT481" s="227" t="s">
        <v>142</v>
      </c>
      <c r="AU481" s="227" t="s">
        <v>147</v>
      </c>
      <c r="AY481" s="17" t="s">
        <v>138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ROUND(I481*H481,1)</f>
        <v>0</v>
      </c>
      <c r="BL481" s="17" t="s">
        <v>442</v>
      </c>
      <c r="BM481" s="227" t="s">
        <v>500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501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82</v>
      </c>
      <c r="AW482" s="13" t="s">
        <v>30</v>
      </c>
      <c r="AX482" s="13" t="s">
        <v>74</v>
      </c>
      <c r="AY482" s="239" t="s">
        <v>138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82</v>
      </c>
      <c r="G483" s="241"/>
      <c r="H483" s="244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82</v>
      </c>
      <c r="AY483" s="250" t="s">
        <v>138</v>
      </c>
    </row>
    <row r="484" s="2" customFormat="1" ht="16.5" customHeight="1">
      <c r="A484" s="38"/>
      <c r="B484" s="39"/>
      <c r="C484" s="215" t="s">
        <v>502</v>
      </c>
      <c r="D484" s="215" t="s">
        <v>142</v>
      </c>
      <c r="E484" s="216" t="s">
        <v>503</v>
      </c>
      <c r="F484" s="217" t="s">
        <v>504</v>
      </c>
      <c r="G484" s="218" t="s">
        <v>145</v>
      </c>
      <c r="H484" s="219">
        <v>1</v>
      </c>
      <c r="I484" s="220"/>
      <c r="J484" s="221">
        <f>ROUND(I484*H484,1)</f>
        <v>0</v>
      </c>
      <c r="K484" s="222"/>
      <c r="L484" s="44"/>
      <c r="M484" s="223" t="s">
        <v>1</v>
      </c>
      <c r="N484" s="224" t="s">
        <v>40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442</v>
      </c>
      <c r="AT484" s="227" t="s">
        <v>142</v>
      </c>
      <c r="AU484" s="227" t="s">
        <v>147</v>
      </c>
      <c r="AY484" s="17" t="s">
        <v>138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147</v>
      </c>
      <c r="BK484" s="228">
        <f>ROUND(I484*H484,1)</f>
        <v>0</v>
      </c>
      <c r="BL484" s="17" t="s">
        <v>442</v>
      </c>
      <c r="BM484" s="227" t="s">
        <v>505</v>
      </c>
    </row>
    <row r="485" s="13" customFormat="1">
      <c r="A485" s="13"/>
      <c r="B485" s="229"/>
      <c r="C485" s="230"/>
      <c r="D485" s="231" t="s">
        <v>149</v>
      </c>
      <c r="E485" s="232" t="s">
        <v>1</v>
      </c>
      <c r="F485" s="233" t="s">
        <v>186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149</v>
      </c>
      <c r="AU485" s="239" t="s">
        <v>147</v>
      </c>
      <c r="AV485" s="13" t="s">
        <v>82</v>
      </c>
      <c r="AW485" s="13" t="s">
        <v>30</v>
      </c>
      <c r="AX485" s="13" t="s">
        <v>74</v>
      </c>
      <c r="AY485" s="239" t="s">
        <v>138</v>
      </c>
    </row>
    <row r="486" s="14" customFormat="1">
      <c r="A486" s="14"/>
      <c r="B486" s="240"/>
      <c r="C486" s="241"/>
      <c r="D486" s="231" t="s">
        <v>149</v>
      </c>
      <c r="E486" s="242" t="s">
        <v>1</v>
      </c>
      <c r="F486" s="243" t="s">
        <v>82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149</v>
      </c>
      <c r="AU486" s="250" t="s">
        <v>147</v>
      </c>
      <c r="AV486" s="14" t="s">
        <v>147</v>
      </c>
      <c r="AW486" s="14" t="s">
        <v>30</v>
      </c>
      <c r="AX486" s="14" t="s">
        <v>82</v>
      </c>
      <c r="AY486" s="250" t="s">
        <v>138</v>
      </c>
    </row>
    <row r="487" s="2" customFormat="1" ht="16.5" customHeight="1">
      <c r="A487" s="38"/>
      <c r="B487" s="39"/>
      <c r="C487" s="215" t="s">
        <v>506</v>
      </c>
      <c r="D487" s="215" t="s">
        <v>142</v>
      </c>
      <c r="E487" s="216" t="s">
        <v>507</v>
      </c>
      <c r="F487" s="217" t="s">
        <v>508</v>
      </c>
      <c r="G487" s="218" t="s">
        <v>364</v>
      </c>
      <c r="H487" s="219">
        <v>5.5</v>
      </c>
      <c r="I487" s="220"/>
      <c r="J487" s="221">
        <f>ROUND(I487*H487,1)</f>
        <v>0</v>
      </c>
      <c r="K487" s="222"/>
      <c r="L487" s="44"/>
      <c r="M487" s="223" t="s">
        <v>1</v>
      </c>
      <c r="N487" s="224" t="s">
        <v>40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0.0020999999999999999</v>
      </c>
      <c r="T487" s="226">
        <f>S487*H487</f>
        <v>0.01155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442</v>
      </c>
      <c r="AT487" s="227" t="s">
        <v>142</v>
      </c>
      <c r="AU487" s="227" t="s">
        <v>147</v>
      </c>
      <c r="AY487" s="17" t="s">
        <v>138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147</v>
      </c>
      <c r="BK487" s="228">
        <f>ROUND(I487*H487,1)</f>
        <v>0</v>
      </c>
      <c r="BL487" s="17" t="s">
        <v>442</v>
      </c>
      <c r="BM487" s="227" t="s">
        <v>509</v>
      </c>
    </row>
    <row r="488" s="13" customFormat="1">
      <c r="A488" s="13"/>
      <c r="B488" s="229"/>
      <c r="C488" s="230"/>
      <c r="D488" s="231" t="s">
        <v>149</v>
      </c>
      <c r="E488" s="232" t="s">
        <v>1</v>
      </c>
      <c r="F488" s="233" t="s">
        <v>174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149</v>
      </c>
      <c r="AU488" s="239" t="s">
        <v>147</v>
      </c>
      <c r="AV488" s="13" t="s">
        <v>82</v>
      </c>
      <c r="AW488" s="13" t="s">
        <v>30</v>
      </c>
      <c r="AX488" s="13" t="s">
        <v>74</v>
      </c>
      <c r="AY488" s="239" t="s">
        <v>138</v>
      </c>
    </row>
    <row r="489" s="14" customFormat="1">
      <c r="A489" s="14"/>
      <c r="B489" s="240"/>
      <c r="C489" s="241"/>
      <c r="D489" s="231" t="s">
        <v>149</v>
      </c>
      <c r="E489" s="242" t="s">
        <v>1</v>
      </c>
      <c r="F489" s="243" t="s">
        <v>510</v>
      </c>
      <c r="G489" s="241"/>
      <c r="H489" s="244">
        <v>2.5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149</v>
      </c>
      <c r="AU489" s="250" t="s">
        <v>147</v>
      </c>
      <c r="AV489" s="14" t="s">
        <v>147</v>
      </c>
      <c r="AW489" s="14" t="s">
        <v>30</v>
      </c>
      <c r="AX489" s="14" t="s">
        <v>74</v>
      </c>
      <c r="AY489" s="250" t="s">
        <v>138</v>
      </c>
    </row>
    <row r="490" s="13" customFormat="1">
      <c r="A490" s="13"/>
      <c r="B490" s="229"/>
      <c r="C490" s="230"/>
      <c r="D490" s="231" t="s">
        <v>149</v>
      </c>
      <c r="E490" s="232" t="s">
        <v>1</v>
      </c>
      <c r="F490" s="233" t="s">
        <v>495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149</v>
      </c>
      <c r="AU490" s="239" t="s">
        <v>147</v>
      </c>
      <c r="AV490" s="13" t="s">
        <v>82</v>
      </c>
      <c r="AW490" s="13" t="s">
        <v>30</v>
      </c>
      <c r="AX490" s="13" t="s">
        <v>74</v>
      </c>
      <c r="AY490" s="239" t="s">
        <v>138</v>
      </c>
    </row>
    <row r="491" s="14" customFormat="1">
      <c r="A491" s="14"/>
      <c r="B491" s="240"/>
      <c r="C491" s="241"/>
      <c r="D491" s="231" t="s">
        <v>149</v>
      </c>
      <c r="E491" s="242" t="s">
        <v>1</v>
      </c>
      <c r="F491" s="243" t="s">
        <v>139</v>
      </c>
      <c r="G491" s="241"/>
      <c r="H491" s="244">
        <v>3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149</v>
      </c>
      <c r="AU491" s="250" t="s">
        <v>147</v>
      </c>
      <c r="AV491" s="14" t="s">
        <v>147</v>
      </c>
      <c r="AW491" s="14" t="s">
        <v>30</v>
      </c>
      <c r="AX491" s="14" t="s">
        <v>74</v>
      </c>
      <c r="AY491" s="250" t="s">
        <v>138</v>
      </c>
    </row>
    <row r="492" s="15" customFormat="1">
      <c r="A492" s="15"/>
      <c r="B492" s="251"/>
      <c r="C492" s="252"/>
      <c r="D492" s="231" t="s">
        <v>149</v>
      </c>
      <c r="E492" s="253" t="s">
        <v>1</v>
      </c>
      <c r="F492" s="254" t="s">
        <v>176</v>
      </c>
      <c r="G492" s="252"/>
      <c r="H492" s="255">
        <v>5.5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1" t="s">
        <v>149</v>
      </c>
      <c r="AU492" s="261" t="s">
        <v>147</v>
      </c>
      <c r="AV492" s="15" t="s">
        <v>146</v>
      </c>
      <c r="AW492" s="15" t="s">
        <v>30</v>
      </c>
      <c r="AX492" s="15" t="s">
        <v>82</v>
      </c>
      <c r="AY492" s="261" t="s">
        <v>138</v>
      </c>
    </row>
    <row r="493" s="2" customFormat="1" ht="16.5" customHeight="1">
      <c r="A493" s="38"/>
      <c r="B493" s="39"/>
      <c r="C493" s="215" t="s">
        <v>511</v>
      </c>
      <c r="D493" s="215" t="s">
        <v>142</v>
      </c>
      <c r="E493" s="216" t="s">
        <v>512</v>
      </c>
      <c r="F493" s="217" t="s">
        <v>513</v>
      </c>
      <c r="G493" s="218" t="s">
        <v>364</v>
      </c>
      <c r="H493" s="219">
        <v>1</v>
      </c>
      <c r="I493" s="220"/>
      <c r="J493" s="221">
        <f>ROUND(I493*H493,1)</f>
        <v>0</v>
      </c>
      <c r="K493" s="222"/>
      <c r="L493" s="44"/>
      <c r="M493" s="223" t="s">
        <v>1</v>
      </c>
      <c r="N493" s="224" t="s">
        <v>40</v>
      </c>
      <c r="O493" s="91"/>
      <c r="P493" s="225">
        <f>O493*H493</f>
        <v>0</v>
      </c>
      <c r="Q493" s="225">
        <v>0</v>
      </c>
      <c r="R493" s="225">
        <f>Q493*H493</f>
        <v>0</v>
      </c>
      <c r="S493" s="225">
        <v>0.00198</v>
      </c>
      <c r="T493" s="226">
        <f>S493*H493</f>
        <v>0.00198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442</v>
      </c>
      <c r="AT493" s="227" t="s">
        <v>142</v>
      </c>
      <c r="AU493" s="227" t="s">
        <v>147</v>
      </c>
      <c r="AY493" s="17" t="s">
        <v>138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147</v>
      </c>
      <c r="BK493" s="228">
        <f>ROUND(I493*H493,1)</f>
        <v>0</v>
      </c>
      <c r="BL493" s="17" t="s">
        <v>442</v>
      </c>
      <c r="BM493" s="227" t="s">
        <v>514</v>
      </c>
    </row>
    <row r="494" s="13" customFormat="1">
      <c r="A494" s="13"/>
      <c r="B494" s="229"/>
      <c r="C494" s="230"/>
      <c r="D494" s="231" t="s">
        <v>149</v>
      </c>
      <c r="E494" s="232" t="s">
        <v>1</v>
      </c>
      <c r="F494" s="233" t="s">
        <v>186</v>
      </c>
      <c r="G494" s="230"/>
      <c r="H494" s="232" t="s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149</v>
      </c>
      <c r="AU494" s="239" t="s">
        <v>147</v>
      </c>
      <c r="AV494" s="13" t="s">
        <v>82</v>
      </c>
      <c r="AW494" s="13" t="s">
        <v>30</v>
      </c>
      <c r="AX494" s="13" t="s">
        <v>74</v>
      </c>
      <c r="AY494" s="239" t="s">
        <v>138</v>
      </c>
    </row>
    <row r="495" s="14" customFormat="1">
      <c r="A495" s="14"/>
      <c r="B495" s="240"/>
      <c r="C495" s="241"/>
      <c r="D495" s="231" t="s">
        <v>149</v>
      </c>
      <c r="E495" s="242" t="s">
        <v>1</v>
      </c>
      <c r="F495" s="243" t="s">
        <v>82</v>
      </c>
      <c r="G495" s="241"/>
      <c r="H495" s="244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149</v>
      </c>
      <c r="AU495" s="250" t="s">
        <v>147</v>
      </c>
      <c r="AV495" s="14" t="s">
        <v>147</v>
      </c>
      <c r="AW495" s="14" t="s">
        <v>30</v>
      </c>
      <c r="AX495" s="14" t="s">
        <v>82</v>
      </c>
      <c r="AY495" s="250" t="s">
        <v>138</v>
      </c>
    </row>
    <row r="496" s="2" customFormat="1" ht="16.5" customHeight="1">
      <c r="A496" s="38"/>
      <c r="B496" s="39"/>
      <c r="C496" s="215" t="s">
        <v>515</v>
      </c>
      <c r="D496" s="215" t="s">
        <v>142</v>
      </c>
      <c r="E496" s="216" t="s">
        <v>516</v>
      </c>
      <c r="F496" s="217" t="s">
        <v>517</v>
      </c>
      <c r="G496" s="218" t="s">
        <v>145</v>
      </c>
      <c r="H496" s="219">
        <v>1</v>
      </c>
      <c r="I496" s="220"/>
      <c r="J496" s="221">
        <f>ROUND(I496*H496,1)</f>
        <v>0</v>
      </c>
      <c r="K496" s="222"/>
      <c r="L496" s="44"/>
      <c r="M496" s="223" t="s">
        <v>1</v>
      </c>
      <c r="N496" s="224" t="s">
        <v>40</v>
      </c>
      <c r="O496" s="91"/>
      <c r="P496" s="225">
        <f>O496*H496</f>
        <v>0</v>
      </c>
      <c r="Q496" s="225">
        <v>0.0017899999999999999</v>
      </c>
      <c r="R496" s="225">
        <f>Q496*H496</f>
        <v>0.0017899999999999999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442</v>
      </c>
      <c r="AT496" s="227" t="s">
        <v>142</v>
      </c>
      <c r="AU496" s="227" t="s">
        <v>147</v>
      </c>
      <c r="AY496" s="17" t="s">
        <v>138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147</v>
      </c>
      <c r="BK496" s="228">
        <f>ROUND(I496*H496,1)</f>
        <v>0</v>
      </c>
      <c r="BL496" s="17" t="s">
        <v>442</v>
      </c>
      <c r="BM496" s="227" t="s">
        <v>518</v>
      </c>
    </row>
    <row r="497" s="14" customFormat="1">
      <c r="A497" s="14"/>
      <c r="B497" s="240"/>
      <c r="C497" s="241"/>
      <c r="D497" s="231" t="s">
        <v>149</v>
      </c>
      <c r="E497" s="242" t="s">
        <v>1</v>
      </c>
      <c r="F497" s="243" t="s">
        <v>82</v>
      </c>
      <c r="G497" s="241"/>
      <c r="H497" s="244">
        <v>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149</v>
      </c>
      <c r="AU497" s="250" t="s">
        <v>147</v>
      </c>
      <c r="AV497" s="14" t="s">
        <v>147</v>
      </c>
      <c r="AW497" s="14" t="s">
        <v>30</v>
      </c>
      <c r="AX497" s="14" t="s">
        <v>82</v>
      </c>
      <c r="AY497" s="250" t="s">
        <v>138</v>
      </c>
    </row>
    <row r="498" s="2" customFormat="1" ht="16.5" customHeight="1">
      <c r="A498" s="38"/>
      <c r="B498" s="39"/>
      <c r="C498" s="215" t="s">
        <v>519</v>
      </c>
      <c r="D498" s="215" t="s">
        <v>142</v>
      </c>
      <c r="E498" s="216" t="s">
        <v>520</v>
      </c>
      <c r="F498" s="217" t="s">
        <v>521</v>
      </c>
      <c r="G498" s="218" t="s">
        <v>145</v>
      </c>
      <c r="H498" s="219">
        <v>1</v>
      </c>
      <c r="I498" s="220"/>
      <c r="J498" s="221">
        <f>ROUND(I498*H498,1)</f>
        <v>0</v>
      </c>
      <c r="K498" s="222"/>
      <c r="L498" s="44"/>
      <c r="M498" s="223" t="s">
        <v>1</v>
      </c>
      <c r="N498" s="224" t="s">
        <v>40</v>
      </c>
      <c r="O498" s="91"/>
      <c r="P498" s="225">
        <f>O498*H498</f>
        <v>0</v>
      </c>
      <c r="Q498" s="225">
        <v>0.001</v>
      </c>
      <c r="R498" s="225">
        <f>Q498*H498</f>
        <v>0.001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442</v>
      </c>
      <c r="AT498" s="227" t="s">
        <v>142</v>
      </c>
      <c r="AU498" s="227" t="s">
        <v>147</v>
      </c>
      <c r="AY498" s="17" t="s">
        <v>138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147</v>
      </c>
      <c r="BK498" s="228">
        <f>ROUND(I498*H498,1)</f>
        <v>0</v>
      </c>
      <c r="BL498" s="17" t="s">
        <v>442</v>
      </c>
      <c r="BM498" s="227" t="s">
        <v>522</v>
      </c>
    </row>
    <row r="499" s="14" customFormat="1">
      <c r="A499" s="14"/>
      <c r="B499" s="240"/>
      <c r="C499" s="241"/>
      <c r="D499" s="231" t="s">
        <v>149</v>
      </c>
      <c r="E499" s="242" t="s">
        <v>1</v>
      </c>
      <c r="F499" s="243" t="s">
        <v>82</v>
      </c>
      <c r="G499" s="241"/>
      <c r="H499" s="244">
        <v>1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149</v>
      </c>
      <c r="AU499" s="250" t="s">
        <v>147</v>
      </c>
      <c r="AV499" s="14" t="s">
        <v>147</v>
      </c>
      <c r="AW499" s="14" t="s">
        <v>30</v>
      </c>
      <c r="AX499" s="14" t="s">
        <v>82</v>
      </c>
      <c r="AY499" s="250" t="s">
        <v>138</v>
      </c>
    </row>
    <row r="500" s="2" customFormat="1" ht="16.5" customHeight="1">
      <c r="A500" s="38"/>
      <c r="B500" s="39"/>
      <c r="C500" s="215" t="s">
        <v>523</v>
      </c>
      <c r="D500" s="215" t="s">
        <v>142</v>
      </c>
      <c r="E500" s="216" t="s">
        <v>524</v>
      </c>
      <c r="F500" s="217" t="s">
        <v>525</v>
      </c>
      <c r="G500" s="218" t="s">
        <v>364</v>
      </c>
      <c r="H500" s="219">
        <v>1</v>
      </c>
      <c r="I500" s="220"/>
      <c r="J500" s="221">
        <f>ROUND(I500*H500,1)</f>
        <v>0</v>
      </c>
      <c r="K500" s="222"/>
      <c r="L500" s="44"/>
      <c r="M500" s="223" t="s">
        <v>1</v>
      </c>
      <c r="N500" s="224" t="s">
        <v>40</v>
      </c>
      <c r="O500" s="91"/>
      <c r="P500" s="225">
        <f>O500*H500</f>
        <v>0</v>
      </c>
      <c r="Q500" s="225">
        <v>0.00040999999999999999</v>
      </c>
      <c r="R500" s="225">
        <f>Q500*H500</f>
        <v>0.00040999999999999999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442</v>
      </c>
      <c r="AT500" s="227" t="s">
        <v>142</v>
      </c>
      <c r="AU500" s="227" t="s">
        <v>147</v>
      </c>
      <c r="AY500" s="17" t="s">
        <v>138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147</v>
      </c>
      <c r="BK500" s="228">
        <f>ROUND(I500*H500,1)</f>
        <v>0</v>
      </c>
      <c r="BL500" s="17" t="s">
        <v>442</v>
      </c>
      <c r="BM500" s="227" t="s">
        <v>526</v>
      </c>
    </row>
    <row r="501" s="13" customFormat="1">
      <c r="A501" s="13"/>
      <c r="B501" s="229"/>
      <c r="C501" s="230"/>
      <c r="D501" s="231" t="s">
        <v>149</v>
      </c>
      <c r="E501" s="232" t="s">
        <v>1</v>
      </c>
      <c r="F501" s="233" t="s">
        <v>527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149</v>
      </c>
      <c r="AU501" s="239" t="s">
        <v>147</v>
      </c>
      <c r="AV501" s="13" t="s">
        <v>82</v>
      </c>
      <c r="AW501" s="13" t="s">
        <v>30</v>
      </c>
      <c r="AX501" s="13" t="s">
        <v>74</v>
      </c>
      <c r="AY501" s="239" t="s">
        <v>138</v>
      </c>
    </row>
    <row r="502" s="14" customFormat="1">
      <c r="A502" s="14"/>
      <c r="B502" s="240"/>
      <c r="C502" s="241"/>
      <c r="D502" s="231" t="s">
        <v>149</v>
      </c>
      <c r="E502" s="242" t="s">
        <v>1</v>
      </c>
      <c r="F502" s="243" t="s">
        <v>82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149</v>
      </c>
      <c r="AU502" s="250" t="s">
        <v>147</v>
      </c>
      <c r="AV502" s="14" t="s">
        <v>147</v>
      </c>
      <c r="AW502" s="14" t="s">
        <v>30</v>
      </c>
      <c r="AX502" s="14" t="s">
        <v>74</v>
      </c>
      <c r="AY502" s="250" t="s">
        <v>138</v>
      </c>
    </row>
    <row r="503" s="15" customFormat="1">
      <c r="A503" s="15"/>
      <c r="B503" s="251"/>
      <c r="C503" s="252"/>
      <c r="D503" s="231" t="s">
        <v>149</v>
      </c>
      <c r="E503" s="253" t="s">
        <v>1</v>
      </c>
      <c r="F503" s="254" t="s">
        <v>176</v>
      </c>
      <c r="G503" s="252"/>
      <c r="H503" s="255">
        <v>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1" t="s">
        <v>149</v>
      </c>
      <c r="AU503" s="261" t="s">
        <v>147</v>
      </c>
      <c r="AV503" s="15" t="s">
        <v>146</v>
      </c>
      <c r="AW503" s="15" t="s">
        <v>30</v>
      </c>
      <c r="AX503" s="15" t="s">
        <v>82</v>
      </c>
      <c r="AY503" s="261" t="s">
        <v>138</v>
      </c>
    </row>
    <row r="504" s="2" customFormat="1" ht="16.5" customHeight="1">
      <c r="A504" s="38"/>
      <c r="B504" s="39"/>
      <c r="C504" s="215" t="s">
        <v>528</v>
      </c>
      <c r="D504" s="215" t="s">
        <v>142</v>
      </c>
      <c r="E504" s="216" t="s">
        <v>529</v>
      </c>
      <c r="F504" s="217" t="s">
        <v>530</v>
      </c>
      <c r="G504" s="218" t="s">
        <v>364</v>
      </c>
      <c r="H504" s="219">
        <v>5.5</v>
      </c>
      <c r="I504" s="220"/>
      <c r="J504" s="221">
        <f>ROUND(I504*H504,1)</f>
        <v>0</v>
      </c>
      <c r="K504" s="222"/>
      <c r="L504" s="44"/>
      <c r="M504" s="223" t="s">
        <v>1</v>
      </c>
      <c r="N504" s="224" t="s">
        <v>40</v>
      </c>
      <c r="O504" s="91"/>
      <c r="P504" s="225">
        <f>O504*H504</f>
        <v>0</v>
      </c>
      <c r="Q504" s="225">
        <v>0.00048000000000000001</v>
      </c>
      <c r="R504" s="225">
        <f>Q504*H504</f>
        <v>0.00264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442</v>
      </c>
      <c r="AT504" s="227" t="s">
        <v>142</v>
      </c>
      <c r="AU504" s="227" t="s">
        <v>147</v>
      </c>
      <c r="AY504" s="17" t="s">
        <v>138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147</v>
      </c>
      <c r="BK504" s="228">
        <f>ROUND(I504*H504,1)</f>
        <v>0</v>
      </c>
      <c r="BL504" s="17" t="s">
        <v>442</v>
      </c>
      <c r="BM504" s="227" t="s">
        <v>531</v>
      </c>
    </row>
    <row r="505" s="13" customFormat="1">
      <c r="A505" s="13"/>
      <c r="B505" s="229"/>
      <c r="C505" s="230"/>
      <c r="D505" s="231" t="s">
        <v>149</v>
      </c>
      <c r="E505" s="232" t="s">
        <v>1</v>
      </c>
      <c r="F505" s="233" t="s">
        <v>532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149</v>
      </c>
      <c r="AU505" s="239" t="s">
        <v>147</v>
      </c>
      <c r="AV505" s="13" t="s">
        <v>82</v>
      </c>
      <c r="AW505" s="13" t="s">
        <v>30</v>
      </c>
      <c r="AX505" s="13" t="s">
        <v>74</v>
      </c>
      <c r="AY505" s="239" t="s">
        <v>138</v>
      </c>
    </row>
    <row r="506" s="14" customFormat="1">
      <c r="A506" s="14"/>
      <c r="B506" s="240"/>
      <c r="C506" s="241"/>
      <c r="D506" s="231" t="s">
        <v>149</v>
      </c>
      <c r="E506" s="242" t="s">
        <v>1</v>
      </c>
      <c r="F506" s="243" t="s">
        <v>373</v>
      </c>
      <c r="G506" s="241"/>
      <c r="H506" s="244">
        <v>5.5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149</v>
      </c>
      <c r="AU506" s="250" t="s">
        <v>147</v>
      </c>
      <c r="AV506" s="14" t="s">
        <v>147</v>
      </c>
      <c r="AW506" s="14" t="s">
        <v>30</v>
      </c>
      <c r="AX506" s="14" t="s">
        <v>82</v>
      </c>
      <c r="AY506" s="250" t="s">
        <v>138</v>
      </c>
    </row>
    <row r="507" s="2" customFormat="1" ht="16.5" customHeight="1">
      <c r="A507" s="38"/>
      <c r="B507" s="39"/>
      <c r="C507" s="215" t="s">
        <v>533</v>
      </c>
      <c r="D507" s="215" t="s">
        <v>142</v>
      </c>
      <c r="E507" s="216" t="s">
        <v>534</v>
      </c>
      <c r="F507" s="217" t="s">
        <v>535</v>
      </c>
      <c r="G507" s="218" t="s">
        <v>364</v>
      </c>
      <c r="H507" s="219">
        <v>2.5</v>
      </c>
      <c r="I507" s="220"/>
      <c r="J507" s="221">
        <f>ROUND(I507*H507,1)</f>
        <v>0</v>
      </c>
      <c r="K507" s="222"/>
      <c r="L507" s="44"/>
      <c r="M507" s="223" t="s">
        <v>1</v>
      </c>
      <c r="N507" s="224" t="s">
        <v>40</v>
      </c>
      <c r="O507" s="91"/>
      <c r="P507" s="225">
        <f>O507*H507</f>
        <v>0</v>
      </c>
      <c r="Q507" s="225">
        <v>0.00071000000000000002</v>
      </c>
      <c r="R507" s="225">
        <f>Q507*H507</f>
        <v>0.0017750000000000001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442</v>
      </c>
      <c r="AT507" s="227" t="s">
        <v>142</v>
      </c>
      <c r="AU507" s="227" t="s">
        <v>147</v>
      </c>
      <c r="AY507" s="17" t="s">
        <v>138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147</v>
      </c>
      <c r="BK507" s="228">
        <f>ROUND(I507*H507,1)</f>
        <v>0</v>
      </c>
      <c r="BL507" s="17" t="s">
        <v>442</v>
      </c>
      <c r="BM507" s="227" t="s">
        <v>536</v>
      </c>
    </row>
    <row r="508" s="13" customFormat="1">
      <c r="A508" s="13"/>
      <c r="B508" s="229"/>
      <c r="C508" s="230"/>
      <c r="D508" s="231" t="s">
        <v>149</v>
      </c>
      <c r="E508" s="232" t="s">
        <v>1</v>
      </c>
      <c r="F508" s="233" t="s">
        <v>537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149</v>
      </c>
      <c r="AU508" s="239" t="s">
        <v>147</v>
      </c>
      <c r="AV508" s="13" t="s">
        <v>82</v>
      </c>
      <c r="AW508" s="13" t="s">
        <v>30</v>
      </c>
      <c r="AX508" s="13" t="s">
        <v>74</v>
      </c>
      <c r="AY508" s="239" t="s">
        <v>138</v>
      </c>
    </row>
    <row r="509" s="14" customFormat="1">
      <c r="A509" s="14"/>
      <c r="B509" s="240"/>
      <c r="C509" s="241"/>
      <c r="D509" s="231" t="s">
        <v>149</v>
      </c>
      <c r="E509" s="242" t="s">
        <v>1</v>
      </c>
      <c r="F509" s="243" t="s">
        <v>510</v>
      </c>
      <c r="G509" s="241"/>
      <c r="H509" s="244">
        <v>2.5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149</v>
      </c>
      <c r="AU509" s="250" t="s">
        <v>147</v>
      </c>
      <c r="AV509" s="14" t="s">
        <v>147</v>
      </c>
      <c r="AW509" s="14" t="s">
        <v>30</v>
      </c>
      <c r="AX509" s="14" t="s">
        <v>82</v>
      </c>
      <c r="AY509" s="250" t="s">
        <v>138</v>
      </c>
    </row>
    <row r="510" s="2" customFormat="1" ht="16.5" customHeight="1">
      <c r="A510" s="38"/>
      <c r="B510" s="39"/>
      <c r="C510" s="215" t="s">
        <v>538</v>
      </c>
      <c r="D510" s="215" t="s">
        <v>142</v>
      </c>
      <c r="E510" s="216" t="s">
        <v>539</v>
      </c>
      <c r="F510" s="217" t="s">
        <v>540</v>
      </c>
      <c r="G510" s="218" t="s">
        <v>364</v>
      </c>
      <c r="H510" s="219">
        <v>1</v>
      </c>
      <c r="I510" s="220"/>
      <c r="J510" s="221">
        <f>ROUND(I510*H510,1)</f>
        <v>0</v>
      </c>
      <c r="K510" s="222"/>
      <c r="L510" s="44"/>
      <c r="M510" s="223" t="s">
        <v>1</v>
      </c>
      <c r="N510" s="224" t="s">
        <v>40</v>
      </c>
      <c r="O510" s="91"/>
      <c r="P510" s="225">
        <f>O510*H510</f>
        <v>0</v>
      </c>
      <c r="Q510" s="225">
        <v>0.0022399999999999998</v>
      </c>
      <c r="R510" s="225">
        <f>Q510*H510</f>
        <v>0.0022399999999999998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442</v>
      </c>
      <c r="AT510" s="227" t="s">
        <v>142</v>
      </c>
      <c r="AU510" s="227" t="s">
        <v>147</v>
      </c>
      <c r="AY510" s="17" t="s">
        <v>138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147</v>
      </c>
      <c r="BK510" s="228">
        <f>ROUND(I510*H510,1)</f>
        <v>0</v>
      </c>
      <c r="BL510" s="17" t="s">
        <v>442</v>
      </c>
      <c r="BM510" s="227" t="s">
        <v>541</v>
      </c>
    </row>
    <row r="511" s="13" customFormat="1">
      <c r="A511" s="13"/>
      <c r="B511" s="229"/>
      <c r="C511" s="230"/>
      <c r="D511" s="231" t="s">
        <v>149</v>
      </c>
      <c r="E511" s="232" t="s">
        <v>1</v>
      </c>
      <c r="F511" s="233" t="s">
        <v>186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149</v>
      </c>
      <c r="AU511" s="239" t="s">
        <v>147</v>
      </c>
      <c r="AV511" s="13" t="s">
        <v>82</v>
      </c>
      <c r="AW511" s="13" t="s">
        <v>30</v>
      </c>
      <c r="AX511" s="13" t="s">
        <v>74</v>
      </c>
      <c r="AY511" s="239" t="s">
        <v>138</v>
      </c>
    </row>
    <row r="512" s="14" customFormat="1">
      <c r="A512" s="14"/>
      <c r="B512" s="240"/>
      <c r="C512" s="241"/>
      <c r="D512" s="231" t="s">
        <v>149</v>
      </c>
      <c r="E512" s="242" t="s">
        <v>1</v>
      </c>
      <c r="F512" s="243" t="s">
        <v>82</v>
      </c>
      <c r="G512" s="241"/>
      <c r="H512" s="244">
        <v>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149</v>
      </c>
      <c r="AU512" s="250" t="s">
        <v>147</v>
      </c>
      <c r="AV512" s="14" t="s">
        <v>147</v>
      </c>
      <c r="AW512" s="14" t="s">
        <v>30</v>
      </c>
      <c r="AX512" s="14" t="s">
        <v>82</v>
      </c>
      <c r="AY512" s="250" t="s">
        <v>138</v>
      </c>
    </row>
    <row r="513" s="2" customFormat="1" ht="16.5" customHeight="1">
      <c r="A513" s="38"/>
      <c r="B513" s="39"/>
      <c r="C513" s="215" t="s">
        <v>542</v>
      </c>
      <c r="D513" s="215" t="s">
        <v>142</v>
      </c>
      <c r="E513" s="216" t="s">
        <v>543</v>
      </c>
      <c r="F513" s="217" t="s">
        <v>544</v>
      </c>
      <c r="G513" s="218" t="s">
        <v>145</v>
      </c>
      <c r="H513" s="219">
        <v>1</v>
      </c>
      <c r="I513" s="220"/>
      <c r="J513" s="221">
        <f>ROUND(I513*H513,1)</f>
        <v>0</v>
      </c>
      <c r="K513" s="222"/>
      <c r="L513" s="44"/>
      <c r="M513" s="223" t="s">
        <v>1</v>
      </c>
      <c r="N513" s="224" t="s">
        <v>40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442</v>
      </c>
      <c r="AT513" s="227" t="s">
        <v>142</v>
      </c>
      <c r="AU513" s="227" t="s">
        <v>147</v>
      </c>
      <c r="AY513" s="17" t="s">
        <v>138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147</v>
      </c>
      <c r="BK513" s="228">
        <f>ROUND(I513*H513,1)</f>
        <v>0</v>
      </c>
      <c r="BL513" s="17" t="s">
        <v>442</v>
      </c>
      <c r="BM513" s="227" t="s">
        <v>545</v>
      </c>
    </row>
    <row r="514" s="13" customFormat="1">
      <c r="A514" s="13"/>
      <c r="B514" s="229"/>
      <c r="C514" s="230"/>
      <c r="D514" s="231" t="s">
        <v>149</v>
      </c>
      <c r="E514" s="232" t="s">
        <v>1</v>
      </c>
      <c r="F514" s="233" t="s">
        <v>527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149</v>
      </c>
      <c r="AU514" s="239" t="s">
        <v>147</v>
      </c>
      <c r="AV514" s="13" t="s">
        <v>82</v>
      </c>
      <c r="AW514" s="13" t="s">
        <v>30</v>
      </c>
      <c r="AX514" s="13" t="s">
        <v>74</v>
      </c>
      <c r="AY514" s="239" t="s">
        <v>138</v>
      </c>
    </row>
    <row r="515" s="14" customFormat="1">
      <c r="A515" s="14"/>
      <c r="B515" s="240"/>
      <c r="C515" s="241"/>
      <c r="D515" s="231" t="s">
        <v>149</v>
      </c>
      <c r="E515" s="242" t="s">
        <v>1</v>
      </c>
      <c r="F515" s="243" t="s">
        <v>82</v>
      </c>
      <c r="G515" s="241"/>
      <c r="H515" s="244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149</v>
      </c>
      <c r="AU515" s="250" t="s">
        <v>147</v>
      </c>
      <c r="AV515" s="14" t="s">
        <v>147</v>
      </c>
      <c r="AW515" s="14" t="s">
        <v>30</v>
      </c>
      <c r="AX515" s="14" t="s">
        <v>82</v>
      </c>
      <c r="AY515" s="250" t="s">
        <v>138</v>
      </c>
    </row>
    <row r="516" s="2" customFormat="1" ht="16.5" customHeight="1">
      <c r="A516" s="38"/>
      <c r="B516" s="39"/>
      <c r="C516" s="215" t="s">
        <v>546</v>
      </c>
      <c r="D516" s="215" t="s">
        <v>142</v>
      </c>
      <c r="E516" s="216" t="s">
        <v>547</v>
      </c>
      <c r="F516" s="217" t="s">
        <v>548</v>
      </c>
      <c r="G516" s="218" t="s">
        <v>145</v>
      </c>
      <c r="H516" s="219">
        <v>3</v>
      </c>
      <c r="I516" s="220"/>
      <c r="J516" s="221">
        <f>ROUND(I516*H516,1)</f>
        <v>0</v>
      </c>
      <c r="K516" s="222"/>
      <c r="L516" s="44"/>
      <c r="M516" s="223" t="s">
        <v>1</v>
      </c>
      <c r="N516" s="224" t="s">
        <v>40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442</v>
      </c>
      <c r="AT516" s="227" t="s">
        <v>142</v>
      </c>
      <c r="AU516" s="227" t="s">
        <v>147</v>
      </c>
      <c r="AY516" s="17" t="s">
        <v>138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147</v>
      </c>
      <c r="BK516" s="228">
        <f>ROUND(I516*H516,1)</f>
        <v>0</v>
      </c>
      <c r="BL516" s="17" t="s">
        <v>442</v>
      </c>
      <c r="BM516" s="227" t="s">
        <v>549</v>
      </c>
    </row>
    <row r="517" s="13" customFormat="1">
      <c r="A517" s="13"/>
      <c r="B517" s="229"/>
      <c r="C517" s="230"/>
      <c r="D517" s="231" t="s">
        <v>149</v>
      </c>
      <c r="E517" s="232" t="s">
        <v>1</v>
      </c>
      <c r="F517" s="233" t="s">
        <v>372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149</v>
      </c>
      <c r="AU517" s="239" t="s">
        <v>147</v>
      </c>
      <c r="AV517" s="13" t="s">
        <v>82</v>
      </c>
      <c r="AW517" s="13" t="s">
        <v>30</v>
      </c>
      <c r="AX517" s="13" t="s">
        <v>74</v>
      </c>
      <c r="AY517" s="239" t="s">
        <v>138</v>
      </c>
    </row>
    <row r="518" s="14" customFormat="1">
      <c r="A518" s="14"/>
      <c r="B518" s="240"/>
      <c r="C518" s="241"/>
      <c r="D518" s="231" t="s">
        <v>149</v>
      </c>
      <c r="E518" s="242" t="s">
        <v>1</v>
      </c>
      <c r="F518" s="243" t="s">
        <v>550</v>
      </c>
      <c r="G518" s="241"/>
      <c r="H518" s="244">
        <v>3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149</v>
      </c>
      <c r="AU518" s="250" t="s">
        <v>147</v>
      </c>
      <c r="AV518" s="14" t="s">
        <v>147</v>
      </c>
      <c r="AW518" s="14" t="s">
        <v>30</v>
      </c>
      <c r="AX518" s="14" t="s">
        <v>82</v>
      </c>
      <c r="AY518" s="250" t="s">
        <v>138</v>
      </c>
    </row>
    <row r="519" s="2" customFormat="1" ht="16.5" customHeight="1">
      <c r="A519" s="38"/>
      <c r="B519" s="39"/>
      <c r="C519" s="215" t="s">
        <v>551</v>
      </c>
      <c r="D519" s="215" t="s">
        <v>142</v>
      </c>
      <c r="E519" s="216" t="s">
        <v>552</v>
      </c>
      <c r="F519" s="217" t="s">
        <v>553</v>
      </c>
      <c r="G519" s="218" t="s">
        <v>145</v>
      </c>
      <c r="H519" s="219">
        <v>1</v>
      </c>
      <c r="I519" s="220"/>
      <c r="J519" s="221">
        <f>ROUND(I519*H519,1)</f>
        <v>0</v>
      </c>
      <c r="K519" s="222"/>
      <c r="L519" s="44"/>
      <c r="M519" s="223" t="s">
        <v>1</v>
      </c>
      <c r="N519" s="224" t="s">
        <v>40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442</v>
      </c>
      <c r="AT519" s="227" t="s">
        <v>142</v>
      </c>
      <c r="AU519" s="227" t="s">
        <v>147</v>
      </c>
      <c r="AY519" s="17" t="s">
        <v>138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147</v>
      </c>
      <c r="BK519" s="228">
        <f>ROUND(I519*H519,1)</f>
        <v>0</v>
      </c>
      <c r="BL519" s="17" t="s">
        <v>442</v>
      </c>
      <c r="BM519" s="227" t="s">
        <v>554</v>
      </c>
    </row>
    <row r="520" s="13" customFormat="1">
      <c r="A520" s="13"/>
      <c r="B520" s="229"/>
      <c r="C520" s="230"/>
      <c r="D520" s="231" t="s">
        <v>149</v>
      </c>
      <c r="E520" s="232" t="s">
        <v>1</v>
      </c>
      <c r="F520" s="233" t="s">
        <v>537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149</v>
      </c>
      <c r="AU520" s="239" t="s">
        <v>147</v>
      </c>
      <c r="AV520" s="13" t="s">
        <v>82</v>
      </c>
      <c r="AW520" s="13" t="s">
        <v>30</v>
      </c>
      <c r="AX520" s="13" t="s">
        <v>74</v>
      </c>
      <c r="AY520" s="239" t="s">
        <v>138</v>
      </c>
    </row>
    <row r="521" s="14" customFormat="1">
      <c r="A521" s="14"/>
      <c r="B521" s="240"/>
      <c r="C521" s="241"/>
      <c r="D521" s="231" t="s">
        <v>149</v>
      </c>
      <c r="E521" s="242" t="s">
        <v>1</v>
      </c>
      <c r="F521" s="243" t="s">
        <v>82</v>
      </c>
      <c r="G521" s="241"/>
      <c r="H521" s="244">
        <v>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149</v>
      </c>
      <c r="AU521" s="250" t="s">
        <v>147</v>
      </c>
      <c r="AV521" s="14" t="s">
        <v>147</v>
      </c>
      <c r="AW521" s="14" t="s">
        <v>30</v>
      </c>
      <c r="AX521" s="14" t="s">
        <v>82</v>
      </c>
      <c r="AY521" s="250" t="s">
        <v>138</v>
      </c>
    </row>
    <row r="522" s="2" customFormat="1" ht="21.75" customHeight="1">
      <c r="A522" s="38"/>
      <c r="B522" s="39"/>
      <c r="C522" s="215" t="s">
        <v>555</v>
      </c>
      <c r="D522" s="215" t="s">
        <v>142</v>
      </c>
      <c r="E522" s="216" t="s">
        <v>556</v>
      </c>
      <c r="F522" s="217" t="s">
        <v>557</v>
      </c>
      <c r="G522" s="218" t="s">
        <v>145</v>
      </c>
      <c r="H522" s="219">
        <v>1</v>
      </c>
      <c r="I522" s="220"/>
      <c r="J522" s="221">
        <f>ROUND(I522*H522,1)</f>
        <v>0</v>
      </c>
      <c r="K522" s="222"/>
      <c r="L522" s="44"/>
      <c r="M522" s="223" t="s">
        <v>1</v>
      </c>
      <c r="N522" s="224" t="s">
        <v>40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442</v>
      </c>
      <c r="AT522" s="227" t="s">
        <v>142</v>
      </c>
      <c r="AU522" s="227" t="s">
        <v>147</v>
      </c>
      <c r="AY522" s="17" t="s">
        <v>138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ROUND(I522*H522,1)</f>
        <v>0</v>
      </c>
      <c r="BL522" s="17" t="s">
        <v>442</v>
      </c>
      <c r="BM522" s="227" t="s">
        <v>558</v>
      </c>
    </row>
    <row r="523" s="13" customFormat="1">
      <c r="A523" s="13"/>
      <c r="B523" s="229"/>
      <c r="C523" s="230"/>
      <c r="D523" s="231" t="s">
        <v>149</v>
      </c>
      <c r="E523" s="232" t="s">
        <v>1</v>
      </c>
      <c r="F523" s="233" t="s">
        <v>186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149</v>
      </c>
      <c r="AU523" s="239" t="s">
        <v>147</v>
      </c>
      <c r="AV523" s="13" t="s">
        <v>82</v>
      </c>
      <c r="AW523" s="13" t="s">
        <v>30</v>
      </c>
      <c r="AX523" s="13" t="s">
        <v>74</v>
      </c>
      <c r="AY523" s="239" t="s">
        <v>138</v>
      </c>
    </row>
    <row r="524" s="14" customFormat="1">
      <c r="A524" s="14"/>
      <c r="B524" s="240"/>
      <c r="C524" s="241"/>
      <c r="D524" s="231" t="s">
        <v>149</v>
      </c>
      <c r="E524" s="242" t="s">
        <v>1</v>
      </c>
      <c r="F524" s="243" t="s">
        <v>82</v>
      </c>
      <c r="G524" s="241"/>
      <c r="H524" s="244">
        <v>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149</v>
      </c>
      <c r="AU524" s="250" t="s">
        <v>147</v>
      </c>
      <c r="AV524" s="14" t="s">
        <v>147</v>
      </c>
      <c r="AW524" s="14" t="s">
        <v>30</v>
      </c>
      <c r="AX524" s="14" t="s">
        <v>82</v>
      </c>
      <c r="AY524" s="250" t="s">
        <v>138</v>
      </c>
    </row>
    <row r="525" s="2" customFormat="1" ht="24.15" customHeight="1">
      <c r="A525" s="38"/>
      <c r="B525" s="39"/>
      <c r="C525" s="215" t="s">
        <v>559</v>
      </c>
      <c r="D525" s="215" t="s">
        <v>142</v>
      </c>
      <c r="E525" s="216" t="s">
        <v>560</v>
      </c>
      <c r="F525" s="217" t="s">
        <v>561</v>
      </c>
      <c r="G525" s="218" t="s">
        <v>145</v>
      </c>
      <c r="H525" s="219">
        <v>1</v>
      </c>
      <c r="I525" s="220"/>
      <c r="J525" s="221">
        <f>ROUND(I525*H525,1)</f>
        <v>0</v>
      </c>
      <c r="K525" s="222"/>
      <c r="L525" s="44"/>
      <c r="M525" s="223" t="s">
        <v>1</v>
      </c>
      <c r="N525" s="224" t="s">
        <v>40</v>
      </c>
      <c r="O525" s="91"/>
      <c r="P525" s="225">
        <f>O525*H525</f>
        <v>0</v>
      </c>
      <c r="Q525" s="225">
        <v>0.0053499999999999997</v>
      </c>
      <c r="R525" s="225">
        <f>Q525*H525</f>
        <v>0.0053499999999999997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442</v>
      </c>
      <c r="AT525" s="227" t="s">
        <v>142</v>
      </c>
      <c r="AU525" s="227" t="s">
        <v>147</v>
      </c>
      <c r="AY525" s="17" t="s">
        <v>138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147</v>
      </c>
      <c r="BK525" s="228">
        <f>ROUND(I525*H525,1)</f>
        <v>0</v>
      </c>
      <c r="BL525" s="17" t="s">
        <v>442</v>
      </c>
      <c r="BM525" s="227" t="s">
        <v>562</v>
      </c>
    </row>
    <row r="526" s="2" customFormat="1" ht="24.15" customHeight="1">
      <c r="A526" s="38"/>
      <c r="B526" s="39"/>
      <c r="C526" s="215" t="s">
        <v>563</v>
      </c>
      <c r="D526" s="215" t="s">
        <v>142</v>
      </c>
      <c r="E526" s="216" t="s">
        <v>564</v>
      </c>
      <c r="F526" s="217" t="s">
        <v>565</v>
      </c>
      <c r="G526" s="218" t="s">
        <v>145</v>
      </c>
      <c r="H526" s="219">
        <v>2</v>
      </c>
      <c r="I526" s="220"/>
      <c r="J526" s="221">
        <f>ROUND(I526*H526,1)</f>
        <v>0</v>
      </c>
      <c r="K526" s="222"/>
      <c r="L526" s="44"/>
      <c r="M526" s="223" t="s">
        <v>1</v>
      </c>
      <c r="N526" s="224" t="s">
        <v>40</v>
      </c>
      <c r="O526" s="91"/>
      <c r="P526" s="225">
        <f>O526*H526</f>
        <v>0</v>
      </c>
      <c r="Q526" s="225">
        <v>6.0000000000000002E-05</v>
      </c>
      <c r="R526" s="225">
        <f>Q526*H526</f>
        <v>0.00012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442</v>
      </c>
      <c r="AT526" s="227" t="s">
        <v>142</v>
      </c>
      <c r="AU526" s="227" t="s">
        <v>147</v>
      </c>
      <c r="AY526" s="17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147</v>
      </c>
      <c r="BK526" s="228">
        <f>ROUND(I526*H526,1)</f>
        <v>0</v>
      </c>
      <c r="BL526" s="17" t="s">
        <v>442</v>
      </c>
      <c r="BM526" s="227" t="s">
        <v>566</v>
      </c>
    </row>
    <row r="527" s="13" customFormat="1">
      <c r="A527" s="13"/>
      <c r="B527" s="229"/>
      <c r="C527" s="230"/>
      <c r="D527" s="231" t="s">
        <v>149</v>
      </c>
      <c r="E527" s="232" t="s">
        <v>1</v>
      </c>
      <c r="F527" s="233" t="s">
        <v>567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149</v>
      </c>
      <c r="AU527" s="239" t="s">
        <v>147</v>
      </c>
      <c r="AV527" s="13" t="s">
        <v>82</v>
      </c>
      <c r="AW527" s="13" t="s">
        <v>30</v>
      </c>
      <c r="AX527" s="13" t="s">
        <v>74</v>
      </c>
      <c r="AY527" s="239" t="s">
        <v>138</v>
      </c>
    </row>
    <row r="528" s="14" customFormat="1">
      <c r="A528" s="14"/>
      <c r="B528" s="240"/>
      <c r="C528" s="241"/>
      <c r="D528" s="231" t="s">
        <v>149</v>
      </c>
      <c r="E528" s="242" t="s">
        <v>1</v>
      </c>
      <c r="F528" s="243" t="s">
        <v>568</v>
      </c>
      <c r="G528" s="241"/>
      <c r="H528" s="244">
        <v>2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149</v>
      </c>
      <c r="AU528" s="250" t="s">
        <v>147</v>
      </c>
      <c r="AV528" s="14" t="s">
        <v>147</v>
      </c>
      <c r="AW528" s="14" t="s">
        <v>30</v>
      </c>
      <c r="AX528" s="14" t="s">
        <v>82</v>
      </c>
      <c r="AY528" s="250" t="s">
        <v>138</v>
      </c>
    </row>
    <row r="529" s="2" customFormat="1" ht="24.15" customHeight="1">
      <c r="A529" s="38"/>
      <c r="B529" s="39"/>
      <c r="C529" s="262" t="s">
        <v>569</v>
      </c>
      <c r="D529" s="262" t="s">
        <v>307</v>
      </c>
      <c r="E529" s="263" t="s">
        <v>570</v>
      </c>
      <c r="F529" s="264" t="s">
        <v>571</v>
      </c>
      <c r="G529" s="265" t="s">
        <v>145</v>
      </c>
      <c r="H529" s="266">
        <v>2</v>
      </c>
      <c r="I529" s="267"/>
      <c r="J529" s="268">
        <f>ROUND(I529*H529,1)</f>
        <v>0</v>
      </c>
      <c r="K529" s="269"/>
      <c r="L529" s="270"/>
      <c r="M529" s="271" t="s">
        <v>1</v>
      </c>
      <c r="N529" s="272" t="s">
        <v>40</v>
      </c>
      <c r="O529" s="91"/>
      <c r="P529" s="225">
        <f>O529*H529</f>
        <v>0</v>
      </c>
      <c r="Q529" s="225">
        <v>0.00027999999999999998</v>
      </c>
      <c r="R529" s="225">
        <f>Q529*H529</f>
        <v>0.00055999999999999995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452</v>
      </c>
      <c r="AT529" s="227" t="s">
        <v>307</v>
      </c>
      <c r="AU529" s="227" t="s">
        <v>147</v>
      </c>
      <c r="AY529" s="17" t="s">
        <v>138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147</v>
      </c>
      <c r="BK529" s="228">
        <f>ROUND(I529*H529,1)</f>
        <v>0</v>
      </c>
      <c r="BL529" s="17" t="s">
        <v>442</v>
      </c>
      <c r="BM529" s="227" t="s">
        <v>572</v>
      </c>
    </row>
    <row r="530" s="13" customFormat="1">
      <c r="A530" s="13"/>
      <c r="B530" s="229"/>
      <c r="C530" s="230"/>
      <c r="D530" s="231" t="s">
        <v>149</v>
      </c>
      <c r="E530" s="232" t="s">
        <v>1</v>
      </c>
      <c r="F530" s="233" t="s">
        <v>567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149</v>
      </c>
      <c r="AU530" s="239" t="s">
        <v>147</v>
      </c>
      <c r="AV530" s="13" t="s">
        <v>82</v>
      </c>
      <c r="AW530" s="13" t="s">
        <v>30</v>
      </c>
      <c r="AX530" s="13" t="s">
        <v>74</v>
      </c>
      <c r="AY530" s="239" t="s">
        <v>138</v>
      </c>
    </row>
    <row r="531" s="14" customFormat="1">
      <c r="A531" s="14"/>
      <c r="B531" s="240"/>
      <c r="C531" s="241"/>
      <c r="D531" s="231" t="s">
        <v>149</v>
      </c>
      <c r="E531" s="242" t="s">
        <v>1</v>
      </c>
      <c r="F531" s="243" t="s">
        <v>568</v>
      </c>
      <c r="G531" s="241"/>
      <c r="H531" s="244">
        <v>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149</v>
      </c>
      <c r="AU531" s="250" t="s">
        <v>147</v>
      </c>
      <c r="AV531" s="14" t="s">
        <v>147</v>
      </c>
      <c r="AW531" s="14" t="s">
        <v>30</v>
      </c>
      <c r="AX531" s="14" t="s">
        <v>82</v>
      </c>
      <c r="AY531" s="250" t="s">
        <v>138</v>
      </c>
    </row>
    <row r="532" s="2" customFormat="1" ht="21.75" customHeight="1">
      <c r="A532" s="38"/>
      <c r="B532" s="39"/>
      <c r="C532" s="215" t="s">
        <v>573</v>
      </c>
      <c r="D532" s="215" t="s">
        <v>142</v>
      </c>
      <c r="E532" s="216" t="s">
        <v>574</v>
      </c>
      <c r="F532" s="217" t="s">
        <v>575</v>
      </c>
      <c r="G532" s="218" t="s">
        <v>364</v>
      </c>
      <c r="H532" s="219">
        <v>10</v>
      </c>
      <c r="I532" s="220"/>
      <c r="J532" s="221">
        <f>ROUND(I532*H532,1)</f>
        <v>0</v>
      </c>
      <c r="K532" s="222"/>
      <c r="L532" s="44"/>
      <c r="M532" s="223" t="s">
        <v>1</v>
      </c>
      <c r="N532" s="224" t="s">
        <v>40</v>
      </c>
      <c r="O532" s="91"/>
      <c r="P532" s="225">
        <f>O532*H532</f>
        <v>0</v>
      </c>
      <c r="Q532" s="225">
        <v>0</v>
      </c>
      <c r="R532" s="225">
        <f>Q532*H532</f>
        <v>0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442</v>
      </c>
      <c r="AT532" s="227" t="s">
        <v>142</v>
      </c>
      <c r="AU532" s="227" t="s">
        <v>147</v>
      </c>
      <c r="AY532" s="17" t="s">
        <v>138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147</v>
      </c>
      <c r="BK532" s="228">
        <f>ROUND(I532*H532,1)</f>
        <v>0</v>
      </c>
      <c r="BL532" s="17" t="s">
        <v>442</v>
      </c>
      <c r="BM532" s="227" t="s">
        <v>576</v>
      </c>
    </row>
    <row r="533" s="14" customFormat="1">
      <c r="A533" s="14"/>
      <c r="B533" s="240"/>
      <c r="C533" s="241"/>
      <c r="D533" s="231" t="s">
        <v>149</v>
      </c>
      <c r="E533" s="242" t="s">
        <v>1</v>
      </c>
      <c r="F533" s="243" t="s">
        <v>577</v>
      </c>
      <c r="G533" s="241"/>
      <c r="H533" s="244">
        <v>10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149</v>
      </c>
      <c r="AU533" s="250" t="s">
        <v>147</v>
      </c>
      <c r="AV533" s="14" t="s">
        <v>147</v>
      </c>
      <c r="AW533" s="14" t="s">
        <v>30</v>
      </c>
      <c r="AX533" s="14" t="s">
        <v>82</v>
      </c>
      <c r="AY533" s="250" t="s">
        <v>138</v>
      </c>
    </row>
    <row r="534" s="2" customFormat="1" ht="24.15" customHeight="1">
      <c r="A534" s="38"/>
      <c r="B534" s="39"/>
      <c r="C534" s="215" t="s">
        <v>578</v>
      </c>
      <c r="D534" s="215" t="s">
        <v>142</v>
      </c>
      <c r="E534" s="216" t="s">
        <v>579</v>
      </c>
      <c r="F534" s="217" t="s">
        <v>580</v>
      </c>
      <c r="G534" s="218" t="s">
        <v>145</v>
      </c>
      <c r="H534" s="219">
        <v>1</v>
      </c>
      <c r="I534" s="220"/>
      <c r="J534" s="221">
        <f>ROUND(I534*H534,1)</f>
        <v>0</v>
      </c>
      <c r="K534" s="222"/>
      <c r="L534" s="44"/>
      <c r="M534" s="223" t="s">
        <v>1</v>
      </c>
      <c r="N534" s="224" t="s">
        <v>40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442</v>
      </c>
      <c r="AT534" s="227" t="s">
        <v>142</v>
      </c>
      <c r="AU534" s="227" t="s">
        <v>147</v>
      </c>
      <c r="AY534" s="17" t="s">
        <v>138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147</v>
      </c>
      <c r="BK534" s="228">
        <f>ROUND(I534*H534,1)</f>
        <v>0</v>
      </c>
      <c r="BL534" s="17" t="s">
        <v>442</v>
      </c>
      <c r="BM534" s="227" t="s">
        <v>581</v>
      </c>
    </row>
    <row r="535" s="14" customFormat="1">
      <c r="A535" s="14"/>
      <c r="B535" s="240"/>
      <c r="C535" s="241"/>
      <c r="D535" s="231" t="s">
        <v>149</v>
      </c>
      <c r="E535" s="242" t="s">
        <v>1</v>
      </c>
      <c r="F535" s="243" t="s">
        <v>82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149</v>
      </c>
      <c r="AU535" s="250" t="s">
        <v>147</v>
      </c>
      <c r="AV535" s="14" t="s">
        <v>147</v>
      </c>
      <c r="AW535" s="14" t="s">
        <v>30</v>
      </c>
      <c r="AX535" s="14" t="s">
        <v>82</v>
      </c>
      <c r="AY535" s="250" t="s">
        <v>138</v>
      </c>
    </row>
    <row r="536" s="2" customFormat="1" ht="24.15" customHeight="1">
      <c r="A536" s="38"/>
      <c r="B536" s="39"/>
      <c r="C536" s="215" t="s">
        <v>582</v>
      </c>
      <c r="D536" s="215" t="s">
        <v>142</v>
      </c>
      <c r="E536" s="216" t="s">
        <v>583</v>
      </c>
      <c r="F536" s="217" t="s">
        <v>584</v>
      </c>
      <c r="G536" s="218" t="s">
        <v>288</v>
      </c>
      <c r="H536" s="219">
        <v>0.016</v>
      </c>
      <c r="I536" s="220"/>
      <c r="J536" s="221">
        <f>ROUND(I536*H536,1)</f>
        <v>0</v>
      </c>
      <c r="K536" s="222"/>
      <c r="L536" s="44"/>
      <c r="M536" s="223" t="s">
        <v>1</v>
      </c>
      <c r="N536" s="224" t="s">
        <v>40</v>
      </c>
      <c r="O536" s="91"/>
      <c r="P536" s="225">
        <f>O536*H536</f>
        <v>0</v>
      </c>
      <c r="Q536" s="225">
        <v>0</v>
      </c>
      <c r="R536" s="225">
        <f>Q536*H536</f>
        <v>0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442</v>
      </c>
      <c r="AT536" s="227" t="s">
        <v>142</v>
      </c>
      <c r="AU536" s="227" t="s">
        <v>147</v>
      </c>
      <c r="AY536" s="17" t="s">
        <v>138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147</v>
      </c>
      <c r="BK536" s="228">
        <f>ROUND(I536*H536,1)</f>
        <v>0</v>
      </c>
      <c r="BL536" s="17" t="s">
        <v>442</v>
      </c>
      <c r="BM536" s="227" t="s">
        <v>585</v>
      </c>
    </row>
    <row r="537" s="2" customFormat="1" ht="24.15" customHeight="1">
      <c r="A537" s="38"/>
      <c r="B537" s="39"/>
      <c r="C537" s="215" t="s">
        <v>586</v>
      </c>
      <c r="D537" s="215" t="s">
        <v>142</v>
      </c>
      <c r="E537" s="216" t="s">
        <v>587</v>
      </c>
      <c r="F537" s="217" t="s">
        <v>588</v>
      </c>
      <c r="G537" s="218" t="s">
        <v>288</v>
      </c>
      <c r="H537" s="219">
        <v>0.016</v>
      </c>
      <c r="I537" s="220"/>
      <c r="J537" s="221">
        <f>ROUND(I537*H537,1)</f>
        <v>0</v>
      </c>
      <c r="K537" s="222"/>
      <c r="L537" s="44"/>
      <c r="M537" s="223" t="s">
        <v>1</v>
      </c>
      <c r="N537" s="224" t="s">
        <v>40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442</v>
      </c>
      <c r="AT537" s="227" t="s">
        <v>142</v>
      </c>
      <c r="AU537" s="227" t="s">
        <v>147</v>
      </c>
      <c r="AY537" s="17" t="s">
        <v>138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147</v>
      </c>
      <c r="BK537" s="228">
        <f>ROUND(I537*H537,1)</f>
        <v>0</v>
      </c>
      <c r="BL537" s="17" t="s">
        <v>442</v>
      </c>
      <c r="BM537" s="227" t="s">
        <v>589</v>
      </c>
    </row>
    <row r="538" s="2" customFormat="1" ht="24.15" customHeight="1">
      <c r="A538" s="38"/>
      <c r="B538" s="39"/>
      <c r="C538" s="215" t="s">
        <v>590</v>
      </c>
      <c r="D538" s="215" t="s">
        <v>142</v>
      </c>
      <c r="E538" s="216" t="s">
        <v>591</v>
      </c>
      <c r="F538" s="217" t="s">
        <v>592</v>
      </c>
      <c r="G538" s="218" t="s">
        <v>288</v>
      </c>
      <c r="H538" s="219">
        <v>0.016</v>
      </c>
      <c r="I538" s="220"/>
      <c r="J538" s="221">
        <f>ROUND(I538*H538,1)</f>
        <v>0</v>
      </c>
      <c r="K538" s="222"/>
      <c r="L538" s="44"/>
      <c r="M538" s="223" t="s">
        <v>1</v>
      </c>
      <c r="N538" s="224" t="s">
        <v>40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442</v>
      </c>
      <c r="AT538" s="227" t="s">
        <v>142</v>
      </c>
      <c r="AU538" s="227" t="s">
        <v>147</v>
      </c>
      <c r="AY538" s="17" t="s">
        <v>138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147</v>
      </c>
      <c r="BK538" s="228">
        <f>ROUND(I538*H538,1)</f>
        <v>0</v>
      </c>
      <c r="BL538" s="17" t="s">
        <v>442</v>
      </c>
      <c r="BM538" s="227" t="s">
        <v>593</v>
      </c>
    </row>
    <row r="539" s="12" customFormat="1" ht="22.8" customHeight="1">
      <c r="A539" s="12"/>
      <c r="B539" s="199"/>
      <c r="C539" s="200"/>
      <c r="D539" s="201" t="s">
        <v>73</v>
      </c>
      <c r="E539" s="213" t="s">
        <v>594</v>
      </c>
      <c r="F539" s="213" t="s">
        <v>595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SUM(P540:P598)</f>
        <v>0</v>
      </c>
      <c r="Q539" s="207"/>
      <c r="R539" s="208">
        <f>SUM(R540:R598)</f>
        <v>0.036786063999999993</v>
      </c>
      <c r="S539" s="207"/>
      <c r="T539" s="209">
        <f>SUM(T540:T598)</f>
        <v>0.016059999999999998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147</v>
      </c>
      <c r="AT539" s="211" t="s">
        <v>73</v>
      </c>
      <c r="AU539" s="211" t="s">
        <v>82</v>
      </c>
      <c r="AY539" s="210" t="s">
        <v>138</v>
      </c>
      <c r="BK539" s="212">
        <f>SUM(BK540:BK598)</f>
        <v>0</v>
      </c>
    </row>
    <row r="540" s="2" customFormat="1" ht="16.5" customHeight="1">
      <c r="A540" s="38"/>
      <c r="B540" s="39"/>
      <c r="C540" s="215" t="s">
        <v>596</v>
      </c>
      <c r="D540" s="215" t="s">
        <v>142</v>
      </c>
      <c r="E540" s="216" t="s">
        <v>597</v>
      </c>
      <c r="F540" s="217" t="s">
        <v>598</v>
      </c>
      <c r="G540" s="218" t="s">
        <v>364</v>
      </c>
      <c r="H540" s="219">
        <v>18</v>
      </c>
      <c r="I540" s="220"/>
      <c r="J540" s="221">
        <f>ROUND(I540*H540,1)</f>
        <v>0</v>
      </c>
      <c r="K540" s="222"/>
      <c r="L540" s="44"/>
      <c r="M540" s="223" t="s">
        <v>1</v>
      </c>
      <c r="N540" s="224" t="s">
        <v>40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0.00027999999999999998</v>
      </c>
      <c r="T540" s="226">
        <f>S540*H540</f>
        <v>0.0050399999999999993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442</v>
      </c>
      <c r="AT540" s="227" t="s">
        <v>142</v>
      </c>
      <c r="AU540" s="227" t="s">
        <v>147</v>
      </c>
      <c r="AY540" s="17" t="s">
        <v>138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147</v>
      </c>
      <c r="BK540" s="228">
        <f>ROUND(I540*H540,1)</f>
        <v>0</v>
      </c>
      <c r="BL540" s="17" t="s">
        <v>442</v>
      </c>
      <c r="BM540" s="227" t="s">
        <v>599</v>
      </c>
    </row>
    <row r="541" s="13" customFormat="1">
      <c r="A541" s="13"/>
      <c r="B541" s="229"/>
      <c r="C541" s="230"/>
      <c r="D541" s="231" t="s">
        <v>149</v>
      </c>
      <c r="E541" s="232" t="s">
        <v>1</v>
      </c>
      <c r="F541" s="233" t="s">
        <v>174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149</v>
      </c>
      <c r="AU541" s="239" t="s">
        <v>147</v>
      </c>
      <c r="AV541" s="13" t="s">
        <v>82</v>
      </c>
      <c r="AW541" s="13" t="s">
        <v>30</v>
      </c>
      <c r="AX541" s="13" t="s">
        <v>74</v>
      </c>
      <c r="AY541" s="239" t="s">
        <v>138</v>
      </c>
    </row>
    <row r="542" s="14" customFormat="1">
      <c r="A542" s="14"/>
      <c r="B542" s="240"/>
      <c r="C542" s="241"/>
      <c r="D542" s="231" t="s">
        <v>149</v>
      </c>
      <c r="E542" s="242" t="s">
        <v>1</v>
      </c>
      <c r="F542" s="243" t="s">
        <v>577</v>
      </c>
      <c r="G542" s="241"/>
      <c r="H542" s="244">
        <v>10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149</v>
      </c>
      <c r="AU542" s="250" t="s">
        <v>147</v>
      </c>
      <c r="AV542" s="14" t="s">
        <v>147</v>
      </c>
      <c r="AW542" s="14" t="s">
        <v>30</v>
      </c>
      <c r="AX542" s="14" t="s">
        <v>74</v>
      </c>
      <c r="AY542" s="250" t="s">
        <v>138</v>
      </c>
    </row>
    <row r="543" s="13" customFormat="1">
      <c r="A543" s="13"/>
      <c r="B543" s="229"/>
      <c r="C543" s="230"/>
      <c r="D543" s="231" t="s">
        <v>149</v>
      </c>
      <c r="E543" s="232" t="s">
        <v>1</v>
      </c>
      <c r="F543" s="233" t="s">
        <v>190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149</v>
      </c>
      <c r="AU543" s="239" t="s">
        <v>147</v>
      </c>
      <c r="AV543" s="13" t="s">
        <v>82</v>
      </c>
      <c r="AW543" s="13" t="s">
        <v>30</v>
      </c>
      <c r="AX543" s="13" t="s">
        <v>74</v>
      </c>
      <c r="AY543" s="239" t="s">
        <v>138</v>
      </c>
    </row>
    <row r="544" s="14" customFormat="1">
      <c r="A544" s="14"/>
      <c r="B544" s="240"/>
      <c r="C544" s="241"/>
      <c r="D544" s="231" t="s">
        <v>149</v>
      </c>
      <c r="E544" s="242" t="s">
        <v>1</v>
      </c>
      <c r="F544" s="243" t="s">
        <v>310</v>
      </c>
      <c r="G544" s="241"/>
      <c r="H544" s="244">
        <v>8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149</v>
      </c>
      <c r="AU544" s="250" t="s">
        <v>147</v>
      </c>
      <c r="AV544" s="14" t="s">
        <v>147</v>
      </c>
      <c r="AW544" s="14" t="s">
        <v>30</v>
      </c>
      <c r="AX544" s="14" t="s">
        <v>74</v>
      </c>
      <c r="AY544" s="250" t="s">
        <v>138</v>
      </c>
    </row>
    <row r="545" s="15" customFormat="1">
      <c r="A545" s="15"/>
      <c r="B545" s="251"/>
      <c r="C545" s="252"/>
      <c r="D545" s="231" t="s">
        <v>149</v>
      </c>
      <c r="E545" s="253" t="s">
        <v>1</v>
      </c>
      <c r="F545" s="254" t="s">
        <v>176</v>
      </c>
      <c r="G545" s="252"/>
      <c r="H545" s="255">
        <v>18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1" t="s">
        <v>149</v>
      </c>
      <c r="AU545" s="261" t="s">
        <v>147</v>
      </c>
      <c r="AV545" s="15" t="s">
        <v>146</v>
      </c>
      <c r="AW545" s="15" t="s">
        <v>30</v>
      </c>
      <c r="AX545" s="15" t="s">
        <v>82</v>
      </c>
      <c r="AY545" s="261" t="s">
        <v>138</v>
      </c>
    </row>
    <row r="546" s="2" customFormat="1" ht="21.75" customHeight="1">
      <c r="A546" s="38"/>
      <c r="B546" s="39"/>
      <c r="C546" s="215" t="s">
        <v>600</v>
      </c>
      <c r="D546" s="215" t="s">
        <v>142</v>
      </c>
      <c r="E546" s="216" t="s">
        <v>601</v>
      </c>
      <c r="F546" s="217" t="s">
        <v>602</v>
      </c>
      <c r="G546" s="218" t="s">
        <v>145</v>
      </c>
      <c r="H546" s="219">
        <v>6</v>
      </c>
      <c r="I546" s="220"/>
      <c r="J546" s="221">
        <f>ROUND(I546*H546,1)</f>
        <v>0</v>
      </c>
      <c r="K546" s="222"/>
      <c r="L546" s="44"/>
      <c r="M546" s="223" t="s">
        <v>1</v>
      </c>
      <c r="N546" s="224" t="s">
        <v>40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442</v>
      </c>
      <c r="AT546" s="227" t="s">
        <v>142</v>
      </c>
      <c r="AU546" s="227" t="s">
        <v>147</v>
      </c>
      <c r="AY546" s="17" t="s">
        <v>138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147</v>
      </c>
      <c r="BK546" s="228">
        <f>ROUND(I546*H546,1)</f>
        <v>0</v>
      </c>
      <c r="BL546" s="17" t="s">
        <v>442</v>
      </c>
      <c r="BM546" s="227" t="s">
        <v>603</v>
      </c>
    </row>
    <row r="547" s="14" customFormat="1">
      <c r="A547" s="14"/>
      <c r="B547" s="240"/>
      <c r="C547" s="241"/>
      <c r="D547" s="231" t="s">
        <v>149</v>
      </c>
      <c r="E547" s="242" t="s">
        <v>1</v>
      </c>
      <c r="F547" s="243" t="s">
        <v>177</v>
      </c>
      <c r="G547" s="241"/>
      <c r="H547" s="244">
        <v>6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149</v>
      </c>
      <c r="AU547" s="250" t="s">
        <v>147</v>
      </c>
      <c r="AV547" s="14" t="s">
        <v>147</v>
      </c>
      <c r="AW547" s="14" t="s">
        <v>30</v>
      </c>
      <c r="AX547" s="14" t="s">
        <v>82</v>
      </c>
      <c r="AY547" s="250" t="s">
        <v>138</v>
      </c>
    </row>
    <row r="548" s="2" customFormat="1" ht="24.15" customHeight="1">
      <c r="A548" s="38"/>
      <c r="B548" s="39"/>
      <c r="C548" s="215" t="s">
        <v>604</v>
      </c>
      <c r="D548" s="215" t="s">
        <v>142</v>
      </c>
      <c r="E548" s="216" t="s">
        <v>605</v>
      </c>
      <c r="F548" s="217" t="s">
        <v>606</v>
      </c>
      <c r="G548" s="218" t="s">
        <v>364</v>
      </c>
      <c r="H548" s="219">
        <v>24</v>
      </c>
      <c r="I548" s="220"/>
      <c r="J548" s="221">
        <f>ROUND(I548*H548,1)</f>
        <v>0</v>
      </c>
      <c r="K548" s="222"/>
      <c r="L548" s="44"/>
      <c r="M548" s="223" t="s">
        <v>1</v>
      </c>
      <c r="N548" s="224" t="s">
        <v>40</v>
      </c>
      <c r="O548" s="91"/>
      <c r="P548" s="225">
        <f>O548*H548</f>
        <v>0</v>
      </c>
      <c r="Q548" s="225">
        <v>0.0011590999999999999</v>
      </c>
      <c r="R548" s="225">
        <f>Q548*H548</f>
        <v>0.0278184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442</v>
      </c>
      <c r="AT548" s="227" t="s">
        <v>142</v>
      </c>
      <c r="AU548" s="227" t="s">
        <v>147</v>
      </c>
      <c r="AY548" s="17" t="s">
        <v>138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147</v>
      </c>
      <c r="BK548" s="228">
        <f>ROUND(I548*H548,1)</f>
        <v>0</v>
      </c>
      <c r="BL548" s="17" t="s">
        <v>442</v>
      </c>
      <c r="BM548" s="227" t="s">
        <v>607</v>
      </c>
    </row>
    <row r="549" s="13" customFormat="1">
      <c r="A549" s="13"/>
      <c r="B549" s="229"/>
      <c r="C549" s="230"/>
      <c r="D549" s="231" t="s">
        <v>149</v>
      </c>
      <c r="E549" s="232" t="s">
        <v>1</v>
      </c>
      <c r="F549" s="233" t="s">
        <v>608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149</v>
      </c>
      <c r="AU549" s="239" t="s">
        <v>147</v>
      </c>
      <c r="AV549" s="13" t="s">
        <v>82</v>
      </c>
      <c r="AW549" s="13" t="s">
        <v>30</v>
      </c>
      <c r="AX549" s="13" t="s">
        <v>74</v>
      </c>
      <c r="AY549" s="239" t="s">
        <v>138</v>
      </c>
    </row>
    <row r="550" s="14" customFormat="1">
      <c r="A550" s="14"/>
      <c r="B550" s="240"/>
      <c r="C550" s="241"/>
      <c r="D550" s="231" t="s">
        <v>149</v>
      </c>
      <c r="E550" s="242" t="s">
        <v>1</v>
      </c>
      <c r="F550" s="243" t="s">
        <v>292</v>
      </c>
      <c r="G550" s="241"/>
      <c r="H550" s="244">
        <v>14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149</v>
      </c>
      <c r="AU550" s="250" t="s">
        <v>147</v>
      </c>
      <c r="AV550" s="14" t="s">
        <v>147</v>
      </c>
      <c r="AW550" s="14" t="s">
        <v>30</v>
      </c>
      <c r="AX550" s="14" t="s">
        <v>74</v>
      </c>
      <c r="AY550" s="250" t="s">
        <v>138</v>
      </c>
    </row>
    <row r="551" s="13" customFormat="1">
      <c r="A551" s="13"/>
      <c r="B551" s="229"/>
      <c r="C551" s="230"/>
      <c r="D551" s="231" t="s">
        <v>149</v>
      </c>
      <c r="E551" s="232" t="s">
        <v>1</v>
      </c>
      <c r="F551" s="233" t="s">
        <v>609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149</v>
      </c>
      <c r="AU551" s="239" t="s">
        <v>147</v>
      </c>
      <c r="AV551" s="13" t="s">
        <v>82</v>
      </c>
      <c r="AW551" s="13" t="s">
        <v>30</v>
      </c>
      <c r="AX551" s="13" t="s">
        <v>74</v>
      </c>
      <c r="AY551" s="239" t="s">
        <v>138</v>
      </c>
    </row>
    <row r="552" s="14" customFormat="1">
      <c r="A552" s="14"/>
      <c r="B552" s="240"/>
      <c r="C552" s="241"/>
      <c r="D552" s="231" t="s">
        <v>149</v>
      </c>
      <c r="E552" s="242" t="s">
        <v>1</v>
      </c>
      <c r="F552" s="243" t="s">
        <v>577</v>
      </c>
      <c r="G552" s="241"/>
      <c r="H552" s="244">
        <v>10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149</v>
      </c>
      <c r="AU552" s="250" t="s">
        <v>147</v>
      </c>
      <c r="AV552" s="14" t="s">
        <v>147</v>
      </c>
      <c r="AW552" s="14" t="s">
        <v>30</v>
      </c>
      <c r="AX552" s="14" t="s">
        <v>74</v>
      </c>
      <c r="AY552" s="250" t="s">
        <v>138</v>
      </c>
    </row>
    <row r="553" s="15" customFormat="1">
      <c r="A553" s="15"/>
      <c r="B553" s="251"/>
      <c r="C553" s="252"/>
      <c r="D553" s="231" t="s">
        <v>149</v>
      </c>
      <c r="E553" s="253" t="s">
        <v>1</v>
      </c>
      <c r="F553" s="254" t="s">
        <v>176</v>
      </c>
      <c r="G553" s="252"/>
      <c r="H553" s="255">
        <v>24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1" t="s">
        <v>149</v>
      </c>
      <c r="AU553" s="261" t="s">
        <v>147</v>
      </c>
      <c r="AV553" s="15" t="s">
        <v>146</v>
      </c>
      <c r="AW553" s="15" t="s">
        <v>30</v>
      </c>
      <c r="AX553" s="15" t="s">
        <v>82</v>
      </c>
      <c r="AY553" s="261" t="s">
        <v>138</v>
      </c>
    </row>
    <row r="554" s="2" customFormat="1" ht="24.15" customHeight="1">
      <c r="A554" s="38"/>
      <c r="B554" s="39"/>
      <c r="C554" s="215" t="s">
        <v>610</v>
      </c>
      <c r="D554" s="215" t="s">
        <v>142</v>
      </c>
      <c r="E554" s="216" t="s">
        <v>611</v>
      </c>
      <c r="F554" s="217" t="s">
        <v>612</v>
      </c>
      <c r="G554" s="218" t="s">
        <v>613</v>
      </c>
      <c r="H554" s="219">
        <v>1</v>
      </c>
      <c r="I554" s="220"/>
      <c r="J554" s="221">
        <f>ROUND(I554*H554,1)</f>
        <v>0</v>
      </c>
      <c r="K554" s="222"/>
      <c r="L554" s="44"/>
      <c r="M554" s="223" t="s">
        <v>1</v>
      </c>
      <c r="N554" s="224" t="s">
        <v>40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442</v>
      </c>
      <c r="AT554" s="227" t="s">
        <v>142</v>
      </c>
      <c r="AU554" s="227" t="s">
        <v>147</v>
      </c>
      <c r="AY554" s="17" t="s">
        <v>138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147</v>
      </c>
      <c r="BK554" s="228">
        <f>ROUND(I554*H554,1)</f>
        <v>0</v>
      </c>
      <c r="BL554" s="17" t="s">
        <v>442</v>
      </c>
      <c r="BM554" s="227" t="s">
        <v>614</v>
      </c>
    </row>
    <row r="555" s="14" customFormat="1">
      <c r="A555" s="14"/>
      <c r="B555" s="240"/>
      <c r="C555" s="241"/>
      <c r="D555" s="231" t="s">
        <v>149</v>
      </c>
      <c r="E555" s="242" t="s">
        <v>1</v>
      </c>
      <c r="F555" s="243" t="s">
        <v>82</v>
      </c>
      <c r="G555" s="241"/>
      <c r="H555" s="244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149</v>
      </c>
      <c r="AU555" s="250" t="s">
        <v>147</v>
      </c>
      <c r="AV555" s="14" t="s">
        <v>147</v>
      </c>
      <c r="AW555" s="14" t="s">
        <v>30</v>
      </c>
      <c r="AX555" s="14" t="s">
        <v>82</v>
      </c>
      <c r="AY555" s="250" t="s">
        <v>138</v>
      </c>
    </row>
    <row r="556" s="2" customFormat="1" ht="24.15" customHeight="1">
      <c r="A556" s="38"/>
      <c r="B556" s="39"/>
      <c r="C556" s="215" t="s">
        <v>615</v>
      </c>
      <c r="D556" s="215" t="s">
        <v>142</v>
      </c>
      <c r="E556" s="216" t="s">
        <v>616</v>
      </c>
      <c r="F556" s="217" t="s">
        <v>617</v>
      </c>
      <c r="G556" s="218" t="s">
        <v>613</v>
      </c>
      <c r="H556" s="219">
        <v>1</v>
      </c>
      <c r="I556" s="220"/>
      <c r="J556" s="221">
        <f>ROUND(I556*H556,1)</f>
        <v>0</v>
      </c>
      <c r="K556" s="222"/>
      <c r="L556" s="44"/>
      <c r="M556" s="223" t="s">
        <v>1</v>
      </c>
      <c r="N556" s="224" t="s">
        <v>40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442</v>
      </c>
      <c r="AT556" s="227" t="s">
        <v>142</v>
      </c>
      <c r="AU556" s="227" t="s">
        <v>147</v>
      </c>
      <c r="AY556" s="17" t="s">
        <v>138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147</v>
      </c>
      <c r="BK556" s="228">
        <f>ROUND(I556*H556,1)</f>
        <v>0</v>
      </c>
      <c r="BL556" s="17" t="s">
        <v>442</v>
      </c>
      <c r="BM556" s="227" t="s">
        <v>618</v>
      </c>
    </row>
    <row r="557" s="14" customFormat="1">
      <c r="A557" s="14"/>
      <c r="B557" s="240"/>
      <c r="C557" s="241"/>
      <c r="D557" s="231" t="s">
        <v>149</v>
      </c>
      <c r="E557" s="242" t="s">
        <v>1</v>
      </c>
      <c r="F557" s="243" t="s">
        <v>82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149</v>
      </c>
      <c r="AU557" s="250" t="s">
        <v>147</v>
      </c>
      <c r="AV557" s="14" t="s">
        <v>147</v>
      </c>
      <c r="AW557" s="14" t="s">
        <v>30</v>
      </c>
      <c r="AX557" s="14" t="s">
        <v>82</v>
      </c>
      <c r="AY557" s="250" t="s">
        <v>138</v>
      </c>
    </row>
    <row r="558" s="2" customFormat="1" ht="37.8" customHeight="1">
      <c r="A558" s="38"/>
      <c r="B558" s="39"/>
      <c r="C558" s="215" t="s">
        <v>619</v>
      </c>
      <c r="D558" s="215" t="s">
        <v>142</v>
      </c>
      <c r="E558" s="216" t="s">
        <v>620</v>
      </c>
      <c r="F558" s="217" t="s">
        <v>621</v>
      </c>
      <c r="G558" s="218" t="s">
        <v>364</v>
      </c>
      <c r="H558" s="219">
        <v>24</v>
      </c>
      <c r="I558" s="220"/>
      <c r="J558" s="221">
        <f>ROUND(I558*H558,1)</f>
        <v>0</v>
      </c>
      <c r="K558" s="222"/>
      <c r="L558" s="44"/>
      <c r="M558" s="223" t="s">
        <v>1</v>
      </c>
      <c r="N558" s="224" t="s">
        <v>40</v>
      </c>
      <c r="O558" s="91"/>
      <c r="P558" s="225">
        <f>O558*H558</f>
        <v>0</v>
      </c>
      <c r="Q558" s="225">
        <v>4.6619999999999997E-05</v>
      </c>
      <c r="R558" s="225">
        <f>Q558*H558</f>
        <v>0.0011188800000000001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442</v>
      </c>
      <c r="AT558" s="227" t="s">
        <v>142</v>
      </c>
      <c r="AU558" s="227" t="s">
        <v>147</v>
      </c>
      <c r="AY558" s="17" t="s">
        <v>138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147</v>
      </c>
      <c r="BK558" s="228">
        <f>ROUND(I558*H558,1)</f>
        <v>0</v>
      </c>
      <c r="BL558" s="17" t="s">
        <v>442</v>
      </c>
      <c r="BM558" s="227" t="s">
        <v>622</v>
      </c>
    </row>
    <row r="559" s="14" customFormat="1">
      <c r="A559" s="14"/>
      <c r="B559" s="240"/>
      <c r="C559" s="241"/>
      <c r="D559" s="231" t="s">
        <v>149</v>
      </c>
      <c r="E559" s="242" t="s">
        <v>1</v>
      </c>
      <c r="F559" s="243" t="s">
        <v>623</v>
      </c>
      <c r="G559" s="241"/>
      <c r="H559" s="244">
        <v>24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149</v>
      </c>
      <c r="AU559" s="250" t="s">
        <v>147</v>
      </c>
      <c r="AV559" s="14" t="s">
        <v>147</v>
      </c>
      <c r="AW559" s="14" t="s">
        <v>30</v>
      </c>
      <c r="AX559" s="14" t="s">
        <v>82</v>
      </c>
      <c r="AY559" s="250" t="s">
        <v>138</v>
      </c>
    </row>
    <row r="560" s="2" customFormat="1" ht="16.5" customHeight="1">
      <c r="A560" s="38"/>
      <c r="B560" s="39"/>
      <c r="C560" s="215" t="s">
        <v>624</v>
      </c>
      <c r="D560" s="215" t="s">
        <v>142</v>
      </c>
      <c r="E560" s="216" t="s">
        <v>625</v>
      </c>
      <c r="F560" s="217" t="s">
        <v>626</v>
      </c>
      <c r="G560" s="218" t="s">
        <v>364</v>
      </c>
      <c r="H560" s="219">
        <v>18</v>
      </c>
      <c r="I560" s="220"/>
      <c r="J560" s="221">
        <f>ROUND(I560*H560,1)</f>
        <v>0</v>
      </c>
      <c r="K560" s="222"/>
      <c r="L560" s="44"/>
      <c r="M560" s="223" t="s">
        <v>1</v>
      </c>
      <c r="N560" s="224" t="s">
        <v>40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0.00024000000000000001</v>
      </c>
      <c r="T560" s="226">
        <f>S560*H560</f>
        <v>0.0043200000000000001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442</v>
      </c>
      <c r="AT560" s="227" t="s">
        <v>142</v>
      </c>
      <c r="AU560" s="227" t="s">
        <v>147</v>
      </c>
      <c r="AY560" s="17" t="s">
        <v>138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147</v>
      </c>
      <c r="BK560" s="228">
        <f>ROUND(I560*H560,1)</f>
        <v>0</v>
      </c>
      <c r="BL560" s="17" t="s">
        <v>442</v>
      </c>
      <c r="BM560" s="227" t="s">
        <v>627</v>
      </c>
    </row>
    <row r="561" s="14" customFormat="1">
      <c r="A561" s="14"/>
      <c r="B561" s="240"/>
      <c r="C561" s="241"/>
      <c r="D561" s="231" t="s">
        <v>149</v>
      </c>
      <c r="E561" s="242" t="s">
        <v>1</v>
      </c>
      <c r="F561" s="243" t="s">
        <v>628</v>
      </c>
      <c r="G561" s="241"/>
      <c r="H561" s="244">
        <v>18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149</v>
      </c>
      <c r="AU561" s="250" t="s">
        <v>147</v>
      </c>
      <c r="AV561" s="14" t="s">
        <v>147</v>
      </c>
      <c r="AW561" s="14" t="s">
        <v>30</v>
      </c>
      <c r="AX561" s="14" t="s">
        <v>82</v>
      </c>
      <c r="AY561" s="250" t="s">
        <v>138</v>
      </c>
    </row>
    <row r="562" s="2" customFormat="1" ht="16.5" customHeight="1">
      <c r="A562" s="38"/>
      <c r="B562" s="39"/>
      <c r="C562" s="215" t="s">
        <v>629</v>
      </c>
      <c r="D562" s="215" t="s">
        <v>142</v>
      </c>
      <c r="E562" s="216" t="s">
        <v>630</v>
      </c>
      <c r="F562" s="217" t="s">
        <v>631</v>
      </c>
      <c r="G562" s="218" t="s">
        <v>145</v>
      </c>
      <c r="H562" s="219">
        <v>9</v>
      </c>
      <c r="I562" s="220"/>
      <c r="J562" s="221">
        <f>ROUND(I562*H562,1)</f>
        <v>0</v>
      </c>
      <c r="K562" s="222"/>
      <c r="L562" s="44"/>
      <c r="M562" s="223" t="s">
        <v>1</v>
      </c>
      <c r="N562" s="224" t="s">
        <v>40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442</v>
      </c>
      <c r="AT562" s="227" t="s">
        <v>142</v>
      </c>
      <c r="AU562" s="227" t="s">
        <v>147</v>
      </c>
      <c r="AY562" s="17" t="s">
        <v>138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147</v>
      </c>
      <c r="BK562" s="228">
        <f>ROUND(I562*H562,1)</f>
        <v>0</v>
      </c>
      <c r="BL562" s="17" t="s">
        <v>442</v>
      </c>
      <c r="BM562" s="227" t="s">
        <v>632</v>
      </c>
    </row>
    <row r="563" s="13" customFormat="1">
      <c r="A563" s="13"/>
      <c r="B563" s="229"/>
      <c r="C563" s="230"/>
      <c r="D563" s="231" t="s">
        <v>149</v>
      </c>
      <c r="E563" s="232" t="s">
        <v>1</v>
      </c>
      <c r="F563" s="233" t="s">
        <v>633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149</v>
      </c>
      <c r="AU563" s="239" t="s">
        <v>147</v>
      </c>
      <c r="AV563" s="13" t="s">
        <v>82</v>
      </c>
      <c r="AW563" s="13" t="s">
        <v>30</v>
      </c>
      <c r="AX563" s="13" t="s">
        <v>74</v>
      </c>
      <c r="AY563" s="239" t="s">
        <v>138</v>
      </c>
    </row>
    <row r="564" s="14" customFormat="1">
      <c r="A564" s="14"/>
      <c r="B564" s="240"/>
      <c r="C564" s="241"/>
      <c r="D564" s="231" t="s">
        <v>149</v>
      </c>
      <c r="E564" s="242" t="s">
        <v>1</v>
      </c>
      <c r="F564" s="243" t="s">
        <v>634</v>
      </c>
      <c r="G564" s="241"/>
      <c r="H564" s="244">
        <v>9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149</v>
      </c>
      <c r="AU564" s="250" t="s">
        <v>147</v>
      </c>
      <c r="AV564" s="14" t="s">
        <v>147</v>
      </c>
      <c r="AW564" s="14" t="s">
        <v>30</v>
      </c>
      <c r="AX564" s="14" t="s">
        <v>82</v>
      </c>
      <c r="AY564" s="250" t="s">
        <v>138</v>
      </c>
    </row>
    <row r="565" s="2" customFormat="1" ht="24.15" customHeight="1">
      <c r="A565" s="38"/>
      <c r="B565" s="39"/>
      <c r="C565" s="215" t="s">
        <v>635</v>
      </c>
      <c r="D565" s="215" t="s">
        <v>142</v>
      </c>
      <c r="E565" s="216" t="s">
        <v>636</v>
      </c>
      <c r="F565" s="217" t="s">
        <v>637</v>
      </c>
      <c r="G565" s="218" t="s">
        <v>145</v>
      </c>
      <c r="H565" s="219">
        <v>2</v>
      </c>
      <c r="I565" s="220"/>
      <c r="J565" s="221">
        <f>ROUND(I565*H565,1)</f>
        <v>0</v>
      </c>
      <c r="K565" s="222"/>
      <c r="L565" s="44"/>
      <c r="M565" s="223" t="s">
        <v>1</v>
      </c>
      <c r="N565" s="224" t="s">
        <v>40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442</v>
      </c>
      <c r="AT565" s="227" t="s">
        <v>142</v>
      </c>
      <c r="AU565" s="227" t="s">
        <v>147</v>
      </c>
      <c r="AY565" s="17" t="s">
        <v>138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147</v>
      </c>
      <c r="BK565" s="228">
        <f>ROUND(I565*H565,1)</f>
        <v>0</v>
      </c>
      <c r="BL565" s="17" t="s">
        <v>442</v>
      </c>
      <c r="BM565" s="227" t="s">
        <v>638</v>
      </c>
    </row>
    <row r="566" s="14" customFormat="1">
      <c r="A566" s="14"/>
      <c r="B566" s="240"/>
      <c r="C566" s="241"/>
      <c r="D566" s="231" t="s">
        <v>149</v>
      </c>
      <c r="E566" s="242" t="s">
        <v>1</v>
      </c>
      <c r="F566" s="243" t="s">
        <v>147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149</v>
      </c>
      <c r="AU566" s="250" t="s">
        <v>147</v>
      </c>
      <c r="AV566" s="14" t="s">
        <v>147</v>
      </c>
      <c r="AW566" s="14" t="s">
        <v>30</v>
      </c>
      <c r="AX566" s="14" t="s">
        <v>82</v>
      </c>
      <c r="AY566" s="250" t="s">
        <v>138</v>
      </c>
    </row>
    <row r="567" s="2" customFormat="1" ht="21.75" customHeight="1">
      <c r="A567" s="38"/>
      <c r="B567" s="39"/>
      <c r="C567" s="215" t="s">
        <v>639</v>
      </c>
      <c r="D567" s="215" t="s">
        <v>142</v>
      </c>
      <c r="E567" s="216" t="s">
        <v>640</v>
      </c>
      <c r="F567" s="217" t="s">
        <v>641</v>
      </c>
      <c r="G567" s="218" t="s">
        <v>145</v>
      </c>
      <c r="H567" s="219">
        <v>7</v>
      </c>
      <c r="I567" s="220"/>
      <c r="J567" s="221">
        <f>ROUND(I567*H567,1)</f>
        <v>0</v>
      </c>
      <c r="K567" s="222"/>
      <c r="L567" s="44"/>
      <c r="M567" s="223" t="s">
        <v>1</v>
      </c>
      <c r="N567" s="224" t="s">
        <v>40</v>
      </c>
      <c r="O567" s="91"/>
      <c r="P567" s="225">
        <f>O567*H567</f>
        <v>0</v>
      </c>
      <c r="Q567" s="225">
        <v>0.00017000000000000001</v>
      </c>
      <c r="R567" s="225">
        <f>Q567*H567</f>
        <v>0.0011900000000000001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442</v>
      </c>
      <c r="AT567" s="227" t="s">
        <v>142</v>
      </c>
      <c r="AU567" s="227" t="s">
        <v>147</v>
      </c>
      <c r="AY567" s="17" t="s">
        <v>138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147</v>
      </c>
      <c r="BK567" s="228">
        <f>ROUND(I567*H567,1)</f>
        <v>0</v>
      </c>
      <c r="BL567" s="17" t="s">
        <v>442</v>
      </c>
      <c r="BM567" s="227" t="s">
        <v>642</v>
      </c>
    </row>
    <row r="568" s="13" customFormat="1">
      <c r="A568" s="13"/>
      <c r="B568" s="229"/>
      <c r="C568" s="230"/>
      <c r="D568" s="231" t="s">
        <v>149</v>
      </c>
      <c r="E568" s="232" t="s">
        <v>1</v>
      </c>
      <c r="F568" s="233" t="s">
        <v>643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149</v>
      </c>
      <c r="AU568" s="239" t="s">
        <v>147</v>
      </c>
      <c r="AV568" s="13" t="s">
        <v>82</v>
      </c>
      <c r="AW568" s="13" t="s">
        <v>30</v>
      </c>
      <c r="AX568" s="13" t="s">
        <v>74</v>
      </c>
      <c r="AY568" s="239" t="s">
        <v>138</v>
      </c>
    </row>
    <row r="569" s="14" customFormat="1">
      <c r="A569" s="14"/>
      <c r="B569" s="240"/>
      <c r="C569" s="241"/>
      <c r="D569" s="231" t="s">
        <v>149</v>
      </c>
      <c r="E569" s="242" t="s">
        <v>1</v>
      </c>
      <c r="F569" s="243" t="s">
        <v>644</v>
      </c>
      <c r="G569" s="241"/>
      <c r="H569" s="244">
        <v>7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149</v>
      </c>
      <c r="AU569" s="250" t="s">
        <v>147</v>
      </c>
      <c r="AV569" s="14" t="s">
        <v>147</v>
      </c>
      <c r="AW569" s="14" t="s">
        <v>30</v>
      </c>
      <c r="AX569" s="14" t="s">
        <v>82</v>
      </c>
      <c r="AY569" s="250" t="s">
        <v>138</v>
      </c>
    </row>
    <row r="570" s="2" customFormat="1" ht="21.75" customHeight="1">
      <c r="A570" s="38"/>
      <c r="B570" s="39"/>
      <c r="C570" s="215" t="s">
        <v>645</v>
      </c>
      <c r="D570" s="215" t="s">
        <v>142</v>
      </c>
      <c r="E570" s="216" t="s">
        <v>646</v>
      </c>
      <c r="F570" s="217" t="s">
        <v>647</v>
      </c>
      <c r="G570" s="218" t="s">
        <v>613</v>
      </c>
      <c r="H570" s="219">
        <v>1</v>
      </c>
      <c r="I570" s="220"/>
      <c r="J570" s="221">
        <f>ROUND(I570*H570,1)</f>
        <v>0</v>
      </c>
      <c r="K570" s="222"/>
      <c r="L570" s="44"/>
      <c r="M570" s="223" t="s">
        <v>1</v>
      </c>
      <c r="N570" s="224" t="s">
        <v>40</v>
      </c>
      <c r="O570" s="91"/>
      <c r="P570" s="225">
        <f>O570*H570</f>
        <v>0</v>
      </c>
      <c r="Q570" s="225">
        <v>0.00020799999999999999</v>
      </c>
      <c r="R570" s="225">
        <f>Q570*H570</f>
        <v>0.00020799999999999999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442</v>
      </c>
      <c r="AT570" s="227" t="s">
        <v>142</v>
      </c>
      <c r="AU570" s="227" t="s">
        <v>147</v>
      </c>
      <c r="AY570" s="17" t="s">
        <v>138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147</v>
      </c>
      <c r="BK570" s="228">
        <f>ROUND(I570*H570,1)</f>
        <v>0</v>
      </c>
      <c r="BL570" s="17" t="s">
        <v>442</v>
      </c>
      <c r="BM570" s="227" t="s">
        <v>648</v>
      </c>
    </row>
    <row r="571" s="13" customFormat="1">
      <c r="A571" s="13"/>
      <c r="B571" s="229"/>
      <c r="C571" s="230"/>
      <c r="D571" s="231" t="s">
        <v>149</v>
      </c>
      <c r="E571" s="232" t="s">
        <v>1</v>
      </c>
      <c r="F571" s="233" t="s">
        <v>649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149</v>
      </c>
      <c r="AU571" s="239" t="s">
        <v>147</v>
      </c>
      <c r="AV571" s="13" t="s">
        <v>82</v>
      </c>
      <c r="AW571" s="13" t="s">
        <v>30</v>
      </c>
      <c r="AX571" s="13" t="s">
        <v>74</v>
      </c>
      <c r="AY571" s="239" t="s">
        <v>138</v>
      </c>
    </row>
    <row r="572" s="14" customFormat="1">
      <c r="A572" s="14"/>
      <c r="B572" s="240"/>
      <c r="C572" s="241"/>
      <c r="D572" s="231" t="s">
        <v>149</v>
      </c>
      <c r="E572" s="242" t="s">
        <v>1</v>
      </c>
      <c r="F572" s="243" t="s">
        <v>82</v>
      </c>
      <c r="G572" s="241"/>
      <c r="H572" s="244">
        <v>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149</v>
      </c>
      <c r="AU572" s="250" t="s">
        <v>147</v>
      </c>
      <c r="AV572" s="14" t="s">
        <v>147</v>
      </c>
      <c r="AW572" s="14" t="s">
        <v>30</v>
      </c>
      <c r="AX572" s="14" t="s">
        <v>82</v>
      </c>
      <c r="AY572" s="250" t="s">
        <v>138</v>
      </c>
    </row>
    <row r="573" s="2" customFormat="1" ht="21.75" customHeight="1">
      <c r="A573" s="38"/>
      <c r="B573" s="39"/>
      <c r="C573" s="215" t="s">
        <v>650</v>
      </c>
      <c r="D573" s="215" t="s">
        <v>142</v>
      </c>
      <c r="E573" s="216" t="s">
        <v>651</v>
      </c>
      <c r="F573" s="217" t="s">
        <v>652</v>
      </c>
      <c r="G573" s="218" t="s">
        <v>145</v>
      </c>
      <c r="H573" s="219">
        <v>3</v>
      </c>
      <c r="I573" s="220"/>
      <c r="J573" s="221">
        <f>ROUND(I573*H573,1)</f>
        <v>0</v>
      </c>
      <c r="K573" s="222"/>
      <c r="L573" s="44"/>
      <c r="M573" s="223" t="s">
        <v>1</v>
      </c>
      <c r="N573" s="224" t="s">
        <v>40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0.00052999999999999998</v>
      </c>
      <c r="T573" s="226">
        <f>S573*H573</f>
        <v>0.0015899999999999998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442</v>
      </c>
      <c r="AT573" s="227" t="s">
        <v>142</v>
      </c>
      <c r="AU573" s="227" t="s">
        <v>147</v>
      </c>
      <c r="AY573" s="17" t="s">
        <v>138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147</v>
      </c>
      <c r="BK573" s="228">
        <f>ROUND(I573*H573,1)</f>
        <v>0</v>
      </c>
      <c r="BL573" s="17" t="s">
        <v>442</v>
      </c>
      <c r="BM573" s="227" t="s">
        <v>653</v>
      </c>
    </row>
    <row r="574" s="13" customFormat="1">
      <c r="A574" s="13"/>
      <c r="B574" s="229"/>
      <c r="C574" s="230"/>
      <c r="D574" s="231" t="s">
        <v>149</v>
      </c>
      <c r="E574" s="232" t="s">
        <v>1</v>
      </c>
      <c r="F574" s="233" t="s">
        <v>654</v>
      </c>
      <c r="G574" s="230"/>
      <c r="H574" s="232" t="s">
        <v>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149</v>
      </c>
      <c r="AU574" s="239" t="s">
        <v>147</v>
      </c>
      <c r="AV574" s="13" t="s">
        <v>82</v>
      </c>
      <c r="AW574" s="13" t="s">
        <v>30</v>
      </c>
      <c r="AX574" s="13" t="s">
        <v>74</v>
      </c>
      <c r="AY574" s="239" t="s">
        <v>138</v>
      </c>
    </row>
    <row r="575" s="14" customFormat="1">
      <c r="A575" s="14"/>
      <c r="B575" s="240"/>
      <c r="C575" s="241"/>
      <c r="D575" s="231" t="s">
        <v>149</v>
      </c>
      <c r="E575" s="242" t="s">
        <v>1</v>
      </c>
      <c r="F575" s="243" t="s">
        <v>655</v>
      </c>
      <c r="G575" s="241"/>
      <c r="H575" s="244">
        <v>3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149</v>
      </c>
      <c r="AU575" s="250" t="s">
        <v>147</v>
      </c>
      <c r="AV575" s="14" t="s">
        <v>147</v>
      </c>
      <c r="AW575" s="14" t="s">
        <v>30</v>
      </c>
      <c r="AX575" s="14" t="s">
        <v>74</v>
      </c>
      <c r="AY575" s="250" t="s">
        <v>138</v>
      </c>
    </row>
    <row r="576" s="15" customFormat="1">
      <c r="A576" s="15"/>
      <c r="B576" s="251"/>
      <c r="C576" s="252"/>
      <c r="D576" s="231" t="s">
        <v>149</v>
      </c>
      <c r="E576" s="253" t="s">
        <v>1</v>
      </c>
      <c r="F576" s="254" t="s">
        <v>176</v>
      </c>
      <c r="G576" s="252"/>
      <c r="H576" s="255">
        <v>3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1" t="s">
        <v>149</v>
      </c>
      <c r="AU576" s="261" t="s">
        <v>147</v>
      </c>
      <c r="AV576" s="15" t="s">
        <v>146</v>
      </c>
      <c r="AW576" s="15" t="s">
        <v>30</v>
      </c>
      <c r="AX576" s="15" t="s">
        <v>82</v>
      </c>
      <c r="AY576" s="261" t="s">
        <v>138</v>
      </c>
    </row>
    <row r="577" s="2" customFormat="1" ht="24.15" customHeight="1">
      <c r="A577" s="38"/>
      <c r="B577" s="39"/>
      <c r="C577" s="215" t="s">
        <v>656</v>
      </c>
      <c r="D577" s="215" t="s">
        <v>142</v>
      </c>
      <c r="E577" s="216" t="s">
        <v>657</v>
      </c>
      <c r="F577" s="217" t="s">
        <v>658</v>
      </c>
      <c r="G577" s="218" t="s">
        <v>145</v>
      </c>
      <c r="H577" s="219">
        <v>1</v>
      </c>
      <c r="I577" s="220"/>
      <c r="J577" s="221">
        <f>ROUND(I577*H577,1)</f>
        <v>0</v>
      </c>
      <c r="K577" s="222"/>
      <c r="L577" s="44"/>
      <c r="M577" s="223" t="s">
        <v>1</v>
      </c>
      <c r="N577" s="224" t="s">
        <v>40</v>
      </c>
      <c r="O577" s="91"/>
      <c r="P577" s="225">
        <f>O577*H577</f>
        <v>0</v>
      </c>
      <c r="Q577" s="225">
        <v>0</v>
      </c>
      <c r="R577" s="225">
        <f>Q577*H577</f>
        <v>0</v>
      </c>
      <c r="S577" s="225">
        <v>0.00511</v>
      </c>
      <c r="T577" s="226">
        <f>S577*H577</f>
        <v>0.00511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442</v>
      </c>
      <c r="AT577" s="227" t="s">
        <v>142</v>
      </c>
      <c r="AU577" s="227" t="s">
        <v>147</v>
      </c>
      <c r="AY577" s="17" t="s">
        <v>138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147</v>
      </c>
      <c r="BK577" s="228">
        <f>ROUND(I577*H577,1)</f>
        <v>0</v>
      </c>
      <c r="BL577" s="17" t="s">
        <v>442</v>
      </c>
      <c r="BM577" s="227" t="s">
        <v>659</v>
      </c>
    </row>
    <row r="578" s="13" customFormat="1">
      <c r="A578" s="13"/>
      <c r="B578" s="229"/>
      <c r="C578" s="230"/>
      <c r="D578" s="231" t="s">
        <v>149</v>
      </c>
      <c r="E578" s="232" t="s">
        <v>1</v>
      </c>
      <c r="F578" s="233" t="s">
        <v>660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149</v>
      </c>
      <c r="AU578" s="239" t="s">
        <v>147</v>
      </c>
      <c r="AV578" s="13" t="s">
        <v>82</v>
      </c>
      <c r="AW578" s="13" t="s">
        <v>30</v>
      </c>
      <c r="AX578" s="13" t="s">
        <v>74</v>
      </c>
      <c r="AY578" s="239" t="s">
        <v>138</v>
      </c>
    </row>
    <row r="579" s="14" customFormat="1">
      <c r="A579" s="14"/>
      <c r="B579" s="240"/>
      <c r="C579" s="241"/>
      <c r="D579" s="231" t="s">
        <v>149</v>
      </c>
      <c r="E579" s="242" t="s">
        <v>1</v>
      </c>
      <c r="F579" s="243" t="s">
        <v>82</v>
      </c>
      <c r="G579" s="241"/>
      <c r="H579" s="244">
        <v>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149</v>
      </c>
      <c r="AU579" s="250" t="s">
        <v>147</v>
      </c>
      <c r="AV579" s="14" t="s">
        <v>147</v>
      </c>
      <c r="AW579" s="14" t="s">
        <v>30</v>
      </c>
      <c r="AX579" s="14" t="s">
        <v>74</v>
      </c>
      <c r="AY579" s="250" t="s">
        <v>138</v>
      </c>
    </row>
    <row r="580" s="15" customFormat="1">
      <c r="A580" s="15"/>
      <c r="B580" s="251"/>
      <c r="C580" s="252"/>
      <c r="D580" s="231" t="s">
        <v>149</v>
      </c>
      <c r="E580" s="253" t="s">
        <v>1</v>
      </c>
      <c r="F580" s="254" t="s">
        <v>176</v>
      </c>
      <c r="G580" s="252"/>
      <c r="H580" s="255">
        <v>1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1" t="s">
        <v>149</v>
      </c>
      <c r="AU580" s="261" t="s">
        <v>147</v>
      </c>
      <c r="AV580" s="15" t="s">
        <v>146</v>
      </c>
      <c r="AW580" s="15" t="s">
        <v>30</v>
      </c>
      <c r="AX580" s="15" t="s">
        <v>82</v>
      </c>
      <c r="AY580" s="261" t="s">
        <v>138</v>
      </c>
    </row>
    <row r="581" s="2" customFormat="1" ht="24.15" customHeight="1">
      <c r="A581" s="38"/>
      <c r="B581" s="39"/>
      <c r="C581" s="215" t="s">
        <v>661</v>
      </c>
      <c r="D581" s="215" t="s">
        <v>142</v>
      </c>
      <c r="E581" s="216" t="s">
        <v>662</v>
      </c>
      <c r="F581" s="217" t="s">
        <v>663</v>
      </c>
      <c r="G581" s="218" t="s">
        <v>145</v>
      </c>
      <c r="H581" s="219">
        <v>4</v>
      </c>
      <c r="I581" s="220"/>
      <c r="J581" s="221">
        <f>ROUND(I581*H581,1)</f>
        <v>0</v>
      </c>
      <c r="K581" s="222"/>
      <c r="L581" s="44"/>
      <c r="M581" s="223" t="s">
        <v>1</v>
      </c>
      <c r="N581" s="224" t="s">
        <v>40</v>
      </c>
      <c r="O581" s="91"/>
      <c r="P581" s="225">
        <f>O581*H581</f>
        <v>0</v>
      </c>
      <c r="Q581" s="225">
        <v>0.00027956999999999998</v>
      </c>
      <c r="R581" s="225">
        <f>Q581*H581</f>
        <v>0.0011182799999999999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442</v>
      </c>
      <c r="AT581" s="227" t="s">
        <v>142</v>
      </c>
      <c r="AU581" s="227" t="s">
        <v>147</v>
      </c>
      <c r="AY581" s="17" t="s">
        <v>138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147</v>
      </c>
      <c r="BK581" s="228">
        <f>ROUND(I581*H581,1)</f>
        <v>0</v>
      </c>
      <c r="BL581" s="17" t="s">
        <v>442</v>
      </c>
      <c r="BM581" s="227" t="s">
        <v>664</v>
      </c>
    </row>
    <row r="582" s="13" customFormat="1">
      <c r="A582" s="13"/>
      <c r="B582" s="229"/>
      <c r="C582" s="230"/>
      <c r="D582" s="231" t="s">
        <v>149</v>
      </c>
      <c r="E582" s="232" t="s">
        <v>1</v>
      </c>
      <c r="F582" s="233" t="s">
        <v>665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149</v>
      </c>
      <c r="AU582" s="239" t="s">
        <v>147</v>
      </c>
      <c r="AV582" s="13" t="s">
        <v>82</v>
      </c>
      <c r="AW582" s="13" t="s">
        <v>30</v>
      </c>
      <c r="AX582" s="13" t="s">
        <v>74</v>
      </c>
      <c r="AY582" s="239" t="s">
        <v>138</v>
      </c>
    </row>
    <row r="583" s="14" customFormat="1">
      <c r="A583" s="14"/>
      <c r="B583" s="240"/>
      <c r="C583" s="241"/>
      <c r="D583" s="231" t="s">
        <v>149</v>
      </c>
      <c r="E583" s="242" t="s">
        <v>1</v>
      </c>
      <c r="F583" s="243" t="s">
        <v>666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149</v>
      </c>
      <c r="AU583" s="250" t="s">
        <v>147</v>
      </c>
      <c r="AV583" s="14" t="s">
        <v>147</v>
      </c>
      <c r="AW583" s="14" t="s">
        <v>30</v>
      </c>
      <c r="AX583" s="14" t="s">
        <v>82</v>
      </c>
      <c r="AY583" s="250" t="s">
        <v>138</v>
      </c>
    </row>
    <row r="584" s="2" customFormat="1" ht="21.75" customHeight="1">
      <c r="A584" s="38"/>
      <c r="B584" s="39"/>
      <c r="C584" s="215" t="s">
        <v>667</v>
      </c>
      <c r="D584" s="215" t="s">
        <v>142</v>
      </c>
      <c r="E584" s="216" t="s">
        <v>668</v>
      </c>
      <c r="F584" s="217" t="s">
        <v>669</v>
      </c>
      <c r="G584" s="218" t="s">
        <v>145</v>
      </c>
      <c r="H584" s="219">
        <v>2</v>
      </c>
      <c r="I584" s="220"/>
      <c r="J584" s="221">
        <f>ROUND(I584*H584,1)</f>
        <v>0</v>
      </c>
      <c r="K584" s="222"/>
      <c r="L584" s="44"/>
      <c r="M584" s="223" t="s">
        <v>1</v>
      </c>
      <c r="N584" s="224" t="s">
        <v>40</v>
      </c>
      <c r="O584" s="91"/>
      <c r="P584" s="225">
        <f>O584*H584</f>
        <v>0</v>
      </c>
      <c r="Q584" s="225">
        <v>1.9570000000000001E-05</v>
      </c>
      <c r="R584" s="225">
        <f>Q584*H584</f>
        <v>3.9140000000000001E-05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442</v>
      </c>
      <c r="AT584" s="227" t="s">
        <v>142</v>
      </c>
      <c r="AU584" s="227" t="s">
        <v>147</v>
      </c>
      <c r="AY584" s="17" t="s">
        <v>138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147</v>
      </c>
      <c r="BK584" s="228">
        <f>ROUND(I584*H584,1)</f>
        <v>0</v>
      </c>
      <c r="BL584" s="17" t="s">
        <v>442</v>
      </c>
      <c r="BM584" s="227" t="s">
        <v>670</v>
      </c>
    </row>
    <row r="585" s="13" customFormat="1">
      <c r="A585" s="13"/>
      <c r="B585" s="229"/>
      <c r="C585" s="230"/>
      <c r="D585" s="231" t="s">
        <v>149</v>
      </c>
      <c r="E585" s="232" t="s">
        <v>1</v>
      </c>
      <c r="F585" s="233" t="s">
        <v>671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149</v>
      </c>
      <c r="AU585" s="239" t="s">
        <v>147</v>
      </c>
      <c r="AV585" s="13" t="s">
        <v>82</v>
      </c>
      <c r="AW585" s="13" t="s">
        <v>30</v>
      </c>
      <c r="AX585" s="13" t="s">
        <v>74</v>
      </c>
      <c r="AY585" s="239" t="s">
        <v>138</v>
      </c>
    </row>
    <row r="586" s="14" customFormat="1">
      <c r="A586" s="14"/>
      <c r="B586" s="240"/>
      <c r="C586" s="241"/>
      <c r="D586" s="231" t="s">
        <v>149</v>
      </c>
      <c r="E586" s="242" t="s">
        <v>1</v>
      </c>
      <c r="F586" s="243" t="s">
        <v>147</v>
      </c>
      <c r="G586" s="241"/>
      <c r="H586" s="244">
        <v>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149</v>
      </c>
      <c r="AU586" s="250" t="s">
        <v>147</v>
      </c>
      <c r="AV586" s="14" t="s">
        <v>147</v>
      </c>
      <c r="AW586" s="14" t="s">
        <v>30</v>
      </c>
      <c r="AX586" s="14" t="s">
        <v>74</v>
      </c>
      <c r="AY586" s="250" t="s">
        <v>138</v>
      </c>
    </row>
    <row r="587" s="15" customFormat="1">
      <c r="A587" s="15"/>
      <c r="B587" s="251"/>
      <c r="C587" s="252"/>
      <c r="D587" s="231" t="s">
        <v>149</v>
      </c>
      <c r="E587" s="253" t="s">
        <v>1</v>
      </c>
      <c r="F587" s="254" t="s">
        <v>176</v>
      </c>
      <c r="G587" s="252"/>
      <c r="H587" s="255">
        <v>2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1" t="s">
        <v>149</v>
      </c>
      <c r="AU587" s="261" t="s">
        <v>147</v>
      </c>
      <c r="AV587" s="15" t="s">
        <v>146</v>
      </c>
      <c r="AW587" s="15" t="s">
        <v>30</v>
      </c>
      <c r="AX587" s="15" t="s">
        <v>82</v>
      </c>
      <c r="AY587" s="261" t="s">
        <v>138</v>
      </c>
    </row>
    <row r="588" s="2" customFormat="1" ht="16.5" customHeight="1">
      <c r="A588" s="38"/>
      <c r="B588" s="39"/>
      <c r="C588" s="262" t="s">
        <v>672</v>
      </c>
      <c r="D588" s="262" t="s">
        <v>307</v>
      </c>
      <c r="E588" s="263" t="s">
        <v>673</v>
      </c>
      <c r="F588" s="264" t="s">
        <v>674</v>
      </c>
      <c r="G588" s="265" t="s">
        <v>364</v>
      </c>
      <c r="H588" s="266">
        <v>2</v>
      </c>
      <c r="I588" s="267"/>
      <c r="J588" s="268">
        <f>ROUND(I588*H588,1)</f>
        <v>0</v>
      </c>
      <c r="K588" s="269"/>
      <c r="L588" s="270"/>
      <c r="M588" s="271" t="s">
        <v>1</v>
      </c>
      <c r="N588" s="272" t="s">
        <v>40</v>
      </c>
      <c r="O588" s="91"/>
      <c r="P588" s="225">
        <f>O588*H588</f>
        <v>0</v>
      </c>
      <c r="Q588" s="225">
        <v>0.00025000000000000001</v>
      </c>
      <c r="R588" s="225">
        <f>Q588*H588</f>
        <v>0.00050000000000000001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452</v>
      </c>
      <c r="AT588" s="227" t="s">
        <v>307</v>
      </c>
      <c r="AU588" s="227" t="s">
        <v>147</v>
      </c>
      <c r="AY588" s="17" t="s">
        <v>138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147</v>
      </c>
      <c r="BK588" s="228">
        <f>ROUND(I588*H588,1)</f>
        <v>0</v>
      </c>
      <c r="BL588" s="17" t="s">
        <v>442</v>
      </c>
      <c r="BM588" s="227" t="s">
        <v>675</v>
      </c>
    </row>
    <row r="589" s="13" customFormat="1">
      <c r="A589" s="13"/>
      <c r="B589" s="229"/>
      <c r="C589" s="230"/>
      <c r="D589" s="231" t="s">
        <v>149</v>
      </c>
      <c r="E589" s="232" t="s">
        <v>1</v>
      </c>
      <c r="F589" s="233" t="s">
        <v>671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149</v>
      </c>
      <c r="AU589" s="239" t="s">
        <v>147</v>
      </c>
      <c r="AV589" s="13" t="s">
        <v>82</v>
      </c>
      <c r="AW589" s="13" t="s">
        <v>30</v>
      </c>
      <c r="AX589" s="13" t="s">
        <v>74</v>
      </c>
      <c r="AY589" s="239" t="s">
        <v>138</v>
      </c>
    </row>
    <row r="590" s="14" customFormat="1">
      <c r="A590" s="14"/>
      <c r="B590" s="240"/>
      <c r="C590" s="241"/>
      <c r="D590" s="231" t="s">
        <v>149</v>
      </c>
      <c r="E590" s="242" t="s">
        <v>1</v>
      </c>
      <c r="F590" s="243" t="s">
        <v>147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149</v>
      </c>
      <c r="AU590" s="250" t="s">
        <v>147</v>
      </c>
      <c r="AV590" s="14" t="s">
        <v>147</v>
      </c>
      <c r="AW590" s="14" t="s">
        <v>30</v>
      </c>
      <c r="AX590" s="14" t="s">
        <v>74</v>
      </c>
      <c r="AY590" s="250" t="s">
        <v>138</v>
      </c>
    </row>
    <row r="591" s="15" customFormat="1">
      <c r="A591" s="15"/>
      <c r="B591" s="251"/>
      <c r="C591" s="252"/>
      <c r="D591" s="231" t="s">
        <v>149</v>
      </c>
      <c r="E591" s="253" t="s">
        <v>1</v>
      </c>
      <c r="F591" s="254" t="s">
        <v>176</v>
      </c>
      <c r="G591" s="252"/>
      <c r="H591" s="255">
        <v>2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1" t="s">
        <v>149</v>
      </c>
      <c r="AU591" s="261" t="s">
        <v>147</v>
      </c>
      <c r="AV591" s="15" t="s">
        <v>146</v>
      </c>
      <c r="AW591" s="15" t="s">
        <v>30</v>
      </c>
      <c r="AX591" s="15" t="s">
        <v>82</v>
      </c>
      <c r="AY591" s="261" t="s">
        <v>138</v>
      </c>
    </row>
    <row r="592" s="2" customFormat="1" ht="24.15" customHeight="1">
      <c r="A592" s="38"/>
      <c r="B592" s="39"/>
      <c r="C592" s="215" t="s">
        <v>676</v>
      </c>
      <c r="D592" s="215" t="s">
        <v>142</v>
      </c>
      <c r="E592" s="216" t="s">
        <v>677</v>
      </c>
      <c r="F592" s="217" t="s">
        <v>678</v>
      </c>
      <c r="G592" s="218" t="s">
        <v>364</v>
      </c>
      <c r="H592" s="219">
        <v>24</v>
      </c>
      <c r="I592" s="220"/>
      <c r="J592" s="221">
        <f>ROUND(I592*H592,1)</f>
        <v>0</v>
      </c>
      <c r="K592" s="222"/>
      <c r="L592" s="44"/>
      <c r="M592" s="223" t="s">
        <v>1</v>
      </c>
      <c r="N592" s="224" t="s">
        <v>40</v>
      </c>
      <c r="O592" s="91"/>
      <c r="P592" s="225">
        <f>O592*H592</f>
        <v>0</v>
      </c>
      <c r="Q592" s="225">
        <v>0.00018972349999999999</v>
      </c>
      <c r="R592" s="225">
        <f>Q592*H592</f>
        <v>0.0045533639999999998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442</v>
      </c>
      <c r="AT592" s="227" t="s">
        <v>142</v>
      </c>
      <c r="AU592" s="227" t="s">
        <v>147</v>
      </c>
      <c r="AY592" s="17" t="s">
        <v>138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147</v>
      </c>
      <c r="BK592" s="228">
        <f>ROUND(I592*H592,1)</f>
        <v>0</v>
      </c>
      <c r="BL592" s="17" t="s">
        <v>442</v>
      </c>
      <c r="BM592" s="227" t="s">
        <v>679</v>
      </c>
    </row>
    <row r="593" s="14" customFormat="1">
      <c r="A593" s="14"/>
      <c r="B593" s="240"/>
      <c r="C593" s="241"/>
      <c r="D593" s="231" t="s">
        <v>149</v>
      </c>
      <c r="E593" s="242" t="s">
        <v>1</v>
      </c>
      <c r="F593" s="243" t="s">
        <v>623</v>
      </c>
      <c r="G593" s="241"/>
      <c r="H593" s="244">
        <v>24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149</v>
      </c>
      <c r="AU593" s="250" t="s">
        <v>147</v>
      </c>
      <c r="AV593" s="14" t="s">
        <v>147</v>
      </c>
      <c r="AW593" s="14" t="s">
        <v>30</v>
      </c>
      <c r="AX593" s="14" t="s">
        <v>82</v>
      </c>
      <c r="AY593" s="250" t="s">
        <v>138</v>
      </c>
    </row>
    <row r="594" s="2" customFormat="1" ht="21.75" customHeight="1">
      <c r="A594" s="38"/>
      <c r="B594" s="39"/>
      <c r="C594" s="215" t="s">
        <v>680</v>
      </c>
      <c r="D594" s="215" t="s">
        <v>142</v>
      </c>
      <c r="E594" s="216" t="s">
        <v>681</v>
      </c>
      <c r="F594" s="217" t="s">
        <v>682</v>
      </c>
      <c r="G594" s="218" t="s">
        <v>364</v>
      </c>
      <c r="H594" s="219">
        <v>24</v>
      </c>
      <c r="I594" s="220"/>
      <c r="J594" s="221">
        <f>ROUND(I594*H594,1)</f>
        <v>0</v>
      </c>
      <c r="K594" s="222"/>
      <c r="L594" s="44"/>
      <c r="M594" s="223" t="s">
        <v>1</v>
      </c>
      <c r="N594" s="224" t="s">
        <v>40</v>
      </c>
      <c r="O594" s="91"/>
      <c r="P594" s="225">
        <f>O594*H594</f>
        <v>0</v>
      </c>
      <c r="Q594" s="225">
        <v>1.0000000000000001E-05</v>
      </c>
      <c r="R594" s="225">
        <f>Q594*H594</f>
        <v>0.00024000000000000003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442</v>
      </c>
      <c r="AT594" s="227" t="s">
        <v>142</v>
      </c>
      <c r="AU594" s="227" t="s">
        <v>147</v>
      </c>
      <c r="AY594" s="17" t="s">
        <v>138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147</v>
      </c>
      <c r="BK594" s="228">
        <f>ROUND(I594*H594,1)</f>
        <v>0</v>
      </c>
      <c r="BL594" s="17" t="s">
        <v>442</v>
      </c>
      <c r="BM594" s="227" t="s">
        <v>683</v>
      </c>
    </row>
    <row r="595" s="14" customFormat="1">
      <c r="A595" s="14"/>
      <c r="B595" s="240"/>
      <c r="C595" s="241"/>
      <c r="D595" s="231" t="s">
        <v>149</v>
      </c>
      <c r="E595" s="242" t="s">
        <v>1</v>
      </c>
      <c r="F595" s="243" t="s">
        <v>623</v>
      </c>
      <c r="G595" s="241"/>
      <c r="H595" s="244">
        <v>24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149</v>
      </c>
      <c r="AU595" s="250" t="s">
        <v>147</v>
      </c>
      <c r="AV595" s="14" t="s">
        <v>147</v>
      </c>
      <c r="AW595" s="14" t="s">
        <v>30</v>
      </c>
      <c r="AX595" s="14" t="s">
        <v>82</v>
      </c>
      <c r="AY595" s="250" t="s">
        <v>138</v>
      </c>
    </row>
    <row r="596" s="2" customFormat="1" ht="24.15" customHeight="1">
      <c r="A596" s="38"/>
      <c r="B596" s="39"/>
      <c r="C596" s="215" t="s">
        <v>684</v>
      </c>
      <c r="D596" s="215" t="s">
        <v>142</v>
      </c>
      <c r="E596" s="216" t="s">
        <v>685</v>
      </c>
      <c r="F596" s="217" t="s">
        <v>686</v>
      </c>
      <c r="G596" s="218" t="s">
        <v>288</v>
      </c>
      <c r="H596" s="219">
        <v>0.036999999999999998</v>
      </c>
      <c r="I596" s="220"/>
      <c r="J596" s="221">
        <f>ROUND(I596*H596,1)</f>
        <v>0</v>
      </c>
      <c r="K596" s="222"/>
      <c r="L596" s="44"/>
      <c r="M596" s="223" t="s">
        <v>1</v>
      </c>
      <c r="N596" s="224" t="s">
        <v>40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442</v>
      </c>
      <c r="AT596" s="227" t="s">
        <v>142</v>
      </c>
      <c r="AU596" s="227" t="s">
        <v>147</v>
      </c>
      <c r="AY596" s="17" t="s">
        <v>138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147</v>
      </c>
      <c r="BK596" s="228">
        <f>ROUND(I596*H596,1)</f>
        <v>0</v>
      </c>
      <c r="BL596" s="17" t="s">
        <v>442</v>
      </c>
      <c r="BM596" s="227" t="s">
        <v>687</v>
      </c>
    </row>
    <row r="597" s="2" customFormat="1" ht="24.15" customHeight="1">
      <c r="A597" s="38"/>
      <c r="B597" s="39"/>
      <c r="C597" s="215" t="s">
        <v>688</v>
      </c>
      <c r="D597" s="215" t="s">
        <v>142</v>
      </c>
      <c r="E597" s="216" t="s">
        <v>689</v>
      </c>
      <c r="F597" s="217" t="s">
        <v>690</v>
      </c>
      <c r="G597" s="218" t="s">
        <v>288</v>
      </c>
      <c r="H597" s="219">
        <v>0.036999999999999998</v>
      </c>
      <c r="I597" s="220"/>
      <c r="J597" s="221">
        <f>ROUND(I597*H597,1)</f>
        <v>0</v>
      </c>
      <c r="K597" s="222"/>
      <c r="L597" s="44"/>
      <c r="M597" s="223" t="s">
        <v>1</v>
      </c>
      <c r="N597" s="224" t="s">
        <v>40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442</v>
      </c>
      <c r="AT597" s="227" t="s">
        <v>142</v>
      </c>
      <c r="AU597" s="227" t="s">
        <v>147</v>
      </c>
      <c r="AY597" s="17" t="s">
        <v>138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147</v>
      </c>
      <c r="BK597" s="228">
        <f>ROUND(I597*H597,1)</f>
        <v>0</v>
      </c>
      <c r="BL597" s="17" t="s">
        <v>442</v>
      </c>
      <c r="BM597" s="227" t="s">
        <v>691</v>
      </c>
    </row>
    <row r="598" s="2" customFormat="1" ht="24.15" customHeight="1">
      <c r="A598" s="38"/>
      <c r="B598" s="39"/>
      <c r="C598" s="215" t="s">
        <v>692</v>
      </c>
      <c r="D598" s="215" t="s">
        <v>142</v>
      </c>
      <c r="E598" s="216" t="s">
        <v>693</v>
      </c>
      <c r="F598" s="217" t="s">
        <v>694</v>
      </c>
      <c r="G598" s="218" t="s">
        <v>288</v>
      </c>
      <c r="H598" s="219">
        <v>0.036999999999999998</v>
      </c>
      <c r="I598" s="220"/>
      <c r="J598" s="221">
        <f>ROUND(I598*H598,1)</f>
        <v>0</v>
      </c>
      <c r="K598" s="222"/>
      <c r="L598" s="44"/>
      <c r="M598" s="223" t="s">
        <v>1</v>
      </c>
      <c r="N598" s="224" t="s">
        <v>40</v>
      </c>
      <c r="O598" s="91"/>
      <c r="P598" s="225">
        <f>O598*H598</f>
        <v>0</v>
      </c>
      <c r="Q598" s="225">
        <v>0</v>
      </c>
      <c r="R598" s="225">
        <f>Q598*H598</f>
        <v>0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442</v>
      </c>
      <c r="AT598" s="227" t="s">
        <v>142</v>
      </c>
      <c r="AU598" s="227" t="s">
        <v>147</v>
      </c>
      <c r="AY598" s="17" t="s">
        <v>138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147</v>
      </c>
      <c r="BK598" s="228">
        <f>ROUND(I598*H598,1)</f>
        <v>0</v>
      </c>
      <c r="BL598" s="17" t="s">
        <v>442</v>
      </c>
      <c r="BM598" s="227" t="s">
        <v>695</v>
      </c>
    </row>
    <row r="599" s="12" customFormat="1" ht="22.8" customHeight="1">
      <c r="A599" s="12"/>
      <c r="B599" s="199"/>
      <c r="C599" s="200"/>
      <c r="D599" s="201" t="s">
        <v>73</v>
      </c>
      <c r="E599" s="213" t="s">
        <v>696</v>
      </c>
      <c r="F599" s="213" t="s">
        <v>697</v>
      </c>
      <c r="G599" s="200"/>
      <c r="H599" s="200"/>
      <c r="I599" s="203"/>
      <c r="J599" s="214">
        <f>BK599</f>
        <v>0</v>
      </c>
      <c r="K599" s="200"/>
      <c r="L599" s="205"/>
      <c r="M599" s="206"/>
      <c r="N599" s="207"/>
      <c r="O599" s="207"/>
      <c r="P599" s="208">
        <f>SUM(P600:P608)</f>
        <v>0</v>
      </c>
      <c r="Q599" s="207"/>
      <c r="R599" s="208">
        <f>SUM(R600:R608)</f>
        <v>0.0013348400000000001</v>
      </c>
      <c r="S599" s="207"/>
      <c r="T599" s="209">
        <f>SUM(T600:T608)</f>
        <v>0.0043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10" t="s">
        <v>147</v>
      </c>
      <c r="AT599" s="211" t="s">
        <v>73</v>
      </c>
      <c r="AU599" s="211" t="s">
        <v>82</v>
      </c>
      <c r="AY599" s="210" t="s">
        <v>138</v>
      </c>
      <c r="BK599" s="212">
        <f>SUM(BK600:BK608)</f>
        <v>0</v>
      </c>
    </row>
    <row r="600" s="2" customFormat="1" ht="24.15" customHeight="1">
      <c r="A600" s="38"/>
      <c r="B600" s="39"/>
      <c r="C600" s="215" t="s">
        <v>698</v>
      </c>
      <c r="D600" s="215" t="s">
        <v>142</v>
      </c>
      <c r="E600" s="216" t="s">
        <v>699</v>
      </c>
      <c r="F600" s="217" t="s">
        <v>700</v>
      </c>
      <c r="G600" s="218" t="s">
        <v>364</v>
      </c>
      <c r="H600" s="219">
        <v>2</v>
      </c>
      <c r="I600" s="220"/>
      <c r="J600" s="221">
        <f>ROUND(I600*H600,1)</f>
        <v>0</v>
      </c>
      <c r="K600" s="222"/>
      <c r="L600" s="44"/>
      <c r="M600" s="223" t="s">
        <v>1</v>
      </c>
      <c r="N600" s="224" t="s">
        <v>40</v>
      </c>
      <c r="O600" s="91"/>
      <c r="P600" s="225">
        <f>O600*H600</f>
        <v>0</v>
      </c>
      <c r="Q600" s="225">
        <v>0.00011242</v>
      </c>
      <c r="R600" s="225">
        <f>Q600*H600</f>
        <v>0.00022484</v>
      </c>
      <c r="S600" s="225">
        <v>0.00215</v>
      </c>
      <c r="T600" s="226">
        <f>S600*H600</f>
        <v>0.0043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442</v>
      </c>
      <c r="AT600" s="227" t="s">
        <v>142</v>
      </c>
      <c r="AU600" s="227" t="s">
        <v>147</v>
      </c>
      <c r="AY600" s="17" t="s">
        <v>138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147</v>
      </c>
      <c r="BK600" s="228">
        <f>ROUND(I600*H600,1)</f>
        <v>0</v>
      </c>
      <c r="BL600" s="17" t="s">
        <v>442</v>
      </c>
      <c r="BM600" s="227" t="s">
        <v>701</v>
      </c>
    </row>
    <row r="601" s="13" customFormat="1">
      <c r="A601" s="13"/>
      <c r="B601" s="229"/>
      <c r="C601" s="230"/>
      <c r="D601" s="231" t="s">
        <v>149</v>
      </c>
      <c r="E601" s="232" t="s">
        <v>1</v>
      </c>
      <c r="F601" s="233" t="s">
        <v>702</v>
      </c>
      <c r="G601" s="230"/>
      <c r="H601" s="232" t="s">
        <v>1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9" t="s">
        <v>149</v>
      </c>
      <c r="AU601" s="239" t="s">
        <v>147</v>
      </c>
      <c r="AV601" s="13" t="s">
        <v>82</v>
      </c>
      <c r="AW601" s="13" t="s">
        <v>30</v>
      </c>
      <c r="AX601" s="13" t="s">
        <v>74</v>
      </c>
      <c r="AY601" s="239" t="s">
        <v>138</v>
      </c>
    </row>
    <row r="602" s="14" customFormat="1">
      <c r="A602" s="14"/>
      <c r="B602" s="240"/>
      <c r="C602" s="241"/>
      <c r="D602" s="231" t="s">
        <v>149</v>
      </c>
      <c r="E602" s="242" t="s">
        <v>1</v>
      </c>
      <c r="F602" s="243" t="s">
        <v>147</v>
      </c>
      <c r="G602" s="241"/>
      <c r="H602" s="244">
        <v>2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149</v>
      </c>
      <c r="AU602" s="250" t="s">
        <v>147</v>
      </c>
      <c r="AV602" s="14" t="s">
        <v>147</v>
      </c>
      <c r="AW602" s="14" t="s">
        <v>30</v>
      </c>
      <c r="AX602" s="14" t="s">
        <v>82</v>
      </c>
      <c r="AY602" s="250" t="s">
        <v>138</v>
      </c>
    </row>
    <row r="603" s="2" customFormat="1" ht="24.15" customHeight="1">
      <c r="A603" s="38"/>
      <c r="B603" s="39"/>
      <c r="C603" s="215" t="s">
        <v>703</v>
      </c>
      <c r="D603" s="215" t="s">
        <v>142</v>
      </c>
      <c r="E603" s="216" t="s">
        <v>704</v>
      </c>
      <c r="F603" s="217" t="s">
        <v>705</v>
      </c>
      <c r="G603" s="218" t="s">
        <v>613</v>
      </c>
      <c r="H603" s="219">
        <v>1</v>
      </c>
      <c r="I603" s="220"/>
      <c r="J603" s="221">
        <f>ROUND(I603*H603,1)</f>
        <v>0</v>
      </c>
      <c r="K603" s="222"/>
      <c r="L603" s="44"/>
      <c r="M603" s="223" t="s">
        <v>1</v>
      </c>
      <c r="N603" s="224" t="s">
        <v>40</v>
      </c>
      <c r="O603" s="91"/>
      <c r="P603" s="225">
        <f>O603*H603</f>
        <v>0</v>
      </c>
      <c r="Q603" s="225">
        <v>0.001</v>
      </c>
      <c r="R603" s="225">
        <f>Q603*H603</f>
        <v>0.001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442</v>
      </c>
      <c r="AT603" s="227" t="s">
        <v>142</v>
      </c>
      <c r="AU603" s="227" t="s">
        <v>147</v>
      </c>
      <c r="AY603" s="17" t="s">
        <v>138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147</v>
      </c>
      <c r="BK603" s="228">
        <f>ROUND(I603*H603,1)</f>
        <v>0</v>
      </c>
      <c r="BL603" s="17" t="s">
        <v>442</v>
      </c>
      <c r="BM603" s="227" t="s">
        <v>706</v>
      </c>
    </row>
    <row r="604" s="2" customFormat="1" ht="21.75" customHeight="1">
      <c r="A604" s="38"/>
      <c r="B604" s="39"/>
      <c r="C604" s="262" t="s">
        <v>707</v>
      </c>
      <c r="D604" s="262" t="s">
        <v>307</v>
      </c>
      <c r="E604" s="263" t="s">
        <v>708</v>
      </c>
      <c r="F604" s="264" t="s">
        <v>709</v>
      </c>
      <c r="G604" s="265" t="s">
        <v>145</v>
      </c>
      <c r="H604" s="266">
        <v>1</v>
      </c>
      <c r="I604" s="267"/>
      <c r="J604" s="268">
        <f>ROUND(I604*H604,1)</f>
        <v>0</v>
      </c>
      <c r="K604" s="269"/>
      <c r="L604" s="270"/>
      <c r="M604" s="271" t="s">
        <v>1</v>
      </c>
      <c r="N604" s="272" t="s">
        <v>40</v>
      </c>
      <c r="O604" s="91"/>
      <c r="P604" s="225">
        <f>O604*H604</f>
        <v>0</v>
      </c>
      <c r="Q604" s="225">
        <v>0.00011</v>
      </c>
      <c r="R604" s="225">
        <f>Q604*H604</f>
        <v>0.00011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452</v>
      </c>
      <c r="AT604" s="227" t="s">
        <v>307</v>
      </c>
      <c r="AU604" s="227" t="s">
        <v>147</v>
      </c>
      <c r="AY604" s="17" t="s">
        <v>138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147</v>
      </c>
      <c r="BK604" s="228">
        <f>ROUND(I604*H604,1)</f>
        <v>0</v>
      </c>
      <c r="BL604" s="17" t="s">
        <v>442</v>
      </c>
      <c r="BM604" s="227" t="s">
        <v>710</v>
      </c>
    </row>
    <row r="605" s="14" customFormat="1">
      <c r="A605" s="14"/>
      <c r="B605" s="240"/>
      <c r="C605" s="241"/>
      <c r="D605" s="231" t="s">
        <v>149</v>
      </c>
      <c r="E605" s="242" t="s">
        <v>1</v>
      </c>
      <c r="F605" s="243" t="s">
        <v>82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149</v>
      </c>
      <c r="AU605" s="250" t="s">
        <v>147</v>
      </c>
      <c r="AV605" s="14" t="s">
        <v>147</v>
      </c>
      <c r="AW605" s="14" t="s">
        <v>30</v>
      </c>
      <c r="AX605" s="14" t="s">
        <v>82</v>
      </c>
      <c r="AY605" s="250" t="s">
        <v>138</v>
      </c>
    </row>
    <row r="606" s="2" customFormat="1" ht="24.15" customHeight="1">
      <c r="A606" s="38"/>
      <c r="B606" s="39"/>
      <c r="C606" s="215" t="s">
        <v>711</v>
      </c>
      <c r="D606" s="215" t="s">
        <v>142</v>
      </c>
      <c r="E606" s="216" t="s">
        <v>712</v>
      </c>
      <c r="F606" s="217" t="s">
        <v>713</v>
      </c>
      <c r="G606" s="218" t="s">
        <v>288</v>
      </c>
      <c r="H606" s="219">
        <v>0.001</v>
      </c>
      <c r="I606" s="220"/>
      <c r="J606" s="221">
        <f>ROUND(I606*H606,1)</f>
        <v>0</v>
      </c>
      <c r="K606" s="222"/>
      <c r="L606" s="44"/>
      <c r="M606" s="223" t="s">
        <v>1</v>
      </c>
      <c r="N606" s="224" t="s">
        <v>40</v>
      </c>
      <c r="O606" s="91"/>
      <c r="P606" s="225">
        <f>O606*H606</f>
        <v>0</v>
      </c>
      <c r="Q606" s="225">
        <v>0</v>
      </c>
      <c r="R606" s="225">
        <f>Q606*H606</f>
        <v>0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442</v>
      </c>
      <c r="AT606" s="227" t="s">
        <v>142</v>
      </c>
      <c r="AU606" s="227" t="s">
        <v>147</v>
      </c>
      <c r="AY606" s="17" t="s">
        <v>138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147</v>
      </c>
      <c r="BK606" s="228">
        <f>ROUND(I606*H606,1)</f>
        <v>0</v>
      </c>
      <c r="BL606" s="17" t="s">
        <v>442</v>
      </c>
      <c r="BM606" s="227" t="s">
        <v>714</v>
      </c>
    </row>
    <row r="607" s="2" customFormat="1" ht="24.15" customHeight="1">
      <c r="A607" s="38"/>
      <c r="B607" s="39"/>
      <c r="C607" s="215" t="s">
        <v>715</v>
      </c>
      <c r="D607" s="215" t="s">
        <v>142</v>
      </c>
      <c r="E607" s="216" t="s">
        <v>716</v>
      </c>
      <c r="F607" s="217" t="s">
        <v>717</v>
      </c>
      <c r="G607" s="218" t="s">
        <v>288</v>
      </c>
      <c r="H607" s="219">
        <v>0.001</v>
      </c>
      <c r="I607" s="220"/>
      <c r="J607" s="221">
        <f>ROUND(I607*H607,1)</f>
        <v>0</v>
      </c>
      <c r="K607" s="222"/>
      <c r="L607" s="44"/>
      <c r="M607" s="223" t="s">
        <v>1</v>
      </c>
      <c r="N607" s="224" t="s">
        <v>40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442</v>
      </c>
      <c r="AT607" s="227" t="s">
        <v>142</v>
      </c>
      <c r="AU607" s="227" t="s">
        <v>147</v>
      </c>
      <c r="AY607" s="17" t="s">
        <v>138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147</v>
      </c>
      <c r="BK607" s="228">
        <f>ROUND(I607*H607,1)</f>
        <v>0</v>
      </c>
      <c r="BL607" s="17" t="s">
        <v>442</v>
      </c>
      <c r="BM607" s="227" t="s">
        <v>718</v>
      </c>
    </row>
    <row r="608" s="2" customFormat="1" ht="24.15" customHeight="1">
      <c r="A608" s="38"/>
      <c r="B608" s="39"/>
      <c r="C608" s="215" t="s">
        <v>719</v>
      </c>
      <c r="D608" s="215" t="s">
        <v>142</v>
      </c>
      <c r="E608" s="216" t="s">
        <v>720</v>
      </c>
      <c r="F608" s="217" t="s">
        <v>721</v>
      </c>
      <c r="G608" s="218" t="s">
        <v>288</v>
      </c>
      <c r="H608" s="219">
        <v>0.001</v>
      </c>
      <c r="I608" s="220"/>
      <c r="J608" s="221">
        <f>ROUND(I608*H608,1)</f>
        <v>0</v>
      </c>
      <c r="K608" s="222"/>
      <c r="L608" s="44"/>
      <c r="M608" s="223" t="s">
        <v>1</v>
      </c>
      <c r="N608" s="224" t="s">
        <v>40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</v>
      </c>
      <c r="T608" s="22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442</v>
      </c>
      <c r="AT608" s="227" t="s">
        <v>142</v>
      </c>
      <c r="AU608" s="227" t="s">
        <v>147</v>
      </c>
      <c r="AY608" s="17" t="s">
        <v>138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147</v>
      </c>
      <c r="BK608" s="228">
        <f>ROUND(I608*H608,1)</f>
        <v>0</v>
      </c>
      <c r="BL608" s="17" t="s">
        <v>442</v>
      </c>
      <c r="BM608" s="227" t="s">
        <v>722</v>
      </c>
    </row>
    <row r="609" s="12" customFormat="1" ht="22.8" customHeight="1">
      <c r="A609" s="12"/>
      <c r="B609" s="199"/>
      <c r="C609" s="200"/>
      <c r="D609" s="201" t="s">
        <v>73</v>
      </c>
      <c r="E609" s="213" t="s">
        <v>723</v>
      </c>
      <c r="F609" s="213" t="s">
        <v>724</v>
      </c>
      <c r="G609" s="200"/>
      <c r="H609" s="200"/>
      <c r="I609" s="203"/>
      <c r="J609" s="214">
        <f>BK609</f>
        <v>0</v>
      </c>
      <c r="K609" s="200"/>
      <c r="L609" s="205"/>
      <c r="M609" s="206"/>
      <c r="N609" s="207"/>
      <c r="O609" s="207"/>
      <c r="P609" s="208">
        <f>SUM(P610:P657)</f>
        <v>0</v>
      </c>
      <c r="Q609" s="207"/>
      <c r="R609" s="208">
        <f>SUM(R610:R657)</f>
        <v>0.100375847</v>
      </c>
      <c r="S609" s="207"/>
      <c r="T609" s="209">
        <f>SUM(T610:T657)</f>
        <v>0.15431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0" t="s">
        <v>147</v>
      </c>
      <c r="AT609" s="211" t="s">
        <v>73</v>
      </c>
      <c r="AU609" s="211" t="s">
        <v>82</v>
      </c>
      <c r="AY609" s="210" t="s">
        <v>138</v>
      </c>
      <c r="BK609" s="212">
        <f>SUM(BK610:BK657)</f>
        <v>0</v>
      </c>
    </row>
    <row r="610" s="2" customFormat="1" ht="16.5" customHeight="1">
      <c r="A610" s="38"/>
      <c r="B610" s="39"/>
      <c r="C610" s="215" t="s">
        <v>725</v>
      </c>
      <c r="D610" s="215" t="s">
        <v>142</v>
      </c>
      <c r="E610" s="216" t="s">
        <v>726</v>
      </c>
      <c r="F610" s="217" t="s">
        <v>727</v>
      </c>
      <c r="G610" s="218" t="s">
        <v>613</v>
      </c>
      <c r="H610" s="219">
        <v>1</v>
      </c>
      <c r="I610" s="220"/>
      <c r="J610" s="221">
        <f>ROUND(I610*H610,1)</f>
        <v>0</v>
      </c>
      <c r="K610" s="222"/>
      <c r="L610" s="44"/>
      <c r="M610" s="223" t="s">
        <v>1</v>
      </c>
      <c r="N610" s="224" t="s">
        <v>40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0.01933</v>
      </c>
      <c r="T610" s="226">
        <f>S610*H610</f>
        <v>0.01933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442</v>
      </c>
      <c r="AT610" s="227" t="s">
        <v>142</v>
      </c>
      <c r="AU610" s="227" t="s">
        <v>147</v>
      </c>
      <c r="AY610" s="17" t="s">
        <v>138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147</v>
      </c>
      <c r="BK610" s="228">
        <f>ROUND(I610*H610,1)</f>
        <v>0</v>
      </c>
      <c r="BL610" s="17" t="s">
        <v>442</v>
      </c>
      <c r="BM610" s="227" t="s">
        <v>728</v>
      </c>
    </row>
    <row r="611" s="13" customFormat="1">
      <c r="A611" s="13"/>
      <c r="B611" s="229"/>
      <c r="C611" s="230"/>
      <c r="D611" s="231" t="s">
        <v>149</v>
      </c>
      <c r="E611" s="232" t="s">
        <v>1</v>
      </c>
      <c r="F611" s="233" t="s">
        <v>186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149</v>
      </c>
      <c r="AU611" s="239" t="s">
        <v>147</v>
      </c>
      <c r="AV611" s="13" t="s">
        <v>82</v>
      </c>
      <c r="AW611" s="13" t="s">
        <v>30</v>
      </c>
      <c r="AX611" s="13" t="s">
        <v>74</v>
      </c>
      <c r="AY611" s="239" t="s">
        <v>138</v>
      </c>
    </row>
    <row r="612" s="14" customFormat="1">
      <c r="A612" s="14"/>
      <c r="B612" s="240"/>
      <c r="C612" s="241"/>
      <c r="D612" s="231" t="s">
        <v>149</v>
      </c>
      <c r="E612" s="242" t="s">
        <v>1</v>
      </c>
      <c r="F612" s="243" t="s">
        <v>82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149</v>
      </c>
      <c r="AU612" s="250" t="s">
        <v>147</v>
      </c>
      <c r="AV612" s="14" t="s">
        <v>147</v>
      </c>
      <c r="AW612" s="14" t="s">
        <v>30</v>
      </c>
      <c r="AX612" s="14" t="s">
        <v>82</v>
      </c>
      <c r="AY612" s="250" t="s">
        <v>138</v>
      </c>
    </row>
    <row r="613" s="2" customFormat="1" ht="21.75" customHeight="1">
      <c r="A613" s="38"/>
      <c r="B613" s="39"/>
      <c r="C613" s="215" t="s">
        <v>729</v>
      </c>
      <c r="D613" s="215" t="s">
        <v>142</v>
      </c>
      <c r="E613" s="216" t="s">
        <v>730</v>
      </c>
      <c r="F613" s="217" t="s">
        <v>731</v>
      </c>
      <c r="G613" s="218" t="s">
        <v>145</v>
      </c>
      <c r="H613" s="219">
        <v>1</v>
      </c>
      <c r="I613" s="220"/>
      <c r="J613" s="221">
        <f>ROUND(I613*H613,1)</f>
        <v>0</v>
      </c>
      <c r="K613" s="222"/>
      <c r="L613" s="44"/>
      <c r="M613" s="223" t="s">
        <v>1</v>
      </c>
      <c r="N613" s="224" t="s">
        <v>40</v>
      </c>
      <c r="O613" s="91"/>
      <c r="P613" s="225">
        <f>O613*H613</f>
        <v>0</v>
      </c>
      <c r="Q613" s="225">
        <v>0.00247</v>
      </c>
      <c r="R613" s="225">
        <f>Q613*H613</f>
        <v>0.00247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442</v>
      </c>
      <c r="AT613" s="227" t="s">
        <v>142</v>
      </c>
      <c r="AU613" s="227" t="s">
        <v>147</v>
      </c>
      <c r="AY613" s="17" t="s">
        <v>138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147</v>
      </c>
      <c r="BK613" s="228">
        <f>ROUND(I613*H613,1)</f>
        <v>0</v>
      </c>
      <c r="BL613" s="17" t="s">
        <v>442</v>
      </c>
      <c r="BM613" s="227" t="s">
        <v>732</v>
      </c>
    </row>
    <row r="614" s="2" customFormat="1" ht="24.15" customHeight="1">
      <c r="A614" s="38"/>
      <c r="B614" s="39"/>
      <c r="C614" s="262" t="s">
        <v>733</v>
      </c>
      <c r="D614" s="262" t="s">
        <v>307</v>
      </c>
      <c r="E614" s="263" t="s">
        <v>734</v>
      </c>
      <c r="F614" s="264" t="s">
        <v>735</v>
      </c>
      <c r="G614" s="265" t="s">
        <v>145</v>
      </c>
      <c r="H614" s="266">
        <v>1</v>
      </c>
      <c r="I614" s="267"/>
      <c r="J614" s="268">
        <f>ROUND(I614*H614,1)</f>
        <v>0</v>
      </c>
      <c r="K614" s="269"/>
      <c r="L614" s="270"/>
      <c r="M614" s="271" t="s">
        <v>1</v>
      </c>
      <c r="N614" s="272" t="s">
        <v>40</v>
      </c>
      <c r="O614" s="91"/>
      <c r="P614" s="225">
        <f>O614*H614</f>
        <v>0</v>
      </c>
      <c r="Q614" s="225">
        <v>0.014500000000000001</v>
      </c>
      <c r="R614" s="225">
        <f>Q614*H614</f>
        <v>0.014500000000000001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452</v>
      </c>
      <c r="AT614" s="227" t="s">
        <v>307</v>
      </c>
      <c r="AU614" s="227" t="s">
        <v>147</v>
      </c>
      <c r="AY614" s="17" t="s">
        <v>138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147</v>
      </c>
      <c r="BK614" s="228">
        <f>ROUND(I614*H614,1)</f>
        <v>0</v>
      </c>
      <c r="BL614" s="17" t="s">
        <v>442</v>
      </c>
      <c r="BM614" s="227" t="s">
        <v>736</v>
      </c>
    </row>
    <row r="615" s="2" customFormat="1" ht="16.5" customHeight="1">
      <c r="A615" s="38"/>
      <c r="B615" s="39"/>
      <c r="C615" s="215" t="s">
        <v>737</v>
      </c>
      <c r="D615" s="215" t="s">
        <v>142</v>
      </c>
      <c r="E615" s="216" t="s">
        <v>738</v>
      </c>
      <c r="F615" s="217" t="s">
        <v>739</v>
      </c>
      <c r="G615" s="218" t="s">
        <v>613</v>
      </c>
      <c r="H615" s="219">
        <v>1</v>
      </c>
      <c r="I615" s="220"/>
      <c r="J615" s="221">
        <f>ROUND(I615*H615,1)</f>
        <v>0</v>
      </c>
      <c r="K615" s="222"/>
      <c r="L615" s="44"/>
      <c r="M615" s="223" t="s">
        <v>1</v>
      </c>
      <c r="N615" s="224" t="s">
        <v>40</v>
      </c>
      <c r="O615" s="91"/>
      <c r="P615" s="225">
        <f>O615*H615</f>
        <v>0</v>
      </c>
      <c r="Q615" s="225">
        <v>0</v>
      </c>
      <c r="R615" s="225">
        <f>Q615*H615</f>
        <v>0</v>
      </c>
      <c r="S615" s="225">
        <v>0.019460000000000002</v>
      </c>
      <c r="T615" s="226">
        <f>S615*H615</f>
        <v>0.019460000000000002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442</v>
      </c>
      <c r="AT615" s="227" t="s">
        <v>142</v>
      </c>
      <c r="AU615" s="227" t="s">
        <v>147</v>
      </c>
      <c r="AY615" s="17" t="s">
        <v>138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147</v>
      </c>
      <c r="BK615" s="228">
        <f>ROUND(I615*H615,1)</f>
        <v>0</v>
      </c>
      <c r="BL615" s="17" t="s">
        <v>442</v>
      </c>
      <c r="BM615" s="227" t="s">
        <v>740</v>
      </c>
    </row>
    <row r="616" s="13" customFormat="1">
      <c r="A616" s="13"/>
      <c r="B616" s="229"/>
      <c r="C616" s="230"/>
      <c r="D616" s="231" t="s">
        <v>149</v>
      </c>
      <c r="E616" s="232" t="s">
        <v>1</v>
      </c>
      <c r="F616" s="233" t="s">
        <v>174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149</v>
      </c>
      <c r="AU616" s="239" t="s">
        <v>147</v>
      </c>
      <c r="AV616" s="13" t="s">
        <v>82</v>
      </c>
      <c r="AW616" s="13" t="s">
        <v>30</v>
      </c>
      <c r="AX616" s="13" t="s">
        <v>74</v>
      </c>
      <c r="AY616" s="239" t="s">
        <v>138</v>
      </c>
    </row>
    <row r="617" s="14" customFormat="1">
      <c r="A617" s="14"/>
      <c r="B617" s="240"/>
      <c r="C617" s="241"/>
      <c r="D617" s="231" t="s">
        <v>149</v>
      </c>
      <c r="E617" s="242" t="s">
        <v>1</v>
      </c>
      <c r="F617" s="243" t="s">
        <v>82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149</v>
      </c>
      <c r="AU617" s="250" t="s">
        <v>147</v>
      </c>
      <c r="AV617" s="14" t="s">
        <v>147</v>
      </c>
      <c r="AW617" s="14" t="s">
        <v>30</v>
      </c>
      <c r="AX617" s="14" t="s">
        <v>82</v>
      </c>
      <c r="AY617" s="250" t="s">
        <v>138</v>
      </c>
    </row>
    <row r="618" s="2" customFormat="1" ht="21.75" customHeight="1">
      <c r="A618" s="38"/>
      <c r="B618" s="39"/>
      <c r="C618" s="215" t="s">
        <v>741</v>
      </c>
      <c r="D618" s="215" t="s">
        <v>142</v>
      </c>
      <c r="E618" s="216" t="s">
        <v>742</v>
      </c>
      <c r="F618" s="217" t="s">
        <v>743</v>
      </c>
      <c r="G618" s="218" t="s">
        <v>613</v>
      </c>
      <c r="H618" s="219">
        <v>1</v>
      </c>
      <c r="I618" s="220"/>
      <c r="J618" s="221">
        <f>ROUND(I618*H618,1)</f>
        <v>0</v>
      </c>
      <c r="K618" s="222"/>
      <c r="L618" s="44"/>
      <c r="M618" s="223" t="s">
        <v>1</v>
      </c>
      <c r="N618" s="224" t="s">
        <v>40</v>
      </c>
      <c r="O618" s="91"/>
      <c r="P618" s="225">
        <f>O618*H618</f>
        <v>0</v>
      </c>
      <c r="Q618" s="225">
        <v>0.00173</v>
      </c>
      <c r="R618" s="225">
        <f>Q618*H618</f>
        <v>0.00173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442</v>
      </c>
      <c r="AT618" s="227" t="s">
        <v>142</v>
      </c>
      <c r="AU618" s="227" t="s">
        <v>147</v>
      </c>
      <c r="AY618" s="17" t="s">
        <v>138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147</v>
      </c>
      <c r="BK618" s="228">
        <f>ROUND(I618*H618,1)</f>
        <v>0</v>
      </c>
      <c r="BL618" s="17" t="s">
        <v>442</v>
      </c>
      <c r="BM618" s="227" t="s">
        <v>744</v>
      </c>
    </row>
    <row r="619" s="2" customFormat="1" ht="16.5" customHeight="1">
      <c r="A619" s="38"/>
      <c r="B619" s="39"/>
      <c r="C619" s="262" t="s">
        <v>745</v>
      </c>
      <c r="D619" s="262" t="s">
        <v>307</v>
      </c>
      <c r="E619" s="263" t="s">
        <v>746</v>
      </c>
      <c r="F619" s="264" t="s">
        <v>747</v>
      </c>
      <c r="G619" s="265" t="s">
        <v>145</v>
      </c>
      <c r="H619" s="266">
        <v>1</v>
      </c>
      <c r="I619" s="267"/>
      <c r="J619" s="268">
        <f>ROUND(I619*H619,1)</f>
        <v>0</v>
      </c>
      <c r="K619" s="269"/>
      <c r="L619" s="270"/>
      <c r="M619" s="271" t="s">
        <v>1</v>
      </c>
      <c r="N619" s="272" t="s">
        <v>40</v>
      </c>
      <c r="O619" s="91"/>
      <c r="P619" s="225">
        <f>O619*H619</f>
        <v>0</v>
      </c>
      <c r="Q619" s="225">
        <v>0.0089999999999999993</v>
      </c>
      <c r="R619" s="225">
        <f>Q619*H619</f>
        <v>0.0089999999999999993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452</v>
      </c>
      <c r="AT619" s="227" t="s">
        <v>307</v>
      </c>
      <c r="AU619" s="227" t="s">
        <v>147</v>
      </c>
      <c r="AY619" s="17" t="s">
        <v>138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147</v>
      </c>
      <c r="BK619" s="228">
        <f>ROUND(I619*H619,1)</f>
        <v>0</v>
      </c>
      <c r="BL619" s="17" t="s">
        <v>442</v>
      </c>
      <c r="BM619" s="227" t="s">
        <v>748</v>
      </c>
    </row>
    <row r="620" s="2" customFormat="1" ht="16.5" customHeight="1">
      <c r="A620" s="38"/>
      <c r="B620" s="39"/>
      <c r="C620" s="215" t="s">
        <v>749</v>
      </c>
      <c r="D620" s="215" t="s">
        <v>142</v>
      </c>
      <c r="E620" s="216" t="s">
        <v>750</v>
      </c>
      <c r="F620" s="217" t="s">
        <v>751</v>
      </c>
      <c r="G620" s="218" t="s">
        <v>613</v>
      </c>
      <c r="H620" s="219">
        <v>1</v>
      </c>
      <c r="I620" s="220"/>
      <c r="J620" s="221">
        <f>ROUND(I620*H620,1)</f>
        <v>0</v>
      </c>
      <c r="K620" s="222"/>
      <c r="L620" s="44"/>
      <c r="M620" s="223" t="s">
        <v>1</v>
      </c>
      <c r="N620" s="224" t="s">
        <v>40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0.032899999999999999</v>
      </c>
      <c r="T620" s="226">
        <f>S620*H620</f>
        <v>0.032899999999999999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442</v>
      </c>
      <c r="AT620" s="227" t="s">
        <v>142</v>
      </c>
      <c r="AU620" s="227" t="s">
        <v>147</v>
      </c>
      <c r="AY620" s="17" t="s">
        <v>138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147</v>
      </c>
      <c r="BK620" s="228">
        <f>ROUND(I620*H620,1)</f>
        <v>0</v>
      </c>
      <c r="BL620" s="17" t="s">
        <v>442</v>
      </c>
      <c r="BM620" s="227" t="s">
        <v>752</v>
      </c>
    </row>
    <row r="621" s="13" customFormat="1">
      <c r="A621" s="13"/>
      <c r="B621" s="229"/>
      <c r="C621" s="230"/>
      <c r="D621" s="231" t="s">
        <v>149</v>
      </c>
      <c r="E621" s="232" t="s">
        <v>1</v>
      </c>
      <c r="F621" s="233" t="s">
        <v>174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149</v>
      </c>
      <c r="AU621" s="239" t="s">
        <v>147</v>
      </c>
      <c r="AV621" s="13" t="s">
        <v>82</v>
      </c>
      <c r="AW621" s="13" t="s">
        <v>30</v>
      </c>
      <c r="AX621" s="13" t="s">
        <v>74</v>
      </c>
      <c r="AY621" s="239" t="s">
        <v>138</v>
      </c>
    </row>
    <row r="622" s="14" customFormat="1">
      <c r="A622" s="14"/>
      <c r="B622" s="240"/>
      <c r="C622" s="241"/>
      <c r="D622" s="231" t="s">
        <v>149</v>
      </c>
      <c r="E622" s="242" t="s">
        <v>1</v>
      </c>
      <c r="F622" s="243" t="s">
        <v>82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149</v>
      </c>
      <c r="AU622" s="250" t="s">
        <v>147</v>
      </c>
      <c r="AV622" s="14" t="s">
        <v>147</v>
      </c>
      <c r="AW622" s="14" t="s">
        <v>30</v>
      </c>
      <c r="AX622" s="14" t="s">
        <v>82</v>
      </c>
      <c r="AY622" s="250" t="s">
        <v>138</v>
      </c>
    </row>
    <row r="623" s="2" customFormat="1" ht="37.8" customHeight="1">
      <c r="A623" s="38"/>
      <c r="B623" s="39"/>
      <c r="C623" s="215" t="s">
        <v>753</v>
      </c>
      <c r="D623" s="215" t="s">
        <v>142</v>
      </c>
      <c r="E623" s="216" t="s">
        <v>754</v>
      </c>
      <c r="F623" s="217" t="s">
        <v>755</v>
      </c>
      <c r="G623" s="218" t="s">
        <v>613</v>
      </c>
      <c r="H623" s="219">
        <v>1</v>
      </c>
      <c r="I623" s="220"/>
      <c r="J623" s="221">
        <f>ROUND(I623*H623,1)</f>
        <v>0</v>
      </c>
      <c r="K623" s="222"/>
      <c r="L623" s="44"/>
      <c r="M623" s="223" t="s">
        <v>1</v>
      </c>
      <c r="N623" s="224" t="s">
        <v>40</v>
      </c>
      <c r="O623" s="91"/>
      <c r="P623" s="225">
        <f>O623*H623</f>
        <v>0</v>
      </c>
      <c r="Q623" s="225">
        <v>0.064409999999999995</v>
      </c>
      <c r="R623" s="225">
        <f>Q623*H623</f>
        <v>0.064409999999999995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442</v>
      </c>
      <c r="AT623" s="227" t="s">
        <v>142</v>
      </c>
      <c r="AU623" s="227" t="s">
        <v>147</v>
      </c>
      <c r="AY623" s="17" t="s">
        <v>138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147</v>
      </c>
      <c r="BK623" s="228">
        <f>ROUND(I623*H623,1)</f>
        <v>0</v>
      </c>
      <c r="BL623" s="17" t="s">
        <v>442</v>
      </c>
      <c r="BM623" s="227" t="s">
        <v>756</v>
      </c>
    </row>
    <row r="624" s="14" customFormat="1">
      <c r="A624" s="14"/>
      <c r="B624" s="240"/>
      <c r="C624" s="241"/>
      <c r="D624" s="231" t="s">
        <v>149</v>
      </c>
      <c r="E624" s="242" t="s">
        <v>1</v>
      </c>
      <c r="F624" s="243" t="s">
        <v>82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149</v>
      </c>
      <c r="AU624" s="250" t="s">
        <v>147</v>
      </c>
      <c r="AV624" s="14" t="s">
        <v>147</v>
      </c>
      <c r="AW624" s="14" t="s">
        <v>30</v>
      </c>
      <c r="AX624" s="14" t="s">
        <v>82</v>
      </c>
      <c r="AY624" s="250" t="s">
        <v>138</v>
      </c>
    </row>
    <row r="625" s="2" customFormat="1" ht="24.15" customHeight="1">
      <c r="A625" s="38"/>
      <c r="B625" s="39"/>
      <c r="C625" s="215" t="s">
        <v>757</v>
      </c>
      <c r="D625" s="215" t="s">
        <v>142</v>
      </c>
      <c r="E625" s="216" t="s">
        <v>758</v>
      </c>
      <c r="F625" s="217" t="s">
        <v>759</v>
      </c>
      <c r="G625" s="218" t="s">
        <v>613</v>
      </c>
      <c r="H625" s="219">
        <v>1</v>
      </c>
      <c r="I625" s="220"/>
      <c r="J625" s="221">
        <f>ROUND(I625*H625,1)</f>
        <v>0</v>
      </c>
      <c r="K625" s="222"/>
      <c r="L625" s="44"/>
      <c r="M625" s="223" t="s">
        <v>1</v>
      </c>
      <c r="N625" s="224" t="s">
        <v>40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0.0091999999999999998</v>
      </c>
      <c r="T625" s="226">
        <f>S625*H625</f>
        <v>0.0091999999999999998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442</v>
      </c>
      <c r="AT625" s="227" t="s">
        <v>142</v>
      </c>
      <c r="AU625" s="227" t="s">
        <v>147</v>
      </c>
      <c r="AY625" s="17" t="s">
        <v>138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ROUND(I625*H625,1)</f>
        <v>0</v>
      </c>
      <c r="BL625" s="17" t="s">
        <v>442</v>
      </c>
      <c r="BM625" s="227" t="s">
        <v>760</v>
      </c>
    </row>
    <row r="626" s="13" customFormat="1">
      <c r="A626" s="13"/>
      <c r="B626" s="229"/>
      <c r="C626" s="230"/>
      <c r="D626" s="231" t="s">
        <v>149</v>
      </c>
      <c r="E626" s="232" t="s">
        <v>1</v>
      </c>
      <c r="F626" s="233" t="s">
        <v>188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149</v>
      </c>
      <c r="AU626" s="239" t="s">
        <v>147</v>
      </c>
      <c r="AV626" s="13" t="s">
        <v>82</v>
      </c>
      <c r="AW626" s="13" t="s">
        <v>30</v>
      </c>
      <c r="AX626" s="13" t="s">
        <v>74</v>
      </c>
      <c r="AY626" s="239" t="s">
        <v>138</v>
      </c>
    </row>
    <row r="627" s="14" customFormat="1">
      <c r="A627" s="14"/>
      <c r="B627" s="240"/>
      <c r="C627" s="241"/>
      <c r="D627" s="231" t="s">
        <v>149</v>
      </c>
      <c r="E627" s="242" t="s">
        <v>1</v>
      </c>
      <c r="F627" s="243" t="s">
        <v>82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149</v>
      </c>
      <c r="AU627" s="250" t="s">
        <v>147</v>
      </c>
      <c r="AV627" s="14" t="s">
        <v>147</v>
      </c>
      <c r="AW627" s="14" t="s">
        <v>30</v>
      </c>
      <c r="AX627" s="14" t="s">
        <v>82</v>
      </c>
      <c r="AY627" s="250" t="s">
        <v>138</v>
      </c>
    </row>
    <row r="628" s="2" customFormat="1" ht="16.5" customHeight="1">
      <c r="A628" s="38"/>
      <c r="B628" s="39"/>
      <c r="C628" s="215" t="s">
        <v>761</v>
      </c>
      <c r="D628" s="215" t="s">
        <v>142</v>
      </c>
      <c r="E628" s="216" t="s">
        <v>762</v>
      </c>
      <c r="F628" s="217" t="s">
        <v>763</v>
      </c>
      <c r="G628" s="218" t="s">
        <v>613</v>
      </c>
      <c r="H628" s="219">
        <v>1</v>
      </c>
      <c r="I628" s="220"/>
      <c r="J628" s="221">
        <f>ROUND(I628*H628,1)</f>
        <v>0</v>
      </c>
      <c r="K628" s="222"/>
      <c r="L628" s="44"/>
      <c r="M628" s="223" t="s">
        <v>1</v>
      </c>
      <c r="N628" s="224" t="s">
        <v>40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0.067000000000000004</v>
      </c>
      <c r="T628" s="226">
        <f>S628*H628</f>
        <v>0.067000000000000004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442</v>
      </c>
      <c r="AT628" s="227" t="s">
        <v>142</v>
      </c>
      <c r="AU628" s="227" t="s">
        <v>147</v>
      </c>
      <c r="AY628" s="17" t="s">
        <v>138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147</v>
      </c>
      <c r="BK628" s="228">
        <f>ROUND(I628*H628,1)</f>
        <v>0</v>
      </c>
      <c r="BL628" s="17" t="s">
        <v>442</v>
      </c>
      <c r="BM628" s="227" t="s">
        <v>764</v>
      </c>
    </row>
    <row r="629" s="13" customFormat="1">
      <c r="A629" s="13"/>
      <c r="B629" s="229"/>
      <c r="C629" s="230"/>
      <c r="D629" s="231" t="s">
        <v>149</v>
      </c>
      <c r="E629" s="232" t="s">
        <v>1</v>
      </c>
      <c r="F629" s="233" t="s">
        <v>182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149</v>
      </c>
      <c r="AU629" s="239" t="s">
        <v>147</v>
      </c>
      <c r="AV629" s="13" t="s">
        <v>82</v>
      </c>
      <c r="AW629" s="13" t="s">
        <v>30</v>
      </c>
      <c r="AX629" s="13" t="s">
        <v>74</v>
      </c>
      <c r="AY629" s="239" t="s">
        <v>138</v>
      </c>
    </row>
    <row r="630" s="14" customFormat="1">
      <c r="A630" s="14"/>
      <c r="B630" s="240"/>
      <c r="C630" s="241"/>
      <c r="D630" s="231" t="s">
        <v>149</v>
      </c>
      <c r="E630" s="242" t="s">
        <v>1</v>
      </c>
      <c r="F630" s="243" t="s">
        <v>82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149</v>
      </c>
      <c r="AU630" s="250" t="s">
        <v>147</v>
      </c>
      <c r="AV630" s="14" t="s">
        <v>147</v>
      </c>
      <c r="AW630" s="14" t="s">
        <v>30</v>
      </c>
      <c r="AX630" s="14" t="s">
        <v>82</v>
      </c>
      <c r="AY630" s="250" t="s">
        <v>138</v>
      </c>
    </row>
    <row r="631" s="2" customFormat="1" ht="16.5" customHeight="1">
      <c r="A631" s="38"/>
      <c r="B631" s="39"/>
      <c r="C631" s="215" t="s">
        <v>765</v>
      </c>
      <c r="D631" s="215" t="s">
        <v>142</v>
      </c>
      <c r="E631" s="216" t="s">
        <v>766</v>
      </c>
      <c r="F631" s="217" t="s">
        <v>767</v>
      </c>
      <c r="G631" s="218" t="s">
        <v>145</v>
      </c>
      <c r="H631" s="219">
        <v>2</v>
      </c>
      <c r="I631" s="220"/>
      <c r="J631" s="221">
        <f>ROUND(I631*H631,1)</f>
        <v>0</v>
      </c>
      <c r="K631" s="222"/>
      <c r="L631" s="44"/>
      <c r="M631" s="223" t="s">
        <v>1</v>
      </c>
      <c r="N631" s="224" t="s">
        <v>40</v>
      </c>
      <c r="O631" s="91"/>
      <c r="P631" s="225">
        <f>O631*H631</f>
        <v>0</v>
      </c>
      <c r="Q631" s="225">
        <v>0.00109</v>
      </c>
      <c r="R631" s="225">
        <f>Q631*H631</f>
        <v>0.0021800000000000001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442</v>
      </c>
      <c r="AT631" s="227" t="s">
        <v>142</v>
      </c>
      <c r="AU631" s="227" t="s">
        <v>147</v>
      </c>
      <c r="AY631" s="17" t="s">
        <v>138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147</v>
      </c>
      <c r="BK631" s="228">
        <f>ROUND(I631*H631,1)</f>
        <v>0</v>
      </c>
      <c r="BL631" s="17" t="s">
        <v>442</v>
      </c>
      <c r="BM631" s="227" t="s">
        <v>768</v>
      </c>
    </row>
    <row r="632" s="13" customFormat="1">
      <c r="A632" s="13"/>
      <c r="B632" s="229"/>
      <c r="C632" s="230"/>
      <c r="D632" s="231" t="s">
        <v>149</v>
      </c>
      <c r="E632" s="232" t="s">
        <v>1</v>
      </c>
      <c r="F632" s="233" t="s">
        <v>769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149</v>
      </c>
      <c r="AU632" s="239" t="s">
        <v>147</v>
      </c>
      <c r="AV632" s="13" t="s">
        <v>82</v>
      </c>
      <c r="AW632" s="13" t="s">
        <v>30</v>
      </c>
      <c r="AX632" s="13" t="s">
        <v>74</v>
      </c>
      <c r="AY632" s="239" t="s">
        <v>138</v>
      </c>
    </row>
    <row r="633" s="14" customFormat="1">
      <c r="A633" s="14"/>
      <c r="B633" s="240"/>
      <c r="C633" s="241"/>
      <c r="D633" s="231" t="s">
        <v>149</v>
      </c>
      <c r="E633" s="242" t="s">
        <v>1</v>
      </c>
      <c r="F633" s="243" t="s">
        <v>568</v>
      </c>
      <c r="G633" s="241"/>
      <c r="H633" s="244">
        <v>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149</v>
      </c>
      <c r="AU633" s="250" t="s">
        <v>147</v>
      </c>
      <c r="AV633" s="14" t="s">
        <v>147</v>
      </c>
      <c r="AW633" s="14" t="s">
        <v>30</v>
      </c>
      <c r="AX633" s="14" t="s">
        <v>82</v>
      </c>
      <c r="AY633" s="250" t="s">
        <v>138</v>
      </c>
    </row>
    <row r="634" s="2" customFormat="1" ht="16.5" customHeight="1">
      <c r="A634" s="38"/>
      <c r="B634" s="39"/>
      <c r="C634" s="215" t="s">
        <v>770</v>
      </c>
      <c r="D634" s="215" t="s">
        <v>142</v>
      </c>
      <c r="E634" s="216" t="s">
        <v>771</v>
      </c>
      <c r="F634" s="217" t="s">
        <v>772</v>
      </c>
      <c r="G634" s="218" t="s">
        <v>613</v>
      </c>
      <c r="H634" s="219">
        <v>2</v>
      </c>
      <c r="I634" s="220"/>
      <c r="J634" s="221">
        <f>ROUND(I634*H634,1)</f>
        <v>0</v>
      </c>
      <c r="K634" s="222"/>
      <c r="L634" s="44"/>
      <c r="M634" s="223" t="s">
        <v>1</v>
      </c>
      <c r="N634" s="224" t="s">
        <v>40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0.00156</v>
      </c>
      <c r="T634" s="226">
        <f>S634*H634</f>
        <v>0.0031199999999999999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442</v>
      </c>
      <c r="AT634" s="227" t="s">
        <v>142</v>
      </c>
      <c r="AU634" s="227" t="s">
        <v>147</v>
      </c>
      <c r="AY634" s="17" t="s">
        <v>138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147</v>
      </c>
      <c r="BK634" s="228">
        <f>ROUND(I634*H634,1)</f>
        <v>0</v>
      </c>
      <c r="BL634" s="17" t="s">
        <v>442</v>
      </c>
      <c r="BM634" s="227" t="s">
        <v>773</v>
      </c>
    </row>
    <row r="635" s="13" customFormat="1">
      <c r="A635" s="13"/>
      <c r="B635" s="229"/>
      <c r="C635" s="230"/>
      <c r="D635" s="231" t="s">
        <v>149</v>
      </c>
      <c r="E635" s="232" t="s">
        <v>1</v>
      </c>
      <c r="F635" s="233" t="s">
        <v>774</v>
      </c>
      <c r="G635" s="230"/>
      <c r="H635" s="232" t="s">
        <v>1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149</v>
      </c>
      <c r="AU635" s="239" t="s">
        <v>147</v>
      </c>
      <c r="AV635" s="13" t="s">
        <v>82</v>
      </c>
      <c r="AW635" s="13" t="s">
        <v>30</v>
      </c>
      <c r="AX635" s="13" t="s">
        <v>74</v>
      </c>
      <c r="AY635" s="239" t="s">
        <v>138</v>
      </c>
    </row>
    <row r="636" s="14" customFormat="1">
      <c r="A636" s="14"/>
      <c r="B636" s="240"/>
      <c r="C636" s="241"/>
      <c r="D636" s="231" t="s">
        <v>149</v>
      </c>
      <c r="E636" s="242" t="s">
        <v>1</v>
      </c>
      <c r="F636" s="243" t="s">
        <v>568</v>
      </c>
      <c r="G636" s="241"/>
      <c r="H636" s="244">
        <v>2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149</v>
      </c>
      <c r="AU636" s="250" t="s">
        <v>147</v>
      </c>
      <c r="AV636" s="14" t="s">
        <v>147</v>
      </c>
      <c r="AW636" s="14" t="s">
        <v>30</v>
      </c>
      <c r="AX636" s="14" t="s">
        <v>82</v>
      </c>
      <c r="AY636" s="250" t="s">
        <v>138</v>
      </c>
    </row>
    <row r="637" s="2" customFormat="1" ht="16.5" customHeight="1">
      <c r="A637" s="38"/>
      <c r="B637" s="39"/>
      <c r="C637" s="215" t="s">
        <v>775</v>
      </c>
      <c r="D637" s="215" t="s">
        <v>142</v>
      </c>
      <c r="E637" s="216" t="s">
        <v>776</v>
      </c>
      <c r="F637" s="217" t="s">
        <v>777</v>
      </c>
      <c r="G637" s="218" t="s">
        <v>613</v>
      </c>
      <c r="H637" s="219">
        <v>1</v>
      </c>
      <c r="I637" s="220"/>
      <c r="J637" s="221">
        <f>ROUND(I637*H637,1)</f>
        <v>0</v>
      </c>
      <c r="K637" s="222"/>
      <c r="L637" s="44"/>
      <c r="M637" s="223" t="s">
        <v>1</v>
      </c>
      <c r="N637" s="224" t="s">
        <v>40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0.00085999999999999998</v>
      </c>
      <c r="T637" s="226">
        <f>S637*H637</f>
        <v>0.00085999999999999998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442</v>
      </c>
      <c r="AT637" s="227" t="s">
        <v>142</v>
      </c>
      <c r="AU637" s="227" t="s">
        <v>147</v>
      </c>
      <c r="AY637" s="17" t="s">
        <v>138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147</v>
      </c>
      <c r="BK637" s="228">
        <f>ROUND(I637*H637,1)</f>
        <v>0</v>
      </c>
      <c r="BL637" s="17" t="s">
        <v>442</v>
      </c>
      <c r="BM637" s="227" t="s">
        <v>778</v>
      </c>
    </row>
    <row r="638" s="13" customFormat="1">
      <c r="A638" s="13"/>
      <c r="B638" s="229"/>
      <c r="C638" s="230"/>
      <c r="D638" s="231" t="s">
        <v>149</v>
      </c>
      <c r="E638" s="232" t="s">
        <v>1</v>
      </c>
      <c r="F638" s="233" t="s">
        <v>527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149</v>
      </c>
      <c r="AU638" s="239" t="s">
        <v>147</v>
      </c>
      <c r="AV638" s="13" t="s">
        <v>82</v>
      </c>
      <c r="AW638" s="13" t="s">
        <v>30</v>
      </c>
      <c r="AX638" s="13" t="s">
        <v>74</v>
      </c>
      <c r="AY638" s="239" t="s">
        <v>138</v>
      </c>
    </row>
    <row r="639" s="14" customFormat="1">
      <c r="A639" s="14"/>
      <c r="B639" s="240"/>
      <c r="C639" s="241"/>
      <c r="D639" s="231" t="s">
        <v>149</v>
      </c>
      <c r="E639" s="242" t="s">
        <v>1</v>
      </c>
      <c r="F639" s="243" t="s">
        <v>82</v>
      </c>
      <c r="G639" s="241"/>
      <c r="H639" s="244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149</v>
      </c>
      <c r="AU639" s="250" t="s">
        <v>147</v>
      </c>
      <c r="AV639" s="14" t="s">
        <v>147</v>
      </c>
      <c r="AW639" s="14" t="s">
        <v>30</v>
      </c>
      <c r="AX639" s="14" t="s">
        <v>82</v>
      </c>
      <c r="AY639" s="250" t="s">
        <v>138</v>
      </c>
    </row>
    <row r="640" s="2" customFormat="1" ht="24.15" customHeight="1">
      <c r="A640" s="38"/>
      <c r="B640" s="39"/>
      <c r="C640" s="215" t="s">
        <v>779</v>
      </c>
      <c r="D640" s="215" t="s">
        <v>142</v>
      </c>
      <c r="E640" s="216" t="s">
        <v>780</v>
      </c>
      <c r="F640" s="217" t="s">
        <v>781</v>
      </c>
      <c r="G640" s="218" t="s">
        <v>145</v>
      </c>
      <c r="H640" s="219">
        <v>1</v>
      </c>
      <c r="I640" s="220"/>
      <c r="J640" s="221">
        <f>ROUND(I640*H640,1)</f>
        <v>0</v>
      </c>
      <c r="K640" s="222"/>
      <c r="L640" s="44"/>
      <c r="M640" s="223" t="s">
        <v>1</v>
      </c>
      <c r="N640" s="224" t="s">
        <v>40</v>
      </c>
      <c r="O640" s="91"/>
      <c r="P640" s="225">
        <f>O640*H640</f>
        <v>0</v>
      </c>
      <c r="Q640" s="225">
        <v>4.0000000000000003E-05</v>
      </c>
      <c r="R640" s="225">
        <f>Q640*H640</f>
        <v>4.0000000000000003E-05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442</v>
      </c>
      <c r="AT640" s="227" t="s">
        <v>142</v>
      </c>
      <c r="AU640" s="227" t="s">
        <v>147</v>
      </c>
      <c r="AY640" s="17" t="s">
        <v>138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147</v>
      </c>
      <c r="BK640" s="228">
        <f>ROUND(I640*H640,1)</f>
        <v>0</v>
      </c>
      <c r="BL640" s="17" t="s">
        <v>442</v>
      </c>
      <c r="BM640" s="227" t="s">
        <v>782</v>
      </c>
    </row>
    <row r="641" s="2" customFormat="1" ht="24.15" customHeight="1">
      <c r="A641" s="38"/>
      <c r="B641" s="39"/>
      <c r="C641" s="262" t="s">
        <v>783</v>
      </c>
      <c r="D641" s="262" t="s">
        <v>307</v>
      </c>
      <c r="E641" s="263" t="s">
        <v>784</v>
      </c>
      <c r="F641" s="264" t="s">
        <v>785</v>
      </c>
      <c r="G641" s="265" t="s">
        <v>145</v>
      </c>
      <c r="H641" s="266">
        <v>1</v>
      </c>
      <c r="I641" s="267"/>
      <c r="J641" s="268">
        <f>ROUND(I641*H641,1)</f>
        <v>0</v>
      </c>
      <c r="K641" s="269"/>
      <c r="L641" s="270"/>
      <c r="M641" s="271" t="s">
        <v>1</v>
      </c>
      <c r="N641" s="272" t="s">
        <v>40</v>
      </c>
      <c r="O641" s="91"/>
      <c r="P641" s="225">
        <f>O641*H641</f>
        <v>0</v>
      </c>
      <c r="Q641" s="225">
        <v>0.0018</v>
      </c>
      <c r="R641" s="225">
        <f>Q641*H641</f>
        <v>0.0018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452</v>
      </c>
      <c r="AT641" s="227" t="s">
        <v>307</v>
      </c>
      <c r="AU641" s="227" t="s">
        <v>147</v>
      </c>
      <c r="AY641" s="17" t="s">
        <v>138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147</v>
      </c>
      <c r="BK641" s="228">
        <f>ROUND(I641*H641,1)</f>
        <v>0</v>
      </c>
      <c r="BL641" s="17" t="s">
        <v>442</v>
      </c>
      <c r="BM641" s="227" t="s">
        <v>786</v>
      </c>
    </row>
    <row r="642" s="2" customFormat="1" ht="24.15" customHeight="1">
      <c r="A642" s="38"/>
      <c r="B642" s="39"/>
      <c r="C642" s="215" t="s">
        <v>787</v>
      </c>
      <c r="D642" s="215" t="s">
        <v>142</v>
      </c>
      <c r="E642" s="216" t="s">
        <v>788</v>
      </c>
      <c r="F642" s="217" t="s">
        <v>789</v>
      </c>
      <c r="G642" s="218" t="s">
        <v>145</v>
      </c>
      <c r="H642" s="219">
        <v>1</v>
      </c>
      <c r="I642" s="220"/>
      <c r="J642" s="221">
        <f>ROUND(I642*H642,1)</f>
        <v>0</v>
      </c>
      <c r="K642" s="222"/>
      <c r="L642" s="44"/>
      <c r="M642" s="223" t="s">
        <v>1</v>
      </c>
      <c r="N642" s="224" t="s">
        <v>40</v>
      </c>
      <c r="O642" s="91"/>
      <c r="P642" s="225">
        <f>O642*H642</f>
        <v>0</v>
      </c>
      <c r="Q642" s="225">
        <v>0.00012</v>
      </c>
      <c r="R642" s="225">
        <f>Q642*H642</f>
        <v>0.00012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442</v>
      </c>
      <c r="AT642" s="227" t="s">
        <v>142</v>
      </c>
      <c r="AU642" s="227" t="s">
        <v>147</v>
      </c>
      <c r="AY642" s="17" t="s">
        <v>138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147</v>
      </c>
      <c r="BK642" s="228">
        <f>ROUND(I642*H642,1)</f>
        <v>0</v>
      </c>
      <c r="BL642" s="17" t="s">
        <v>442</v>
      </c>
      <c r="BM642" s="227" t="s">
        <v>790</v>
      </c>
    </row>
    <row r="643" s="2" customFormat="1" ht="16.5" customHeight="1">
      <c r="A643" s="38"/>
      <c r="B643" s="39"/>
      <c r="C643" s="262" t="s">
        <v>791</v>
      </c>
      <c r="D643" s="262" t="s">
        <v>307</v>
      </c>
      <c r="E643" s="263" t="s">
        <v>792</v>
      </c>
      <c r="F643" s="264" t="s">
        <v>793</v>
      </c>
      <c r="G643" s="265" t="s">
        <v>145</v>
      </c>
      <c r="H643" s="266">
        <v>1</v>
      </c>
      <c r="I643" s="267"/>
      <c r="J643" s="268">
        <f>ROUND(I643*H643,1)</f>
        <v>0</v>
      </c>
      <c r="K643" s="269"/>
      <c r="L643" s="270"/>
      <c r="M643" s="271" t="s">
        <v>1</v>
      </c>
      <c r="N643" s="272" t="s">
        <v>40</v>
      </c>
      <c r="O643" s="91"/>
      <c r="P643" s="225">
        <f>O643*H643</f>
        <v>0</v>
      </c>
      <c r="Q643" s="225">
        <v>0.0018</v>
      </c>
      <c r="R643" s="225">
        <f>Q643*H643</f>
        <v>0.0018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452</v>
      </c>
      <c r="AT643" s="227" t="s">
        <v>307</v>
      </c>
      <c r="AU643" s="227" t="s">
        <v>147</v>
      </c>
      <c r="AY643" s="17" t="s">
        <v>138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147</v>
      </c>
      <c r="BK643" s="228">
        <f>ROUND(I643*H643,1)</f>
        <v>0</v>
      </c>
      <c r="BL643" s="17" t="s">
        <v>442</v>
      </c>
      <c r="BM643" s="227" t="s">
        <v>794</v>
      </c>
    </row>
    <row r="644" s="2" customFormat="1" ht="16.5" customHeight="1">
      <c r="A644" s="38"/>
      <c r="B644" s="39"/>
      <c r="C644" s="262" t="s">
        <v>795</v>
      </c>
      <c r="D644" s="262" t="s">
        <v>307</v>
      </c>
      <c r="E644" s="263" t="s">
        <v>796</v>
      </c>
      <c r="F644" s="264" t="s">
        <v>797</v>
      </c>
      <c r="G644" s="265" t="s">
        <v>798</v>
      </c>
      <c r="H644" s="266">
        <v>1</v>
      </c>
      <c r="I644" s="267"/>
      <c r="J644" s="268">
        <f>ROUND(I644*H644,1)</f>
        <v>0</v>
      </c>
      <c r="K644" s="269"/>
      <c r="L644" s="270"/>
      <c r="M644" s="271" t="s">
        <v>1</v>
      </c>
      <c r="N644" s="272" t="s">
        <v>40</v>
      </c>
      <c r="O644" s="91"/>
      <c r="P644" s="225">
        <f>O644*H644</f>
        <v>0</v>
      </c>
      <c r="Q644" s="225">
        <v>0.00097999999999999997</v>
      </c>
      <c r="R644" s="225">
        <f>Q644*H644</f>
        <v>0.00097999999999999997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452</v>
      </c>
      <c r="AT644" s="227" t="s">
        <v>307</v>
      </c>
      <c r="AU644" s="227" t="s">
        <v>147</v>
      </c>
      <c r="AY644" s="17" t="s">
        <v>138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147</v>
      </c>
      <c r="BK644" s="228">
        <f>ROUND(I644*H644,1)</f>
        <v>0</v>
      </c>
      <c r="BL644" s="17" t="s">
        <v>442</v>
      </c>
      <c r="BM644" s="227" t="s">
        <v>799</v>
      </c>
    </row>
    <row r="645" s="2" customFormat="1" ht="24.15" customHeight="1">
      <c r="A645" s="38"/>
      <c r="B645" s="39"/>
      <c r="C645" s="215" t="s">
        <v>800</v>
      </c>
      <c r="D645" s="215" t="s">
        <v>142</v>
      </c>
      <c r="E645" s="216" t="s">
        <v>801</v>
      </c>
      <c r="F645" s="217" t="s">
        <v>802</v>
      </c>
      <c r="G645" s="218" t="s">
        <v>145</v>
      </c>
      <c r="H645" s="219">
        <v>1</v>
      </c>
      <c r="I645" s="220"/>
      <c r="J645" s="221">
        <f>ROUND(I645*H645,1)</f>
        <v>0</v>
      </c>
      <c r="K645" s="222"/>
      <c r="L645" s="44"/>
      <c r="M645" s="223" t="s">
        <v>1</v>
      </c>
      <c r="N645" s="224" t="s">
        <v>40</v>
      </c>
      <c r="O645" s="91"/>
      <c r="P645" s="225">
        <f>O645*H645</f>
        <v>0</v>
      </c>
      <c r="Q645" s="225">
        <v>6.0000000000000002E-05</v>
      </c>
      <c r="R645" s="225">
        <f>Q645*H645</f>
        <v>6.0000000000000002E-05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442</v>
      </c>
      <c r="AT645" s="227" t="s">
        <v>142</v>
      </c>
      <c r="AU645" s="227" t="s">
        <v>147</v>
      </c>
      <c r="AY645" s="17" t="s">
        <v>138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147</v>
      </c>
      <c r="BK645" s="228">
        <f>ROUND(I645*H645,1)</f>
        <v>0</v>
      </c>
      <c r="BL645" s="17" t="s">
        <v>442</v>
      </c>
      <c r="BM645" s="227" t="s">
        <v>803</v>
      </c>
    </row>
    <row r="646" s="2" customFormat="1" ht="33" customHeight="1">
      <c r="A646" s="38"/>
      <c r="B646" s="39"/>
      <c r="C646" s="262" t="s">
        <v>804</v>
      </c>
      <c r="D646" s="262" t="s">
        <v>307</v>
      </c>
      <c r="E646" s="263" t="s">
        <v>805</v>
      </c>
      <c r="F646" s="264" t="s">
        <v>806</v>
      </c>
      <c r="G646" s="265" t="s">
        <v>145</v>
      </c>
      <c r="H646" s="266">
        <v>1</v>
      </c>
      <c r="I646" s="267"/>
      <c r="J646" s="268">
        <f>ROUND(I646*H646,1)</f>
        <v>0</v>
      </c>
      <c r="K646" s="269"/>
      <c r="L646" s="270"/>
      <c r="M646" s="271" t="s">
        <v>1</v>
      </c>
      <c r="N646" s="272" t="s">
        <v>40</v>
      </c>
      <c r="O646" s="91"/>
      <c r="P646" s="225">
        <f>O646*H646</f>
        <v>0</v>
      </c>
      <c r="Q646" s="225">
        <v>0.00038000000000000002</v>
      </c>
      <c r="R646" s="225">
        <f>Q646*H646</f>
        <v>0.00038000000000000002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452</v>
      </c>
      <c r="AT646" s="227" t="s">
        <v>307</v>
      </c>
      <c r="AU646" s="227" t="s">
        <v>147</v>
      </c>
      <c r="AY646" s="17" t="s">
        <v>138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147</v>
      </c>
      <c r="BK646" s="228">
        <f>ROUND(I646*H646,1)</f>
        <v>0</v>
      </c>
      <c r="BL646" s="17" t="s">
        <v>442</v>
      </c>
      <c r="BM646" s="227" t="s">
        <v>807</v>
      </c>
    </row>
    <row r="647" s="2" customFormat="1" ht="16.5" customHeight="1">
      <c r="A647" s="38"/>
      <c r="B647" s="39"/>
      <c r="C647" s="215" t="s">
        <v>808</v>
      </c>
      <c r="D647" s="215" t="s">
        <v>142</v>
      </c>
      <c r="E647" s="216" t="s">
        <v>809</v>
      </c>
      <c r="F647" s="217" t="s">
        <v>810</v>
      </c>
      <c r="G647" s="218" t="s">
        <v>145</v>
      </c>
      <c r="H647" s="219">
        <v>2</v>
      </c>
      <c r="I647" s="220"/>
      <c r="J647" s="221">
        <f>ROUND(I647*H647,1)</f>
        <v>0</v>
      </c>
      <c r="K647" s="222"/>
      <c r="L647" s="44"/>
      <c r="M647" s="223" t="s">
        <v>1</v>
      </c>
      <c r="N647" s="224" t="s">
        <v>40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0.00122</v>
      </c>
      <c r="T647" s="226">
        <f>S647*H647</f>
        <v>0.0024399999999999999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442</v>
      </c>
      <c r="AT647" s="227" t="s">
        <v>142</v>
      </c>
      <c r="AU647" s="227" t="s">
        <v>147</v>
      </c>
      <c r="AY647" s="17" t="s">
        <v>138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147</v>
      </c>
      <c r="BK647" s="228">
        <f>ROUND(I647*H647,1)</f>
        <v>0</v>
      </c>
      <c r="BL647" s="17" t="s">
        <v>442</v>
      </c>
      <c r="BM647" s="227" t="s">
        <v>811</v>
      </c>
    </row>
    <row r="648" s="13" customFormat="1">
      <c r="A648" s="13"/>
      <c r="B648" s="229"/>
      <c r="C648" s="230"/>
      <c r="D648" s="231" t="s">
        <v>149</v>
      </c>
      <c r="E648" s="232" t="s">
        <v>1</v>
      </c>
      <c r="F648" s="233" t="s">
        <v>812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149</v>
      </c>
      <c r="AU648" s="239" t="s">
        <v>147</v>
      </c>
      <c r="AV648" s="13" t="s">
        <v>82</v>
      </c>
      <c r="AW648" s="13" t="s">
        <v>30</v>
      </c>
      <c r="AX648" s="13" t="s">
        <v>74</v>
      </c>
      <c r="AY648" s="239" t="s">
        <v>138</v>
      </c>
    </row>
    <row r="649" s="14" customFormat="1">
      <c r="A649" s="14"/>
      <c r="B649" s="240"/>
      <c r="C649" s="241"/>
      <c r="D649" s="231" t="s">
        <v>149</v>
      </c>
      <c r="E649" s="242" t="s">
        <v>1</v>
      </c>
      <c r="F649" s="243" t="s">
        <v>568</v>
      </c>
      <c r="G649" s="241"/>
      <c r="H649" s="244">
        <v>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149</v>
      </c>
      <c r="AU649" s="250" t="s">
        <v>147</v>
      </c>
      <c r="AV649" s="14" t="s">
        <v>147</v>
      </c>
      <c r="AW649" s="14" t="s">
        <v>30</v>
      </c>
      <c r="AX649" s="14" t="s">
        <v>82</v>
      </c>
      <c r="AY649" s="250" t="s">
        <v>138</v>
      </c>
    </row>
    <row r="650" s="2" customFormat="1" ht="21.75" customHeight="1">
      <c r="A650" s="38"/>
      <c r="B650" s="39"/>
      <c r="C650" s="215" t="s">
        <v>813</v>
      </c>
      <c r="D650" s="215" t="s">
        <v>142</v>
      </c>
      <c r="E650" s="216" t="s">
        <v>814</v>
      </c>
      <c r="F650" s="217" t="s">
        <v>815</v>
      </c>
      <c r="G650" s="218" t="s">
        <v>145</v>
      </c>
      <c r="H650" s="219">
        <v>1</v>
      </c>
      <c r="I650" s="220"/>
      <c r="J650" s="221">
        <f>ROUND(I650*H650,1)</f>
        <v>0</v>
      </c>
      <c r="K650" s="222"/>
      <c r="L650" s="44"/>
      <c r="M650" s="223" t="s">
        <v>1</v>
      </c>
      <c r="N650" s="224" t="s">
        <v>40</v>
      </c>
      <c r="O650" s="91"/>
      <c r="P650" s="225">
        <f>O650*H650</f>
        <v>0</v>
      </c>
      <c r="Q650" s="225">
        <v>0.00014999999999999999</v>
      </c>
      <c r="R650" s="225">
        <f>Q650*H650</f>
        <v>0.00014999999999999999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442</v>
      </c>
      <c r="AT650" s="227" t="s">
        <v>142</v>
      </c>
      <c r="AU650" s="227" t="s">
        <v>147</v>
      </c>
      <c r="AY650" s="17" t="s">
        <v>138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147</v>
      </c>
      <c r="BK650" s="228">
        <f>ROUND(I650*H650,1)</f>
        <v>0</v>
      </c>
      <c r="BL650" s="17" t="s">
        <v>442</v>
      </c>
      <c r="BM650" s="227" t="s">
        <v>816</v>
      </c>
    </row>
    <row r="651" s="2" customFormat="1" ht="24.15" customHeight="1">
      <c r="A651" s="38"/>
      <c r="B651" s="39"/>
      <c r="C651" s="262" t="s">
        <v>817</v>
      </c>
      <c r="D651" s="262" t="s">
        <v>307</v>
      </c>
      <c r="E651" s="263" t="s">
        <v>818</v>
      </c>
      <c r="F651" s="264" t="s">
        <v>819</v>
      </c>
      <c r="G651" s="265" t="s">
        <v>145</v>
      </c>
      <c r="H651" s="266">
        <v>1</v>
      </c>
      <c r="I651" s="267"/>
      <c r="J651" s="268">
        <f>ROUND(I651*H651,1)</f>
        <v>0</v>
      </c>
      <c r="K651" s="269"/>
      <c r="L651" s="270"/>
      <c r="M651" s="271" t="s">
        <v>1</v>
      </c>
      <c r="N651" s="272" t="s">
        <v>40</v>
      </c>
      <c r="O651" s="91"/>
      <c r="P651" s="225">
        <f>O651*H651</f>
        <v>0</v>
      </c>
      <c r="Q651" s="225">
        <v>0.00022000000000000001</v>
      </c>
      <c r="R651" s="225">
        <f>Q651*H651</f>
        <v>0.00022000000000000001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452</v>
      </c>
      <c r="AT651" s="227" t="s">
        <v>307</v>
      </c>
      <c r="AU651" s="227" t="s">
        <v>147</v>
      </c>
      <c r="AY651" s="17" t="s">
        <v>138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147</v>
      </c>
      <c r="BK651" s="228">
        <f>ROUND(I651*H651,1)</f>
        <v>0</v>
      </c>
      <c r="BL651" s="17" t="s">
        <v>442</v>
      </c>
      <c r="BM651" s="227" t="s">
        <v>820</v>
      </c>
    </row>
    <row r="652" s="2" customFormat="1" ht="24.15" customHeight="1">
      <c r="A652" s="38"/>
      <c r="B652" s="39"/>
      <c r="C652" s="215" t="s">
        <v>821</v>
      </c>
      <c r="D652" s="215" t="s">
        <v>142</v>
      </c>
      <c r="E652" s="216" t="s">
        <v>822</v>
      </c>
      <c r="F652" s="217" t="s">
        <v>823</v>
      </c>
      <c r="G652" s="218" t="s">
        <v>145</v>
      </c>
      <c r="H652" s="219">
        <v>1</v>
      </c>
      <c r="I652" s="220"/>
      <c r="J652" s="221">
        <f>ROUND(I652*H652,1)</f>
        <v>0</v>
      </c>
      <c r="K652" s="222"/>
      <c r="L652" s="44"/>
      <c r="M652" s="223" t="s">
        <v>1</v>
      </c>
      <c r="N652" s="224" t="s">
        <v>40</v>
      </c>
      <c r="O652" s="91"/>
      <c r="P652" s="225">
        <f>O652*H652</f>
        <v>0</v>
      </c>
      <c r="Q652" s="225">
        <v>0.00027584700000000002</v>
      </c>
      <c r="R652" s="225">
        <f>Q652*H652</f>
        <v>0.00027584700000000002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442</v>
      </c>
      <c r="AT652" s="227" t="s">
        <v>142</v>
      </c>
      <c r="AU652" s="227" t="s">
        <v>147</v>
      </c>
      <c r="AY652" s="17" t="s">
        <v>138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147</v>
      </c>
      <c r="BK652" s="228">
        <f>ROUND(I652*H652,1)</f>
        <v>0</v>
      </c>
      <c r="BL652" s="17" t="s">
        <v>442</v>
      </c>
      <c r="BM652" s="227" t="s">
        <v>824</v>
      </c>
    </row>
    <row r="653" s="14" customFormat="1">
      <c r="A653" s="14"/>
      <c r="B653" s="240"/>
      <c r="C653" s="241"/>
      <c r="D653" s="231" t="s">
        <v>149</v>
      </c>
      <c r="E653" s="242" t="s">
        <v>1</v>
      </c>
      <c r="F653" s="243" t="s">
        <v>82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149</v>
      </c>
      <c r="AU653" s="250" t="s">
        <v>147</v>
      </c>
      <c r="AV653" s="14" t="s">
        <v>147</v>
      </c>
      <c r="AW653" s="14" t="s">
        <v>30</v>
      </c>
      <c r="AX653" s="14" t="s">
        <v>82</v>
      </c>
      <c r="AY653" s="250" t="s">
        <v>138</v>
      </c>
    </row>
    <row r="654" s="2" customFormat="1" ht="24.15" customHeight="1">
      <c r="A654" s="38"/>
      <c r="B654" s="39"/>
      <c r="C654" s="262" t="s">
        <v>825</v>
      </c>
      <c r="D654" s="262" t="s">
        <v>307</v>
      </c>
      <c r="E654" s="263" t="s">
        <v>826</v>
      </c>
      <c r="F654" s="264" t="s">
        <v>827</v>
      </c>
      <c r="G654" s="265" t="s">
        <v>145</v>
      </c>
      <c r="H654" s="266">
        <v>1</v>
      </c>
      <c r="I654" s="267"/>
      <c r="J654" s="268">
        <f>ROUND(I654*H654,1)</f>
        <v>0</v>
      </c>
      <c r="K654" s="269"/>
      <c r="L654" s="270"/>
      <c r="M654" s="271" t="s">
        <v>1</v>
      </c>
      <c r="N654" s="272" t="s">
        <v>40</v>
      </c>
      <c r="O654" s="91"/>
      <c r="P654" s="225">
        <f>O654*H654</f>
        <v>0</v>
      </c>
      <c r="Q654" s="225">
        <v>0.00025999999999999998</v>
      </c>
      <c r="R654" s="225">
        <f>Q654*H654</f>
        <v>0.00025999999999999998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452</v>
      </c>
      <c r="AT654" s="227" t="s">
        <v>307</v>
      </c>
      <c r="AU654" s="227" t="s">
        <v>147</v>
      </c>
      <c r="AY654" s="17" t="s">
        <v>138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147</v>
      </c>
      <c r="BK654" s="228">
        <f>ROUND(I654*H654,1)</f>
        <v>0</v>
      </c>
      <c r="BL654" s="17" t="s">
        <v>442</v>
      </c>
      <c r="BM654" s="227" t="s">
        <v>828</v>
      </c>
    </row>
    <row r="655" s="2" customFormat="1" ht="24.15" customHeight="1">
      <c r="A655" s="38"/>
      <c r="B655" s="39"/>
      <c r="C655" s="215" t="s">
        <v>829</v>
      </c>
      <c r="D655" s="215" t="s">
        <v>142</v>
      </c>
      <c r="E655" s="216" t="s">
        <v>830</v>
      </c>
      <c r="F655" s="217" t="s">
        <v>831</v>
      </c>
      <c r="G655" s="218" t="s">
        <v>288</v>
      </c>
      <c r="H655" s="219">
        <v>0.10000000000000001</v>
      </c>
      <c r="I655" s="220"/>
      <c r="J655" s="221">
        <f>ROUND(I655*H655,1)</f>
        <v>0</v>
      </c>
      <c r="K655" s="222"/>
      <c r="L655" s="44"/>
      <c r="M655" s="223" t="s">
        <v>1</v>
      </c>
      <c r="N655" s="224" t="s">
        <v>40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442</v>
      </c>
      <c r="AT655" s="227" t="s">
        <v>142</v>
      </c>
      <c r="AU655" s="227" t="s">
        <v>147</v>
      </c>
      <c r="AY655" s="17" t="s">
        <v>138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147</v>
      </c>
      <c r="BK655" s="228">
        <f>ROUND(I655*H655,1)</f>
        <v>0</v>
      </c>
      <c r="BL655" s="17" t="s">
        <v>442</v>
      </c>
      <c r="BM655" s="227" t="s">
        <v>832</v>
      </c>
    </row>
    <row r="656" s="2" customFormat="1" ht="24.15" customHeight="1">
      <c r="A656" s="38"/>
      <c r="B656" s="39"/>
      <c r="C656" s="215" t="s">
        <v>833</v>
      </c>
      <c r="D656" s="215" t="s">
        <v>142</v>
      </c>
      <c r="E656" s="216" t="s">
        <v>834</v>
      </c>
      <c r="F656" s="217" t="s">
        <v>835</v>
      </c>
      <c r="G656" s="218" t="s">
        <v>288</v>
      </c>
      <c r="H656" s="219">
        <v>0.10000000000000001</v>
      </c>
      <c r="I656" s="220"/>
      <c r="J656" s="221">
        <f>ROUND(I656*H656,1)</f>
        <v>0</v>
      </c>
      <c r="K656" s="222"/>
      <c r="L656" s="44"/>
      <c r="M656" s="223" t="s">
        <v>1</v>
      </c>
      <c r="N656" s="224" t="s">
        <v>40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442</v>
      </c>
      <c r="AT656" s="227" t="s">
        <v>142</v>
      </c>
      <c r="AU656" s="227" t="s">
        <v>147</v>
      </c>
      <c r="AY656" s="17" t="s">
        <v>138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147</v>
      </c>
      <c r="BK656" s="228">
        <f>ROUND(I656*H656,1)</f>
        <v>0</v>
      </c>
      <c r="BL656" s="17" t="s">
        <v>442</v>
      </c>
      <c r="BM656" s="227" t="s">
        <v>836</v>
      </c>
    </row>
    <row r="657" s="2" customFormat="1" ht="24.15" customHeight="1">
      <c r="A657" s="38"/>
      <c r="B657" s="39"/>
      <c r="C657" s="215" t="s">
        <v>837</v>
      </c>
      <c r="D657" s="215" t="s">
        <v>142</v>
      </c>
      <c r="E657" s="216" t="s">
        <v>838</v>
      </c>
      <c r="F657" s="217" t="s">
        <v>839</v>
      </c>
      <c r="G657" s="218" t="s">
        <v>288</v>
      </c>
      <c r="H657" s="219">
        <v>0.10000000000000001</v>
      </c>
      <c r="I657" s="220"/>
      <c r="J657" s="221">
        <f>ROUND(I657*H657,1)</f>
        <v>0</v>
      </c>
      <c r="K657" s="222"/>
      <c r="L657" s="44"/>
      <c r="M657" s="223" t="s">
        <v>1</v>
      </c>
      <c r="N657" s="224" t="s">
        <v>40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442</v>
      </c>
      <c r="AT657" s="227" t="s">
        <v>142</v>
      </c>
      <c r="AU657" s="227" t="s">
        <v>147</v>
      </c>
      <c r="AY657" s="17" t="s">
        <v>138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147</v>
      </c>
      <c r="BK657" s="228">
        <f>ROUND(I657*H657,1)</f>
        <v>0</v>
      </c>
      <c r="BL657" s="17" t="s">
        <v>442</v>
      </c>
      <c r="BM657" s="227" t="s">
        <v>840</v>
      </c>
    </row>
    <row r="658" s="12" customFormat="1" ht="22.8" customHeight="1">
      <c r="A658" s="12"/>
      <c r="B658" s="199"/>
      <c r="C658" s="200"/>
      <c r="D658" s="201" t="s">
        <v>73</v>
      </c>
      <c r="E658" s="213" t="s">
        <v>841</v>
      </c>
      <c r="F658" s="213" t="s">
        <v>842</v>
      </c>
      <c r="G658" s="200"/>
      <c r="H658" s="200"/>
      <c r="I658" s="203"/>
      <c r="J658" s="214">
        <f>BK658</f>
        <v>0</v>
      </c>
      <c r="K658" s="200"/>
      <c r="L658" s="205"/>
      <c r="M658" s="206"/>
      <c r="N658" s="207"/>
      <c r="O658" s="207"/>
      <c r="P658" s="208">
        <f>SUM(P659:P665)</f>
        <v>0</v>
      </c>
      <c r="Q658" s="207"/>
      <c r="R658" s="208">
        <f>SUM(R659:R665)</f>
        <v>0.017300000000000003</v>
      </c>
      <c r="S658" s="207"/>
      <c r="T658" s="209">
        <f>SUM(T659:T665)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0" t="s">
        <v>147</v>
      </c>
      <c r="AT658" s="211" t="s">
        <v>73</v>
      </c>
      <c r="AU658" s="211" t="s">
        <v>82</v>
      </c>
      <c r="AY658" s="210" t="s">
        <v>138</v>
      </c>
      <c r="BK658" s="212">
        <f>SUM(BK659:BK665)</f>
        <v>0</v>
      </c>
    </row>
    <row r="659" s="2" customFormat="1" ht="33" customHeight="1">
      <c r="A659" s="38"/>
      <c r="B659" s="39"/>
      <c r="C659" s="215" t="s">
        <v>843</v>
      </c>
      <c r="D659" s="215" t="s">
        <v>142</v>
      </c>
      <c r="E659" s="216" t="s">
        <v>844</v>
      </c>
      <c r="F659" s="217" t="s">
        <v>845</v>
      </c>
      <c r="G659" s="218" t="s">
        <v>613</v>
      </c>
      <c r="H659" s="219">
        <v>1</v>
      </c>
      <c r="I659" s="220"/>
      <c r="J659" s="221">
        <f>ROUND(I659*H659,1)</f>
        <v>0</v>
      </c>
      <c r="K659" s="222"/>
      <c r="L659" s="44"/>
      <c r="M659" s="223" t="s">
        <v>1</v>
      </c>
      <c r="N659" s="224" t="s">
        <v>40</v>
      </c>
      <c r="O659" s="91"/>
      <c r="P659" s="225">
        <f>O659*H659</f>
        <v>0</v>
      </c>
      <c r="Q659" s="225">
        <v>0.016650000000000002</v>
      </c>
      <c r="R659" s="225">
        <f>Q659*H659</f>
        <v>0.016650000000000002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442</v>
      </c>
      <c r="AT659" s="227" t="s">
        <v>142</v>
      </c>
      <c r="AU659" s="227" t="s">
        <v>147</v>
      </c>
      <c r="AY659" s="17" t="s">
        <v>138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147</v>
      </c>
      <c r="BK659" s="228">
        <f>ROUND(I659*H659,1)</f>
        <v>0</v>
      </c>
      <c r="BL659" s="17" t="s">
        <v>442</v>
      </c>
      <c r="BM659" s="227" t="s">
        <v>846</v>
      </c>
    </row>
    <row r="660" s="14" customFormat="1">
      <c r="A660" s="14"/>
      <c r="B660" s="240"/>
      <c r="C660" s="241"/>
      <c r="D660" s="231" t="s">
        <v>149</v>
      </c>
      <c r="E660" s="242" t="s">
        <v>1</v>
      </c>
      <c r="F660" s="243" t="s">
        <v>82</v>
      </c>
      <c r="G660" s="241"/>
      <c r="H660" s="244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149</v>
      </c>
      <c r="AU660" s="250" t="s">
        <v>147</v>
      </c>
      <c r="AV660" s="14" t="s">
        <v>147</v>
      </c>
      <c r="AW660" s="14" t="s">
        <v>30</v>
      </c>
      <c r="AX660" s="14" t="s">
        <v>82</v>
      </c>
      <c r="AY660" s="250" t="s">
        <v>138</v>
      </c>
    </row>
    <row r="661" s="2" customFormat="1" ht="16.5" customHeight="1">
      <c r="A661" s="38"/>
      <c r="B661" s="39"/>
      <c r="C661" s="215" t="s">
        <v>847</v>
      </c>
      <c r="D661" s="215" t="s">
        <v>142</v>
      </c>
      <c r="E661" s="216" t="s">
        <v>848</v>
      </c>
      <c r="F661" s="217" t="s">
        <v>849</v>
      </c>
      <c r="G661" s="218" t="s">
        <v>613</v>
      </c>
      <c r="H661" s="219">
        <v>1</v>
      </c>
      <c r="I661" s="220"/>
      <c r="J661" s="221">
        <f>ROUND(I661*H661,1)</f>
        <v>0</v>
      </c>
      <c r="K661" s="222"/>
      <c r="L661" s="44"/>
      <c r="M661" s="223" t="s">
        <v>1</v>
      </c>
      <c r="N661" s="224" t="s">
        <v>40</v>
      </c>
      <c r="O661" s="91"/>
      <c r="P661" s="225">
        <f>O661*H661</f>
        <v>0</v>
      </c>
      <c r="Q661" s="225">
        <v>0.00014999999999999999</v>
      </c>
      <c r="R661" s="225">
        <f>Q661*H661</f>
        <v>0.00014999999999999999</v>
      </c>
      <c r="S661" s="225">
        <v>0</v>
      </c>
      <c r="T661" s="226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442</v>
      </c>
      <c r="AT661" s="227" t="s">
        <v>142</v>
      </c>
      <c r="AU661" s="227" t="s">
        <v>147</v>
      </c>
      <c r="AY661" s="17" t="s">
        <v>138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147</v>
      </c>
      <c r="BK661" s="228">
        <f>ROUND(I661*H661,1)</f>
        <v>0</v>
      </c>
      <c r="BL661" s="17" t="s">
        <v>442</v>
      </c>
      <c r="BM661" s="227" t="s">
        <v>850</v>
      </c>
    </row>
    <row r="662" s="2" customFormat="1" ht="16.5" customHeight="1">
      <c r="A662" s="38"/>
      <c r="B662" s="39"/>
      <c r="C662" s="215" t="s">
        <v>851</v>
      </c>
      <c r="D662" s="215" t="s">
        <v>142</v>
      </c>
      <c r="E662" s="216" t="s">
        <v>852</v>
      </c>
      <c r="F662" s="217" t="s">
        <v>853</v>
      </c>
      <c r="G662" s="218" t="s">
        <v>613</v>
      </c>
      <c r="H662" s="219">
        <v>1</v>
      </c>
      <c r="I662" s="220"/>
      <c r="J662" s="221">
        <f>ROUND(I662*H662,1)</f>
        <v>0</v>
      </c>
      <c r="K662" s="222"/>
      <c r="L662" s="44"/>
      <c r="M662" s="223" t="s">
        <v>1</v>
      </c>
      <c r="N662" s="224" t="s">
        <v>40</v>
      </c>
      <c r="O662" s="91"/>
      <c r="P662" s="225">
        <f>O662*H662</f>
        <v>0</v>
      </c>
      <c r="Q662" s="225">
        <v>0.00050000000000000001</v>
      </c>
      <c r="R662" s="225">
        <f>Q662*H662</f>
        <v>0.00050000000000000001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442</v>
      </c>
      <c r="AT662" s="227" t="s">
        <v>142</v>
      </c>
      <c r="AU662" s="227" t="s">
        <v>147</v>
      </c>
      <c r="AY662" s="17" t="s">
        <v>138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147</v>
      </c>
      <c r="BK662" s="228">
        <f>ROUND(I662*H662,1)</f>
        <v>0</v>
      </c>
      <c r="BL662" s="17" t="s">
        <v>442</v>
      </c>
      <c r="BM662" s="227" t="s">
        <v>854</v>
      </c>
    </row>
    <row r="663" s="2" customFormat="1" ht="24.15" customHeight="1">
      <c r="A663" s="38"/>
      <c r="B663" s="39"/>
      <c r="C663" s="215" t="s">
        <v>855</v>
      </c>
      <c r="D663" s="215" t="s">
        <v>142</v>
      </c>
      <c r="E663" s="216" t="s">
        <v>856</v>
      </c>
      <c r="F663" s="217" t="s">
        <v>857</v>
      </c>
      <c r="G663" s="218" t="s">
        <v>288</v>
      </c>
      <c r="H663" s="219">
        <v>0.017000000000000001</v>
      </c>
      <c r="I663" s="220"/>
      <c r="J663" s="221">
        <f>ROUND(I663*H663,1)</f>
        <v>0</v>
      </c>
      <c r="K663" s="222"/>
      <c r="L663" s="44"/>
      <c r="M663" s="223" t="s">
        <v>1</v>
      </c>
      <c r="N663" s="224" t="s">
        <v>40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442</v>
      </c>
      <c r="AT663" s="227" t="s">
        <v>142</v>
      </c>
      <c r="AU663" s="227" t="s">
        <v>147</v>
      </c>
      <c r="AY663" s="17" t="s">
        <v>138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ROUND(I663*H663,1)</f>
        <v>0</v>
      </c>
      <c r="BL663" s="17" t="s">
        <v>442</v>
      </c>
      <c r="BM663" s="227" t="s">
        <v>858</v>
      </c>
    </row>
    <row r="664" s="2" customFormat="1" ht="24.15" customHeight="1">
      <c r="A664" s="38"/>
      <c r="B664" s="39"/>
      <c r="C664" s="215" t="s">
        <v>859</v>
      </c>
      <c r="D664" s="215" t="s">
        <v>142</v>
      </c>
      <c r="E664" s="216" t="s">
        <v>860</v>
      </c>
      <c r="F664" s="217" t="s">
        <v>861</v>
      </c>
      <c r="G664" s="218" t="s">
        <v>288</v>
      </c>
      <c r="H664" s="219">
        <v>0.017000000000000001</v>
      </c>
      <c r="I664" s="220"/>
      <c r="J664" s="221">
        <f>ROUND(I664*H664,1)</f>
        <v>0</v>
      </c>
      <c r="K664" s="222"/>
      <c r="L664" s="44"/>
      <c r="M664" s="223" t="s">
        <v>1</v>
      </c>
      <c r="N664" s="224" t="s">
        <v>40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442</v>
      </c>
      <c r="AT664" s="227" t="s">
        <v>142</v>
      </c>
      <c r="AU664" s="227" t="s">
        <v>147</v>
      </c>
      <c r="AY664" s="17" t="s">
        <v>138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147</v>
      </c>
      <c r="BK664" s="228">
        <f>ROUND(I664*H664,1)</f>
        <v>0</v>
      </c>
      <c r="BL664" s="17" t="s">
        <v>442</v>
      </c>
      <c r="BM664" s="227" t="s">
        <v>862</v>
      </c>
    </row>
    <row r="665" s="2" customFormat="1" ht="24.15" customHeight="1">
      <c r="A665" s="38"/>
      <c r="B665" s="39"/>
      <c r="C665" s="215" t="s">
        <v>863</v>
      </c>
      <c r="D665" s="215" t="s">
        <v>142</v>
      </c>
      <c r="E665" s="216" t="s">
        <v>864</v>
      </c>
      <c r="F665" s="217" t="s">
        <v>865</v>
      </c>
      <c r="G665" s="218" t="s">
        <v>288</v>
      </c>
      <c r="H665" s="219">
        <v>0.017000000000000001</v>
      </c>
      <c r="I665" s="220"/>
      <c r="J665" s="221">
        <f>ROUND(I665*H665,1)</f>
        <v>0</v>
      </c>
      <c r="K665" s="222"/>
      <c r="L665" s="44"/>
      <c r="M665" s="223" t="s">
        <v>1</v>
      </c>
      <c r="N665" s="224" t="s">
        <v>40</v>
      </c>
      <c r="O665" s="91"/>
      <c r="P665" s="225">
        <f>O665*H665</f>
        <v>0</v>
      </c>
      <c r="Q665" s="225">
        <v>0</v>
      </c>
      <c r="R665" s="225">
        <f>Q665*H665</f>
        <v>0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442</v>
      </c>
      <c r="AT665" s="227" t="s">
        <v>142</v>
      </c>
      <c r="AU665" s="227" t="s">
        <v>147</v>
      </c>
      <c r="AY665" s="17" t="s">
        <v>138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147</v>
      </c>
      <c r="BK665" s="228">
        <f>ROUND(I665*H665,1)</f>
        <v>0</v>
      </c>
      <c r="BL665" s="17" t="s">
        <v>442</v>
      </c>
      <c r="BM665" s="227" t="s">
        <v>866</v>
      </c>
    </row>
    <row r="666" s="12" customFormat="1" ht="22.8" customHeight="1">
      <c r="A666" s="12"/>
      <c r="B666" s="199"/>
      <c r="C666" s="200"/>
      <c r="D666" s="201" t="s">
        <v>73</v>
      </c>
      <c r="E666" s="213" t="s">
        <v>867</v>
      </c>
      <c r="F666" s="213" t="s">
        <v>868</v>
      </c>
      <c r="G666" s="200"/>
      <c r="H666" s="200"/>
      <c r="I666" s="203"/>
      <c r="J666" s="214">
        <f>BK666</f>
        <v>0</v>
      </c>
      <c r="K666" s="200"/>
      <c r="L666" s="205"/>
      <c r="M666" s="206"/>
      <c r="N666" s="207"/>
      <c r="O666" s="207"/>
      <c r="P666" s="208">
        <f>SUM(P667:P747)</f>
        <v>0</v>
      </c>
      <c r="Q666" s="207"/>
      <c r="R666" s="208">
        <f>SUM(R667:R747)</f>
        <v>0.10857</v>
      </c>
      <c r="S666" s="207"/>
      <c r="T666" s="209">
        <f>SUM(T667:T747)</f>
        <v>0.52881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10" t="s">
        <v>147</v>
      </c>
      <c r="AT666" s="211" t="s">
        <v>73</v>
      </c>
      <c r="AU666" s="211" t="s">
        <v>82</v>
      </c>
      <c r="AY666" s="210" t="s">
        <v>138</v>
      </c>
      <c r="BK666" s="212">
        <f>SUM(BK667:BK747)</f>
        <v>0</v>
      </c>
    </row>
    <row r="667" s="2" customFormat="1" ht="24.15" customHeight="1">
      <c r="A667" s="38"/>
      <c r="B667" s="39"/>
      <c r="C667" s="215" t="s">
        <v>869</v>
      </c>
      <c r="D667" s="215" t="s">
        <v>142</v>
      </c>
      <c r="E667" s="216" t="s">
        <v>870</v>
      </c>
      <c r="F667" s="217" t="s">
        <v>871</v>
      </c>
      <c r="G667" s="218" t="s">
        <v>145</v>
      </c>
      <c r="H667" s="219">
        <v>5</v>
      </c>
      <c r="I667" s="220"/>
      <c r="J667" s="221">
        <f>ROUND(I667*H667,1)</f>
        <v>0</v>
      </c>
      <c r="K667" s="222"/>
      <c r="L667" s="44"/>
      <c r="M667" s="223" t="s">
        <v>1</v>
      </c>
      <c r="N667" s="224" t="s">
        <v>40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442</v>
      </c>
      <c r="AT667" s="227" t="s">
        <v>142</v>
      </c>
      <c r="AU667" s="227" t="s">
        <v>147</v>
      </c>
      <c r="AY667" s="17" t="s">
        <v>138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147</v>
      </c>
      <c r="BK667" s="228">
        <f>ROUND(I667*H667,1)</f>
        <v>0</v>
      </c>
      <c r="BL667" s="17" t="s">
        <v>442</v>
      </c>
      <c r="BM667" s="227" t="s">
        <v>872</v>
      </c>
    </row>
    <row r="668" s="14" customFormat="1">
      <c r="A668" s="14"/>
      <c r="B668" s="240"/>
      <c r="C668" s="241"/>
      <c r="D668" s="231" t="s">
        <v>149</v>
      </c>
      <c r="E668" s="242" t="s">
        <v>1</v>
      </c>
      <c r="F668" s="243" t="s">
        <v>167</v>
      </c>
      <c r="G668" s="241"/>
      <c r="H668" s="244">
        <v>5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149</v>
      </c>
      <c r="AU668" s="250" t="s">
        <v>147</v>
      </c>
      <c r="AV668" s="14" t="s">
        <v>147</v>
      </c>
      <c r="AW668" s="14" t="s">
        <v>30</v>
      </c>
      <c r="AX668" s="14" t="s">
        <v>82</v>
      </c>
      <c r="AY668" s="250" t="s">
        <v>138</v>
      </c>
    </row>
    <row r="669" s="2" customFormat="1" ht="16.5" customHeight="1">
      <c r="A669" s="38"/>
      <c r="B669" s="39"/>
      <c r="C669" s="215" t="s">
        <v>873</v>
      </c>
      <c r="D669" s="215" t="s">
        <v>142</v>
      </c>
      <c r="E669" s="216" t="s">
        <v>874</v>
      </c>
      <c r="F669" s="217" t="s">
        <v>875</v>
      </c>
      <c r="G669" s="218" t="s">
        <v>171</v>
      </c>
      <c r="H669" s="219">
        <v>21.699999999999999</v>
      </c>
      <c r="I669" s="220"/>
      <c r="J669" s="221">
        <f>ROUND(I669*H669,1)</f>
        <v>0</v>
      </c>
      <c r="K669" s="222"/>
      <c r="L669" s="44"/>
      <c r="M669" s="223" t="s">
        <v>1</v>
      </c>
      <c r="N669" s="224" t="s">
        <v>40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0.023800000000000002</v>
      </c>
      <c r="T669" s="226">
        <f>S669*H669</f>
        <v>0.51646000000000003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442</v>
      </c>
      <c r="AT669" s="227" t="s">
        <v>142</v>
      </c>
      <c r="AU669" s="227" t="s">
        <v>147</v>
      </c>
      <c r="AY669" s="17" t="s">
        <v>138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147</v>
      </c>
      <c r="BK669" s="228">
        <f>ROUND(I669*H669,1)</f>
        <v>0</v>
      </c>
      <c r="BL669" s="17" t="s">
        <v>442</v>
      </c>
      <c r="BM669" s="227" t="s">
        <v>876</v>
      </c>
    </row>
    <row r="670" s="13" customFormat="1">
      <c r="A670" s="13"/>
      <c r="B670" s="229"/>
      <c r="C670" s="230"/>
      <c r="D670" s="231" t="s">
        <v>149</v>
      </c>
      <c r="E670" s="232" t="s">
        <v>1</v>
      </c>
      <c r="F670" s="233" t="s">
        <v>190</v>
      </c>
      <c r="G670" s="230"/>
      <c r="H670" s="232" t="s">
        <v>1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9" t="s">
        <v>149</v>
      </c>
      <c r="AU670" s="239" t="s">
        <v>147</v>
      </c>
      <c r="AV670" s="13" t="s">
        <v>82</v>
      </c>
      <c r="AW670" s="13" t="s">
        <v>30</v>
      </c>
      <c r="AX670" s="13" t="s">
        <v>74</v>
      </c>
      <c r="AY670" s="239" t="s">
        <v>138</v>
      </c>
    </row>
    <row r="671" s="14" customFormat="1">
      <c r="A671" s="14"/>
      <c r="B671" s="240"/>
      <c r="C671" s="241"/>
      <c r="D671" s="231" t="s">
        <v>149</v>
      </c>
      <c r="E671" s="242" t="s">
        <v>1</v>
      </c>
      <c r="F671" s="243" t="s">
        <v>877</v>
      </c>
      <c r="G671" s="241"/>
      <c r="H671" s="244">
        <v>6.2999999999999998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149</v>
      </c>
      <c r="AU671" s="250" t="s">
        <v>147</v>
      </c>
      <c r="AV671" s="14" t="s">
        <v>147</v>
      </c>
      <c r="AW671" s="14" t="s">
        <v>30</v>
      </c>
      <c r="AX671" s="14" t="s">
        <v>74</v>
      </c>
      <c r="AY671" s="250" t="s">
        <v>138</v>
      </c>
    </row>
    <row r="672" s="13" customFormat="1">
      <c r="A672" s="13"/>
      <c r="B672" s="229"/>
      <c r="C672" s="230"/>
      <c r="D672" s="231" t="s">
        <v>149</v>
      </c>
      <c r="E672" s="232" t="s">
        <v>1</v>
      </c>
      <c r="F672" s="233" t="s">
        <v>192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149</v>
      </c>
      <c r="AU672" s="239" t="s">
        <v>147</v>
      </c>
      <c r="AV672" s="13" t="s">
        <v>82</v>
      </c>
      <c r="AW672" s="13" t="s">
        <v>30</v>
      </c>
      <c r="AX672" s="13" t="s">
        <v>74</v>
      </c>
      <c r="AY672" s="239" t="s">
        <v>138</v>
      </c>
    </row>
    <row r="673" s="14" customFormat="1">
      <c r="A673" s="14"/>
      <c r="B673" s="240"/>
      <c r="C673" s="241"/>
      <c r="D673" s="231" t="s">
        <v>149</v>
      </c>
      <c r="E673" s="242" t="s">
        <v>1</v>
      </c>
      <c r="F673" s="243" t="s">
        <v>878</v>
      </c>
      <c r="G673" s="241"/>
      <c r="H673" s="244">
        <v>4.5499999999999998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149</v>
      </c>
      <c r="AU673" s="250" t="s">
        <v>147</v>
      </c>
      <c r="AV673" s="14" t="s">
        <v>147</v>
      </c>
      <c r="AW673" s="14" t="s">
        <v>30</v>
      </c>
      <c r="AX673" s="14" t="s">
        <v>74</v>
      </c>
      <c r="AY673" s="250" t="s">
        <v>138</v>
      </c>
    </row>
    <row r="674" s="13" customFormat="1">
      <c r="A674" s="13"/>
      <c r="B674" s="229"/>
      <c r="C674" s="230"/>
      <c r="D674" s="231" t="s">
        <v>149</v>
      </c>
      <c r="E674" s="232" t="s">
        <v>1</v>
      </c>
      <c r="F674" s="233" t="s">
        <v>194</v>
      </c>
      <c r="G674" s="230"/>
      <c r="H674" s="232" t="s">
        <v>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149</v>
      </c>
      <c r="AU674" s="239" t="s">
        <v>147</v>
      </c>
      <c r="AV674" s="13" t="s">
        <v>82</v>
      </c>
      <c r="AW674" s="13" t="s">
        <v>30</v>
      </c>
      <c r="AX674" s="13" t="s">
        <v>74</v>
      </c>
      <c r="AY674" s="239" t="s">
        <v>138</v>
      </c>
    </row>
    <row r="675" s="14" customFormat="1">
      <c r="A675" s="14"/>
      <c r="B675" s="240"/>
      <c r="C675" s="241"/>
      <c r="D675" s="231" t="s">
        <v>149</v>
      </c>
      <c r="E675" s="242" t="s">
        <v>1</v>
      </c>
      <c r="F675" s="243" t="s">
        <v>879</v>
      </c>
      <c r="G675" s="241"/>
      <c r="H675" s="244">
        <v>4.2000000000000002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149</v>
      </c>
      <c r="AU675" s="250" t="s">
        <v>147</v>
      </c>
      <c r="AV675" s="14" t="s">
        <v>147</v>
      </c>
      <c r="AW675" s="14" t="s">
        <v>30</v>
      </c>
      <c r="AX675" s="14" t="s">
        <v>74</v>
      </c>
      <c r="AY675" s="250" t="s">
        <v>138</v>
      </c>
    </row>
    <row r="676" s="13" customFormat="1">
      <c r="A676" s="13"/>
      <c r="B676" s="229"/>
      <c r="C676" s="230"/>
      <c r="D676" s="231" t="s">
        <v>149</v>
      </c>
      <c r="E676" s="232" t="s">
        <v>1</v>
      </c>
      <c r="F676" s="233" t="s">
        <v>196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149</v>
      </c>
      <c r="AU676" s="239" t="s">
        <v>147</v>
      </c>
      <c r="AV676" s="13" t="s">
        <v>82</v>
      </c>
      <c r="AW676" s="13" t="s">
        <v>30</v>
      </c>
      <c r="AX676" s="13" t="s">
        <v>74</v>
      </c>
      <c r="AY676" s="239" t="s">
        <v>138</v>
      </c>
    </row>
    <row r="677" s="14" customFormat="1">
      <c r="A677" s="14"/>
      <c r="B677" s="240"/>
      <c r="C677" s="241"/>
      <c r="D677" s="231" t="s">
        <v>149</v>
      </c>
      <c r="E677" s="242" t="s">
        <v>1</v>
      </c>
      <c r="F677" s="243" t="s">
        <v>880</v>
      </c>
      <c r="G677" s="241"/>
      <c r="H677" s="244">
        <v>6.6500000000000004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149</v>
      </c>
      <c r="AU677" s="250" t="s">
        <v>147</v>
      </c>
      <c r="AV677" s="14" t="s">
        <v>147</v>
      </c>
      <c r="AW677" s="14" t="s">
        <v>30</v>
      </c>
      <c r="AX677" s="14" t="s">
        <v>74</v>
      </c>
      <c r="AY677" s="250" t="s">
        <v>138</v>
      </c>
    </row>
    <row r="678" s="15" customFormat="1">
      <c r="A678" s="15"/>
      <c r="B678" s="251"/>
      <c r="C678" s="252"/>
      <c r="D678" s="231" t="s">
        <v>149</v>
      </c>
      <c r="E678" s="253" t="s">
        <v>1</v>
      </c>
      <c r="F678" s="254" t="s">
        <v>176</v>
      </c>
      <c r="G678" s="252"/>
      <c r="H678" s="255">
        <v>21.700000000000003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1" t="s">
        <v>149</v>
      </c>
      <c r="AU678" s="261" t="s">
        <v>147</v>
      </c>
      <c r="AV678" s="15" t="s">
        <v>146</v>
      </c>
      <c r="AW678" s="15" t="s">
        <v>30</v>
      </c>
      <c r="AX678" s="15" t="s">
        <v>82</v>
      </c>
      <c r="AY678" s="261" t="s">
        <v>138</v>
      </c>
    </row>
    <row r="679" s="2" customFormat="1" ht="24.15" customHeight="1">
      <c r="A679" s="38"/>
      <c r="B679" s="39"/>
      <c r="C679" s="215" t="s">
        <v>881</v>
      </c>
      <c r="D679" s="215" t="s">
        <v>142</v>
      </c>
      <c r="E679" s="216" t="s">
        <v>882</v>
      </c>
      <c r="F679" s="217" t="s">
        <v>883</v>
      </c>
      <c r="G679" s="218" t="s">
        <v>145</v>
      </c>
      <c r="H679" s="219">
        <v>1</v>
      </c>
      <c r="I679" s="220"/>
      <c r="J679" s="221">
        <f>ROUND(I679*H679,1)</f>
        <v>0</v>
      </c>
      <c r="K679" s="222"/>
      <c r="L679" s="44"/>
      <c r="M679" s="223" t="s">
        <v>1</v>
      </c>
      <c r="N679" s="224" t="s">
        <v>40</v>
      </c>
      <c r="O679" s="91"/>
      <c r="P679" s="225">
        <f>O679*H679</f>
        <v>0</v>
      </c>
      <c r="Q679" s="225">
        <v>5.0000000000000002E-05</v>
      </c>
      <c r="R679" s="225">
        <f>Q679*H679</f>
        <v>5.0000000000000002E-05</v>
      </c>
      <c r="S679" s="225">
        <v>0.01235</v>
      </c>
      <c r="T679" s="226">
        <f>S679*H679</f>
        <v>0.01235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442</v>
      </c>
      <c r="AT679" s="227" t="s">
        <v>142</v>
      </c>
      <c r="AU679" s="227" t="s">
        <v>147</v>
      </c>
      <c r="AY679" s="17" t="s">
        <v>138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147</v>
      </c>
      <c r="BK679" s="228">
        <f>ROUND(I679*H679,1)</f>
        <v>0</v>
      </c>
      <c r="BL679" s="17" t="s">
        <v>442</v>
      </c>
      <c r="BM679" s="227" t="s">
        <v>884</v>
      </c>
    </row>
    <row r="680" s="13" customFormat="1">
      <c r="A680" s="13"/>
      <c r="B680" s="229"/>
      <c r="C680" s="230"/>
      <c r="D680" s="231" t="s">
        <v>149</v>
      </c>
      <c r="E680" s="232" t="s">
        <v>1</v>
      </c>
      <c r="F680" s="233" t="s">
        <v>174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149</v>
      </c>
      <c r="AU680" s="239" t="s">
        <v>147</v>
      </c>
      <c r="AV680" s="13" t="s">
        <v>82</v>
      </c>
      <c r="AW680" s="13" t="s">
        <v>30</v>
      </c>
      <c r="AX680" s="13" t="s">
        <v>74</v>
      </c>
      <c r="AY680" s="239" t="s">
        <v>138</v>
      </c>
    </row>
    <row r="681" s="14" customFormat="1">
      <c r="A681" s="14"/>
      <c r="B681" s="240"/>
      <c r="C681" s="241"/>
      <c r="D681" s="231" t="s">
        <v>149</v>
      </c>
      <c r="E681" s="242" t="s">
        <v>1</v>
      </c>
      <c r="F681" s="243" t="s">
        <v>82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149</v>
      </c>
      <c r="AU681" s="250" t="s">
        <v>147</v>
      </c>
      <c r="AV681" s="14" t="s">
        <v>147</v>
      </c>
      <c r="AW681" s="14" t="s">
        <v>30</v>
      </c>
      <c r="AX681" s="14" t="s">
        <v>82</v>
      </c>
      <c r="AY681" s="250" t="s">
        <v>138</v>
      </c>
    </row>
    <row r="682" s="2" customFormat="1" ht="21.75" customHeight="1">
      <c r="A682" s="38"/>
      <c r="B682" s="39"/>
      <c r="C682" s="215" t="s">
        <v>885</v>
      </c>
      <c r="D682" s="215" t="s">
        <v>142</v>
      </c>
      <c r="E682" s="216" t="s">
        <v>886</v>
      </c>
      <c r="F682" s="217" t="s">
        <v>887</v>
      </c>
      <c r="G682" s="218" t="s">
        <v>171</v>
      </c>
      <c r="H682" s="219">
        <v>21.699999999999999</v>
      </c>
      <c r="I682" s="220"/>
      <c r="J682" s="221">
        <f>ROUND(I682*H682,1)</f>
        <v>0</v>
      </c>
      <c r="K682" s="222"/>
      <c r="L682" s="44"/>
      <c r="M682" s="223" t="s">
        <v>1</v>
      </c>
      <c r="N682" s="224" t="s">
        <v>40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442</v>
      </c>
      <c r="AT682" s="227" t="s">
        <v>142</v>
      </c>
      <c r="AU682" s="227" t="s">
        <v>147</v>
      </c>
      <c r="AY682" s="17" t="s">
        <v>138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147</v>
      </c>
      <c r="BK682" s="228">
        <f>ROUND(I682*H682,1)</f>
        <v>0</v>
      </c>
      <c r="BL682" s="17" t="s">
        <v>442</v>
      </c>
      <c r="BM682" s="227" t="s">
        <v>888</v>
      </c>
    </row>
    <row r="683" s="13" customFormat="1">
      <c r="A683" s="13"/>
      <c r="B683" s="229"/>
      <c r="C683" s="230"/>
      <c r="D683" s="231" t="s">
        <v>149</v>
      </c>
      <c r="E683" s="232" t="s">
        <v>1</v>
      </c>
      <c r="F683" s="233" t="s">
        <v>190</v>
      </c>
      <c r="G683" s="230"/>
      <c r="H683" s="232" t="s">
        <v>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149</v>
      </c>
      <c r="AU683" s="239" t="s">
        <v>147</v>
      </c>
      <c r="AV683" s="13" t="s">
        <v>82</v>
      </c>
      <c r="AW683" s="13" t="s">
        <v>30</v>
      </c>
      <c r="AX683" s="13" t="s">
        <v>74</v>
      </c>
      <c r="AY683" s="239" t="s">
        <v>138</v>
      </c>
    </row>
    <row r="684" s="14" customFormat="1">
      <c r="A684" s="14"/>
      <c r="B684" s="240"/>
      <c r="C684" s="241"/>
      <c r="D684" s="231" t="s">
        <v>149</v>
      </c>
      <c r="E684" s="242" t="s">
        <v>1</v>
      </c>
      <c r="F684" s="243" t="s">
        <v>877</v>
      </c>
      <c r="G684" s="241"/>
      <c r="H684" s="244">
        <v>6.2999999999999998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149</v>
      </c>
      <c r="AU684" s="250" t="s">
        <v>147</v>
      </c>
      <c r="AV684" s="14" t="s">
        <v>147</v>
      </c>
      <c r="AW684" s="14" t="s">
        <v>30</v>
      </c>
      <c r="AX684" s="14" t="s">
        <v>74</v>
      </c>
      <c r="AY684" s="250" t="s">
        <v>138</v>
      </c>
    </row>
    <row r="685" s="13" customFormat="1">
      <c r="A685" s="13"/>
      <c r="B685" s="229"/>
      <c r="C685" s="230"/>
      <c r="D685" s="231" t="s">
        <v>149</v>
      </c>
      <c r="E685" s="232" t="s">
        <v>1</v>
      </c>
      <c r="F685" s="233" t="s">
        <v>192</v>
      </c>
      <c r="G685" s="230"/>
      <c r="H685" s="232" t="s">
        <v>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9" t="s">
        <v>149</v>
      </c>
      <c r="AU685" s="239" t="s">
        <v>147</v>
      </c>
      <c r="AV685" s="13" t="s">
        <v>82</v>
      </c>
      <c r="AW685" s="13" t="s">
        <v>30</v>
      </c>
      <c r="AX685" s="13" t="s">
        <v>74</v>
      </c>
      <c r="AY685" s="239" t="s">
        <v>138</v>
      </c>
    </row>
    <row r="686" s="14" customFormat="1">
      <c r="A686" s="14"/>
      <c r="B686" s="240"/>
      <c r="C686" s="241"/>
      <c r="D686" s="231" t="s">
        <v>149</v>
      </c>
      <c r="E686" s="242" t="s">
        <v>1</v>
      </c>
      <c r="F686" s="243" t="s">
        <v>878</v>
      </c>
      <c r="G686" s="241"/>
      <c r="H686" s="244">
        <v>4.5499999999999998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149</v>
      </c>
      <c r="AU686" s="250" t="s">
        <v>147</v>
      </c>
      <c r="AV686" s="14" t="s">
        <v>147</v>
      </c>
      <c r="AW686" s="14" t="s">
        <v>30</v>
      </c>
      <c r="AX686" s="14" t="s">
        <v>74</v>
      </c>
      <c r="AY686" s="250" t="s">
        <v>138</v>
      </c>
    </row>
    <row r="687" s="13" customFormat="1">
      <c r="A687" s="13"/>
      <c r="B687" s="229"/>
      <c r="C687" s="230"/>
      <c r="D687" s="231" t="s">
        <v>149</v>
      </c>
      <c r="E687" s="232" t="s">
        <v>1</v>
      </c>
      <c r="F687" s="233" t="s">
        <v>194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149</v>
      </c>
      <c r="AU687" s="239" t="s">
        <v>147</v>
      </c>
      <c r="AV687" s="13" t="s">
        <v>82</v>
      </c>
      <c r="AW687" s="13" t="s">
        <v>30</v>
      </c>
      <c r="AX687" s="13" t="s">
        <v>74</v>
      </c>
      <c r="AY687" s="239" t="s">
        <v>138</v>
      </c>
    </row>
    <row r="688" s="14" customFormat="1">
      <c r="A688" s="14"/>
      <c r="B688" s="240"/>
      <c r="C688" s="241"/>
      <c r="D688" s="231" t="s">
        <v>149</v>
      </c>
      <c r="E688" s="242" t="s">
        <v>1</v>
      </c>
      <c r="F688" s="243" t="s">
        <v>879</v>
      </c>
      <c r="G688" s="241"/>
      <c r="H688" s="244">
        <v>4.2000000000000002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149</v>
      </c>
      <c r="AU688" s="250" t="s">
        <v>147</v>
      </c>
      <c r="AV688" s="14" t="s">
        <v>147</v>
      </c>
      <c r="AW688" s="14" t="s">
        <v>30</v>
      </c>
      <c r="AX688" s="14" t="s">
        <v>74</v>
      </c>
      <c r="AY688" s="250" t="s">
        <v>138</v>
      </c>
    </row>
    <row r="689" s="13" customFormat="1">
      <c r="A689" s="13"/>
      <c r="B689" s="229"/>
      <c r="C689" s="230"/>
      <c r="D689" s="231" t="s">
        <v>149</v>
      </c>
      <c r="E689" s="232" t="s">
        <v>1</v>
      </c>
      <c r="F689" s="233" t="s">
        <v>196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149</v>
      </c>
      <c r="AU689" s="239" t="s">
        <v>147</v>
      </c>
      <c r="AV689" s="13" t="s">
        <v>82</v>
      </c>
      <c r="AW689" s="13" t="s">
        <v>30</v>
      </c>
      <c r="AX689" s="13" t="s">
        <v>74</v>
      </c>
      <c r="AY689" s="239" t="s">
        <v>138</v>
      </c>
    </row>
    <row r="690" s="14" customFormat="1">
      <c r="A690" s="14"/>
      <c r="B690" s="240"/>
      <c r="C690" s="241"/>
      <c r="D690" s="231" t="s">
        <v>149</v>
      </c>
      <c r="E690" s="242" t="s">
        <v>1</v>
      </c>
      <c r="F690" s="243" t="s">
        <v>880</v>
      </c>
      <c r="G690" s="241"/>
      <c r="H690" s="244">
        <v>6.6500000000000004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149</v>
      </c>
      <c r="AU690" s="250" t="s">
        <v>147</v>
      </c>
      <c r="AV690" s="14" t="s">
        <v>147</v>
      </c>
      <c r="AW690" s="14" t="s">
        <v>30</v>
      </c>
      <c r="AX690" s="14" t="s">
        <v>74</v>
      </c>
      <c r="AY690" s="250" t="s">
        <v>138</v>
      </c>
    </row>
    <row r="691" s="15" customFormat="1">
      <c r="A691" s="15"/>
      <c r="B691" s="251"/>
      <c r="C691" s="252"/>
      <c r="D691" s="231" t="s">
        <v>149</v>
      </c>
      <c r="E691" s="253" t="s">
        <v>1</v>
      </c>
      <c r="F691" s="254" t="s">
        <v>176</v>
      </c>
      <c r="G691" s="252"/>
      <c r="H691" s="255">
        <v>21.699999999999999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1" t="s">
        <v>149</v>
      </c>
      <c r="AU691" s="261" t="s">
        <v>147</v>
      </c>
      <c r="AV691" s="15" t="s">
        <v>146</v>
      </c>
      <c r="AW691" s="15" t="s">
        <v>30</v>
      </c>
      <c r="AX691" s="15" t="s">
        <v>82</v>
      </c>
      <c r="AY691" s="261" t="s">
        <v>138</v>
      </c>
    </row>
    <row r="692" s="2" customFormat="1" ht="21.75" customHeight="1">
      <c r="A692" s="38"/>
      <c r="B692" s="39"/>
      <c r="C692" s="215" t="s">
        <v>889</v>
      </c>
      <c r="D692" s="215" t="s">
        <v>142</v>
      </c>
      <c r="E692" s="216" t="s">
        <v>890</v>
      </c>
      <c r="F692" s="217" t="s">
        <v>891</v>
      </c>
      <c r="G692" s="218" t="s">
        <v>171</v>
      </c>
      <c r="H692" s="219">
        <v>0.58499999999999996</v>
      </c>
      <c r="I692" s="220"/>
      <c r="J692" s="221">
        <f>ROUND(I692*H692,1)</f>
        <v>0</v>
      </c>
      <c r="K692" s="222"/>
      <c r="L692" s="44"/>
      <c r="M692" s="223" t="s">
        <v>1</v>
      </c>
      <c r="N692" s="224" t="s">
        <v>40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442</v>
      </c>
      <c r="AT692" s="227" t="s">
        <v>142</v>
      </c>
      <c r="AU692" s="227" t="s">
        <v>147</v>
      </c>
      <c r="AY692" s="17" t="s">
        <v>138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147</v>
      </c>
      <c r="BK692" s="228">
        <f>ROUND(I692*H692,1)</f>
        <v>0</v>
      </c>
      <c r="BL692" s="17" t="s">
        <v>442</v>
      </c>
      <c r="BM692" s="227" t="s">
        <v>892</v>
      </c>
    </row>
    <row r="693" s="13" customFormat="1">
      <c r="A693" s="13"/>
      <c r="B693" s="229"/>
      <c r="C693" s="230"/>
      <c r="D693" s="231" t="s">
        <v>149</v>
      </c>
      <c r="E693" s="232" t="s">
        <v>1</v>
      </c>
      <c r="F693" s="233" t="s">
        <v>893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149</v>
      </c>
      <c r="AU693" s="239" t="s">
        <v>147</v>
      </c>
      <c r="AV693" s="13" t="s">
        <v>82</v>
      </c>
      <c r="AW693" s="13" t="s">
        <v>30</v>
      </c>
      <c r="AX693" s="13" t="s">
        <v>74</v>
      </c>
      <c r="AY693" s="239" t="s">
        <v>138</v>
      </c>
    </row>
    <row r="694" s="14" customFormat="1">
      <c r="A694" s="14"/>
      <c r="B694" s="240"/>
      <c r="C694" s="241"/>
      <c r="D694" s="231" t="s">
        <v>149</v>
      </c>
      <c r="E694" s="242" t="s">
        <v>1</v>
      </c>
      <c r="F694" s="243" t="s">
        <v>894</v>
      </c>
      <c r="G694" s="241"/>
      <c r="H694" s="244">
        <v>0.58499999999999996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149</v>
      </c>
      <c r="AU694" s="250" t="s">
        <v>147</v>
      </c>
      <c r="AV694" s="14" t="s">
        <v>147</v>
      </c>
      <c r="AW694" s="14" t="s">
        <v>30</v>
      </c>
      <c r="AX694" s="14" t="s">
        <v>74</v>
      </c>
      <c r="AY694" s="250" t="s">
        <v>138</v>
      </c>
    </row>
    <row r="695" s="15" customFormat="1">
      <c r="A695" s="15"/>
      <c r="B695" s="251"/>
      <c r="C695" s="252"/>
      <c r="D695" s="231" t="s">
        <v>149</v>
      </c>
      <c r="E695" s="253" t="s">
        <v>1</v>
      </c>
      <c r="F695" s="254" t="s">
        <v>176</v>
      </c>
      <c r="G695" s="252"/>
      <c r="H695" s="255">
        <v>0.58499999999999996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1" t="s">
        <v>149</v>
      </c>
      <c r="AU695" s="261" t="s">
        <v>147</v>
      </c>
      <c r="AV695" s="15" t="s">
        <v>146</v>
      </c>
      <c r="AW695" s="15" t="s">
        <v>30</v>
      </c>
      <c r="AX695" s="15" t="s">
        <v>82</v>
      </c>
      <c r="AY695" s="261" t="s">
        <v>138</v>
      </c>
    </row>
    <row r="696" s="2" customFormat="1" ht="21.75" customHeight="1">
      <c r="A696" s="38"/>
      <c r="B696" s="39"/>
      <c r="C696" s="215" t="s">
        <v>895</v>
      </c>
      <c r="D696" s="215" t="s">
        <v>142</v>
      </c>
      <c r="E696" s="216" t="s">
        <v>896</v>
      </c>
      <c r="F696" s="217" t="s">
        <v>897</v>
      </c>
      <c r="G696" s="218" t="s">
        <v>171</v>
      </c>
      <c r="H696" s="219">
        <v>21.699999999999999</v>
      </c>
      <c r="I696" s="220"/>
      <c r="J696" s="221">
        <f>ROUND(I696*H696,1)</f>
        <v>0</v>
      </c>
      <c r="K696" s="222"/>
      <c r="L696" s="44"/>
      <c r="M696" s="223" t="s">
        <v>1</v>
      </c>
      <c r="N696" s="224" t="s">
        <v>40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442</v>
      </c>
      <c r="AT696" s="227" t="s">
        <v>142</v>
      </c>
      <c r="AU696" s="227" t="s">
        <v>147</v>
      </c>
      <c r="AY696" s="17" t="s">
        <v>138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147</v>
      </c>
      <c r="BK696" s="228">
        <f>ROUND(I696*H696,1)</f>
        <v>0</v>
      </c>
      <c r="BL696" s="17" t="s">
        <v>442</v>
      </c>
      <c r="BM696" s="227" t="s">
        <v>898</v>
      </c>
    </row>
    <row r="697" s="13" customFormat="1">
      <c r="A697" s="13"/>
      <c r="B697" s="229"/>
      <c r="C697" s="230"/>
      <c r="D697" s="231" t="s">
        <v>149</v>
      </c>
      <c r="E697" s="232" t="s">
        <v>1</v>
      </c>
      <c r="F697" s="233" t="s">
        <v>190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149</v>
      </c>
      <c r="AU697" s="239" t="s">
        <v>147</v>
      </c>
      <c r="AV697" s="13" t="s">
        <v>82</v>
      </c>
      <c r="AW697" s="13" t="s">
        <v>30</v>
      </c>
      <c r="AX697" s="13" t="s">
        <v>74</v>
      </c>
      <c r="AY697" s="239" t="s">
        <v>138</v>
      </c>
    </row>
    <row r="698" s="14" customFormat="1">
      <c r="A698" s="14"/>
      <c r="B698" s="240"/>
      <c r="C698" s="241"/>
      <c r="D698" s="231" t="s">
        <v>149</v>
      </c>
      <c r="E698" s="242" t="s">
        <v>1</v>
      </c>
      <c r="F698" s="243" t="s">
        <v>877</v>
      </c>
      <c r="G698" s="241"/>
      <c r="H698" s="244">
        <v>6.2999999999999998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149</v>
      </c>
      <c r="AU698" s="250" t="s">
        <v>147</v>
      </c>
      <c r="AV698" s="14" t="s">
        <v>147</v>
      </c>
      <c r="AW698" s="14" t="s">
        <v>30</v>
      </c>
      <c r="AX698" s="14" t="s">
        <v>74</v>
      </c>
      <c r="AY698" s="250" t="s">
        <v>138</v>
      </c>
    </row>
    <row r="699" s="13" customFormat="1">
      <c r="A699" s="13"/>
      <c r="B699" s="229"/>
      <c r="C699" s="230"/>
      <c r="D699" s="231" t="s">
        <v>149</v>
      </c>
      <c r="E699" s="232" t="s">
        <v>1</v>
      </c>
      <c r="F699" s="233" t="s">
        <v>192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149</v>
      </c>
      <c r="AU699" s="239" t="s">
        <v>147</v>
      </c>
      <c r="AV699" s="13" t="s">
        <v>82</v>
      </c>
      <c r="AW699" s="13" t="s">
        <v>30</v>
      </c>
      <c r="AX699" s="13" t="s">
        <v>74</v>
      </c>
      <c r="AY699" s="239" t="s">
        <v>138</v>
      </c>
    </row>
    <row r="700" s="14" customFormat="1">
      <c r="A700" s="14"/>
      <c r="B700" s="240"/>
      <c r="C700" s="241"/>
      <c r="D700" s="231" t="s">
        <v>149</v>
      </c>
      <c r="E700" s="242" t="s">
        <v>1</v>
      </c>
      <c r="F700" s="243" t="s">
        <v>878</v>
      </c>
      <c r="G700" s="241"/>
      <c r="H700" s="244">
        <v>4.5499999999999998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149</v>
      </c>
      <c r="AU700" s="250" t="s">
        <v>147</v>
      </c>
      <c r="AV700" s="14" t="s">
        <v>147</v>
      </c>
      <c r="AW700" s="14" t="s">
        <v>30</v>
      </c>
      <c r="AX700" s="14" t="s">
        <v>74</v>
      </c>
      <c r="AY700" s="250" t="s">
        <v>138</v>
      </c>
    </row>
    <row r="701" s="13" customFormat="1">
      <c r="A701" s="13"/>
      <c r="B701" s="229"/>
      <c r="C701" s="230"/>
      <c r="D701" s="231" t="s">
        <v>149</v>
      </c>
      <c r="E701" s="232" t="s">
        <v>1</v>
      </c>
      <c r="F701" s="233" t="s">
        <v>194</v>
      </c>
      <c r="G701" s="230"/>
      <c r="H701" s="232" t="s">
        <v>1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149</v>
      </c>
      <c r="AU701" s="239" t="s">
        <v>147</v>
      </c>
      <c r="AV701" s="13" t="s">
        <v>82</v>
      </c>
      <c r="AW701" s="13" t="s">
        <v>30</v>
      </c>
      <c r="AX701" s="13" t="s">
        <v>74</v>
      </c>
      <c r="AY701" s="239" t="s">
        <v>138</v>
      </c>
    </row>
    <row r="702" s="14" customFormat="1">
      <c r="A702" s="14"/>
      <c r="B702" s="240"/>
      <c r="C702" s="241"/>
      <c r="D702" s="231" t="s">
        <v>149</v>
      </c>
      <c r="E702" s="242" t="s">
        <v>1</v>
      </c>
      <c r="F702" s="243" t="s">
        <v>879</v>
      </c>
      <c r="G702" s="241"/>
      <c r="H702" s="244">
        <v>4.2000000000000002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149</v>
      </c>
      <c r="AU702" s="250" t="s">
        <v>147</v>
      </c>
      <c r="AV702" s="14" t="s">
        <v>147</v>
      </c>
      <c r="AW702" s="14" t="s">
        <v>30</v>
      </c>
      <c r="AX702" s="14" t="s">
        <v>74</v>
      </c>
      <c r="AY702" s="250" t="s">
        <v>138</v>
      </c>
    </row>
    <row r="703" s="13" customFormat="1">
      <c r="A703" s="13"/>
      <c r="B703" s="229"/>
      <c r="C703" s="230"/>
      <c r="D703" s="231" t="s">
        <v>149</v>
      </c>
      <c r="E703" s="232" t="s">
        <v>1</v>
      </c>
      <c r="F703" s="233" t="s">
        <v>196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149</v>
      </c>
      <c r="AU703" s="239" t="s">
        <v>147</v>
      </c>
      <c r="AV703" s="13" t="s">
        <v>82</v>
      </c>
      <c r="AW703" s="13" t="s">
        <v>30</v>
      </c>
      <c r="AX703" s="13" t="s">
        <v>74</v>
      </c>
      <c r="AY703" s="239" t="s">
        <v>138</v>
      </c>
    </row>
    <row r="704" s="14" customFormat="1">
      <c r="A704" s="14"/>
      <c r="B704" s="240"/>
      <c r="C704" s="241"/>
      <c r="D704" s="231" t="s">
        <v>149</v>
      </c>
      <c r="E704" s="242" t="s">
        <v>1</v>
      </c>
      <c r="F704" s="243" t="s">
        <v>880</v>
      </c>
      <c r="G704" s="241"/>
      <c r="H704" s="244">
        <v>6.6500000000000004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149</v>
      </c>
      <c r="AU704" s="250" t="s">
        <v>147</v>
      </c>
      <c r="AV704" s="14" t="s">
        <v>147</v>
      </c>
      <c r="AW704" s="14" t="s">
        <v>30</v>
      </c>
      <c r="AX704" s="14" t="s">
        <v>74</v>
      </c>
      <c r="AY704" s="250" t="s">
        <v>138</v>
      </c>
    </row>
    <row r="705" s="15" customFormat="1">
      <c r="A705" s="15"/>
      <c r="B705" s="251"/>
      <c r="C705" s="252"/>
      <c r="D705" s="231" t="s">
        <v>149</v>
      </c>
      <c r="E705" s="253" t="s">
        <v>1</v>
      </c>
      <c r="F705" s="254" t="s">
        <v>176</v>
      </c>
      <c r="G705" s="252"/>
      <c r="H705" s="255">
        <v>21.700000000000003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1" t="s">
        <v>149</v>
      </c>
      <c r="AU705" s="261" t="s">
        <v>147</v>
      </c>
      <c r="AV705" s="15" t="s">
        <v>146</v>
      </c>
      <c r="AW705" s="15" t="s">
        <v>30</v>
      </c>
      <c r="AX705" s="15" t="s">
        <v>82</v>
      </c>
      <c r="AY705" s="261" t="s">
        <v>138</v>
      </c>
    </row>
    <row r="706" s="2" customFormat="1" ht="16.5" customHeight="1">
      <c r="A706" s="38"/>
      <c r="B706" s="39"/>
      <c r="C706" s="215" t="s">
        <v>899</v>
      </c>
      <c r="D706" s="215" t="s">
        <v>142</v>
      </c>
      <c r="E706" s="216" t="s">
        <v>900</v>
      </c>
      <c r="F706" s="217" t="s">
        <v>901</v>
      </c>
      <c r="G706" s="218" t="s">
        <v>145</v>
      </c>
      <c r="H706" s="219">
        <v>5</v>
      </c>
      <c r="I706" s="220"/>
      <c r="J706" s="221">
        <f>ROUND(I706*H706,1)</f>
        <v>0</v>
      </c>
      <c r="K706" s="222"/>
      <c r="L706" s="44"/>
      <c r="M706" s="223" t="s">
        <v>1</v>
      </c>
      <c r="N706" s="224" t="s">
        <v>40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442</v>
      </c>
      <c r="AT706" s="227" t="s">
        <v>142</v>
      </c>
      <c r="AU706" s="227" t="s">
        <v>147</v>
      </c>
      <c r="AY706" s="17" t="s">
        <v>138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147</v>
      </c>
      <c r="BK706" s="228">
        <f>ROUND(I706*H706,1)</f>
        <v>0</v>
      </c>
      <c r="BL706" s="17" t="s">
        <v>442</v>
      </c>
      <c r="BM706" s="227" t="s">
        <v>902</v>
      </c>
    </row>
    <row r="707" s="14" customFormat="1">
      <c r="A707" s="14"/>
      <c r="B707" s="240"/>
      <c r="C707" s="241"/>
      <c r="D707" s="231" t="s">
        <v>149</v>
      </c>
      <c r="E707" s="242" t="s">
        <v>1</v>
      </c>
      <c r="F707" s="243" t="s">
        <v>167</v>
      </c>
      <c r="G707" s="241"/>
      <c r="H707" s="244">
        <v>5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149</v>
      </c>
      <c r="AU707" s="250" t="s">
        <v>147</v>
      </c>
      <c r="AV707" s="14" t="s">
        <v>147</v>
      </c>
      <c r="AW707" s="14" t="s">
        <v>30</v>
      </c>
      <c r="AX707" s="14" t="s">
        <v>82</v>
      </c>
      <c r="AY707" s="250" t="s">
        <v>138</v>
      </c>
    </row>
    <row r="708" s="2" customFormat="1" ht="16.5" customHeight="1">
      <c r="A708" s="38"/>
      <c r="B708" s="39"/>
      <c r="C708" s="215" t="s">
        <v>903</v>
      </c>
      <c r="D708" s="215" t="s">
        <v>142</v>
      </c>
      <c r="E708" s="216" t="s">
        <v>904</v>
      </c>
      <c r="F708" s="217" t="s">
        <v>905</v>
      </c>
      <c r="G708" s="218" t="s">
        <v>171</v>
      </c>
      <c r="H708" s="219">
        <v>22.285</v>
      </c>
      <c r="I708" s="220"/>
      <c r="J708" s="221">
        <f>ROUND(I708*H708,1)</f>
        <v>0</v>
      </c>
      <c r="K708" s="222"/>
      <c r="L708" s="44"/>
      <c r="M708" s="223" t="s">
        <v>1</v>
      </c>
      <c r="N708" s="224" t="s">
        <v>40</v>
      </c>
      <c r="O708" s="91"/>
      <c r="P708" s="225">
        <f>O708*H708</f>
        <v>0</v>
      </c>
      <c r="Q708" s="225">
        <v>0</v>
      </c>
      <c r="R708" s="225">
        <f>Q708*H708</f>
        <v>0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442</v>
      </c>
      <c r="AT708" s="227" t="s">
        <v>142</v>
      </c>
      <c r="AU708" s="227" t="s">
        <v>147</v>
      </c>
      <c r="AY708" s="17" t="s">
        <v>138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147</v>
      </c>
      <c r="BK708" s="228">
        <f>ROUND(I708*H708,1)</f>
        <v>0</v>
      </c>
      <c r="BL708" s="17" t="s">
        <v>442</v>
      </c>
      <c r="BM708" s="227" t="s">
        <v>906</v>
      </c>
    </row>
    <row r="709" s="13" customFormat="1">
      <c r="A709" s="13"/>
      <c r="B709" s="229"/>
      <c r="C709" s="230"/>
      <c r="D709" s="231" t="s">
        <v>149</v>
      </c>
      <c r="E709" s="232" t="s">
        <v>1</v>
      </c>
      <c r="F709" s="233" t="s">
        <v>190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149</v>
      </c>
      <c r="AU709" s="239" t="s">
        <v>147</v>
      </c>
      <c r="AV709" s="13" t="s">
        <v>82</v>
      </c>
      <c r="AW709" s="13" t="s">
        <v>30</v>
      </c>
      <c r="AX709" s="13" t="s">
        <v>74</v>
      </c>
      <c r="AY709" s="239" t="s">
        <v>138</v>
      </c>
    </row>
    <row r="710" s="14" customFormat="1">
      <c r="A710" s="14"/>
      <c r="B710" s="240"/>
      <c r="C710" s="241"/>
      <c r="D710" s="231" t="s">
        <v>149</v>
      </c>
      <c r="E710" s="242" t="s">
        <v>1</v>
      </c>
      <c r="F710" s="243" t="s">
        <v>877</v>
      </c>
      <c r="G710" s="241"/>
      <c r="H710" s="244">
        <v>6.2999999999999998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149</v>
      </c>
      <c r="AU710" s="250" t="s">
        <v>147</v>
      </c>
      <c r="AV710" s="14" t="s">
        <v>147</v>
      </c>
      <c r="AW710" s="14" t="s">
        <v>30</v>
      </c>
      <c r="AX710" s="14" t="s">
        <v>74</v>
      </c>
      <c r="AY710" s="250" t="s">
        <v>138</v>
      </c>
    </row>
    <row r="711" s="13" customFormat="1">
      <c r="A711" s="13"/>
      <c r="B711" s="229"/>
      <c r="C711" s="230"/>
      <c r="D711" s="231" t="s">
        <v>149</v>
      </c>
      <c r="E711" s="232" t="s">
        <v>1</v>
      </c>
      <c r="F711" s="233" t="s">
        <v>192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149</v>
      </c>
      <c r="AU711" s="239" t="s">
        <v>147</v>
      </c>
      <c r="AV711" s="13" t="s">
        <v>82</v>
      </c>
      <c r="AW711" s="13" t="s">
        <v>30</v>
      </c>
      <c r="AX711" s="13" t="s">
        <v>74</v>
      </c>
      <c r="AY711" s="239" t="s">
        <v>138</v>
      </c>
    </row>
    <row r="712" s="14" customFormat="1">
      <c r="A712" s="14"/>
      <c r="B712" s="240"/>
      <c r="C712" s="241"/>
      <c r="D712" s="231" t="s">
        <v>149</v>
      </c>
      <c r="E712" s="242" t="s">
        <v>1</v>
      </c>
      <c r="F712" s="243" t="s">
        <v>878</v>
      </c>
      <c r="G712" s="241"/>
      <c r="H712" s="244">
        <v>4.5499999999999998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149</v>
      </c>
      <c r="AU712" s="250" t="s">
        <v>147</v>
      </c>
      <c r="AV712" s="14" t="s">
        <v>147</v>
      </c>
      <c r="AW712" s="14" t="s">
        <v>30</v>
      </c>
      <c r="AX712" s="14" t="s">
        <v>74</v>
      </c>
      <c r="AY712" s="250" t="s">
        <v>138</v>
      </c>
    </row>
    <row r="713" s="13" customFormat="1">
      <c r="A713" s="13"/>
      <c r="B713" s="229"/>
      <c r="C713" s="230"/>
      <c r="D713" s="231" t="s">
        <v>149</v>
      </c>
      <c r="E713" s="232" t="s">
        <v>1</v>
      </c>
      <c r="F713" s="233" t="s">
        <v>194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149</v>
      </c>
      <c r="AU713" s="239" t="s">
        <v>147</v>
      </c>
      <c r="AV713" s="13" t="s">
        <v>82</v>
      </c>
      <c r="AW713" s="13" t="s">
        <v>30</v>
      </c>
      <c r="AX713" s="13" t="s">
        <v>74</v>
      </c>
      <c r="AY713" s="239" t="s">
        <v>138</v>
      </c>
    </row>
    <row r="714" s="14" customFormat="1">
      <c r="A714" s="14"/>
      <c r="B714" s="240"/>
      <c r="C714" s="241"/>
      <c r="D714" s="231" t="s">
        <v>149</v>
      </c>
      <c r="E714" s="242" t="s">
        <v>1</v>
      </c>
      <c r="F714" s="243" t="s">
        <v>879</v>
      </c>
      <c r="G714" s="241"/>
      <c r="H714" s="244">
        <v>4.2000000000000002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149</v>
      </c>
      <c r="AU714" s="250" t="s">
        <v>147</v>
      </c>
      <c r="AV714" s="14" t="s">
        <v>147</v>
      </c>
      <c r="AW714" s="14" t="s">
        <v>30</v>
      </c>
      <c r="AX714" s="14" t="s">
        <v>74</v>
      </c>
      <c r="AY714" s="250" t="s">
        <v>138</v>
      </c>
    </row>
    <row r="715" s="13" customFormat="1">
      <c r="A715" s="13"/>
      <c r="B715" s="229"/>
      <c r="C715" s="230"/>
      <c r="D715" s="231" t="s">
        <v>149</v>
      </c>
      <c r="E715" s="232" t="s">
        <v>1</v>
      </c>
      <c r="F715" s="233" t="s">
        <v>196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149</v>
      </c>
      <c r="AU715" s="239" t="s">
        <v>147</v>
      </c>
      <c r="AV715" s="13" t="s">
        <v>82</v>
      </c>
      <c r="AW715" s="13" t="s">
        <v>30</v>
      </c>
      <c r="AX715" s="13" t="s">
        <v>74</v>
      </c>
      <c r="AY715" s="239" t="s">
        <v>138</v>
      </c>
    </row>
    <row r="716" s="14" customFormat="1">
      <c r="A716" s="14"/>
      <c r="B716" s="240"/>
      <c r="C716" s="241"/>
      <c r="D716" s="231" t="s">
        <v>149</v>
      </c>
      <c r="E716" s="242" t="s">
        <v>1</v>
      </c>
      <c r="F716" s="243" t="s">
        <v>880</v>
      </c>
      <c r="G716" s="241"/>
      <c r="H716" s="244">
        <v>6.6500000000000004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149</v>
      </c>
      <c r="AU716" s="250" t="s">
        <v>147</v>
      </c>
      <c r="AV716" s="14" t="s">
        <v>147</v>
      </c>
      <c r="AW716" s="14" t="s">
        <v>30</v>
      </c>
      <c r="AX716" s="14" t="s">
        <v>74</v>
      </c>
      <c r="AY716" s="250" t="s">
        <v>138</v>
      </c>
    </row>
    <row r="717" s="13" customFormat="1">
      <c r="A717" s="13"/>
      <c r="B717" s="229"/>
      <c r="C717" s="230"/>
      <c r="D717" s="231" t="s">
        <v>149</v>
      </c>
      <c r="E717" s="232" t="s">
        <v>1</v>
      </c>
      <c r="F717" s="233" t="s">
        <v>893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149</v>
      </c>
      <c r="AU717" s="239" t="s">
        <v>147</v>
      </c>
      <c r="AV717" s="13" t="s">
        <v>82</v>
      </c>
      <c r="AW717" s="13" t="s">
        <v>30</v>
      </c>
      <c r="AX717" s="13" t="s">
        <v>74</v>
      </c>
      <c r="AY717" s="239" t="s">
        <v>138</v>
      </c>
    </row>
    <row r="718" s="14" customFormat="1">
      <c r="A718" s="14"/>
      <c r="B718" s="240"/>
      <c r="C718" s="241"/>
      <c r="D718" s="231" t="s">
        <v>149</v>
      </c>
      <c r="E718" s="242" t="s">
        <v>1</v>
      </c>
      <c r="F718" s="243" t="s">
        <v>894</v>
      </c>
      <c r="G718" s="241"/>
      <c r="H718" s="244">
        <v>0.58499999999999996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149</v>
      </c>
      <c r="AU718" s="250" t="s">
        <v>147</v>
      </c>
      <c r="AV718" s="14" t="s">
        <v>147</v>
      </c>
      <c r="AW718" s="14" t="s">
        <v>30</v>
      </c>
      <c r="AX718" s="14" t="s">
        <v>74</v>
      </c>
      <c r="AY718" s="250" t="s">
        <v>138</v>
      </c>
    </row>
    <row r="719" s="15" customFormat="1">
      <c r="A719" s="15"/>
      <c r="B719" s="251"/>
      <c r="C719" s="252"/>
      <c r="D719" s="231" t="s">
        <v>149</v>
      </c>
      <c r="E719" s="253" t="s">
        <v>1</v>
      </c>
      <c r="F719" s="254" t="s">
        <v>176</v>
      </c>
      <c r="G719" s="252"/>
      <c r="H719" s="255">
        <v>22.285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61" t="s">
        <v>149</v>
      </c>
      <c r="AU719" s="261" t="s">
        <v>147</v>
      </c>
      <c r="AV719" s="15" t="s">
        <v>146</v>
      </c>
      <c r="AW719" s="15" t="s">
        <v>30</v>
      </c>
      <c r="AX719" s="15" t="s">
        <v>82</v>
      </c>
      <c r="AY719" s="261" t="s">
        <v>138</v>
      </c>
    </row>
    <row r="720" s="2" customFormat="1" ht="21.75" customHeight="1">
      <c r="A720" s="38"/>
      <c r="B720" s="39"/>
      <c r="C720" s="215" t="s">
        <v>907</v>
      </c>
      <c r="D720" s="215" t="s">
        <v>142</v>
      </c>
      <c r="E720" s="216" t="s">
        <v>908</v>
      </c>
      <c r="F720" s="217" t="s">
        <v>909</v>
      </c>
      <c r="G720" s="218" t="s">
        <v>171</v>
      </c>
      <c r="H720" s="219">
        <v>21.699999999999999</v>
      </c>
      <c r="I720" s="220"/>
      <c r="J720" s="221">
        <f>ROUND(I720*H720,1)</f>
        <v>0</v>
      </c>
      <c r="K720" s="222"/>
      <c r="L720" s="44"/>
      <c r="M720" s="223" t="s">
        <v>1</v>
      </c>
      <c r="N720" s="224" t="s">
        <v>40</v>
      </c>
      <c r="O720" s="91"/>
      <c r="P720" s="225">
        <f>O720*H720</f>
        <v>0</v>
      </c>
      <c r="Q720" s="225">
        <v>0.0050000000000000001</v>
      </c>
      <c r="R720" s="225">
        <f>Q720*H720</f>
        <v>0.1085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442</v>
      </c>
      <c r="AT720" s="227" t="s">
        <v>142</v>
      </c>
      <c r="AU720" s="227" t="s">
        <v>147</v>
      </c>
      <c r="AY720" s="17" t="s">
        <v>138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147</v>
      </c>
      <c r="BK720" s="228">
        <f>ROUND(I720*H720,1)</f>
        <v>0</v>
      </c>
      <c r="BL720" s="17" t="s">
        <v>442</v>
      </c>
      <c r="BM720" s="227" t="s">
        <v>910</v>
      </c>
    </row>
    <row r="721" s="13" customFormat="1">
      <c r="A721" s="13"/>
      <c r="B721" s="229"/>
      <c r="C721" s="230"/>
      <c r="D721" s="231" t="s">
        <v>149</v>
      </c>
      <c r="E721" s="232" t="s">
        <v>1</v>
      </c>
      <c r="F721" s="233" t="s">
        <v>190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149</v>
      </c>
      <c r="AU721" s="239" t="s">
        <v>147</v>
      </c>
      <c r="AV721" s="13" t="s">
        <v>82</v>
      </c>
      <c r="AW721" s="13" t="s">
        <v>30</v>
      </c>
      <c r="AX721" s="13" t="s">
        <v>74</v>
      </c>
      <c r="AY721" s="239" t="s">
        <v>138</v>
      </c>
    </row>
    <row r="722" s="14" customFormat="1">
      <c r="A722" s="14"/>
      <c r="B722" s="240"/>
      <c r="C722" s="241"/>
      <c r="D722" s="231" t="s">
        <v>149</v>
      </c>
      <c r="E722" s="242" t="s">
        <v>1</v>
      </c>
      <c r="F722" s="243" t="s">
        <v>877</v>
      </c>
      <c r="G722" s="241"/>
      <c r="H722" s="244">
        <v>6.2999999999999998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149</v>
      </c>
      <c r="AU722" s="250" t="s">
        <v>147</v>
      </c>
      <c r="AV722" s="14" t="s">
        <v>147</v>
      </c>
      <c r="AW722" s="14" t="s">
        <v>30</v>
      </c>
      <c r="AX722" s="14" t="s">
        <v>74</v>
      </c>
      <c r="AY722" s="250" t="s">
        <v>138</v>
      </c>
    </row>
    <row r="723" s="13" customFormat="1">
      <c r="A723" s="13"/>
      <c r="B723" s="229"/>
      <c r="C723" s="230"/>
      <c r="D723" s="231" t="s">
        <v>149</v>
      </c>
      <c r="E723" s="232" t="s">
        <v>1</v>
      </c>
      <c r="F723" s="233" t="s">
        <v>192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149</v>
      </c>
      <c r="AU723" s="239" t="s">
        <v>147</v>
      </c>
      <c r="AV723" s="13" t="s">
        <v>82</v>
      </c>
      <c r="AW723" s="13" t="s">
        <v>30</v>
      </c>
      <c r="AX723" s="13" t="s">
        <v>74</v>
      </c>
      <c r="AY723" s="239" t="s">
        <v>138</v>
      </c>
    </row>
    <row r="724" s="14" customFormat="1">
      <c r="A724" s="14"/>
      <c r="B724" s="240"/>
      <c r="C724" s="241"/>
      <c r="D724" s="231" t="s">
        <v>149</v>
      </c>
      <c r="E724" s="242" t="s">
        <v>1</v>
      </c>
      <c r="F724" s="243" t="s">
        <v>878</v>
      </c>
      <c r="G724" s="241"/>
      <c r="H724" s="244">
        <v>4.5499999999999998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149</v>
      </c>
      <c r="AU724" s="250" t="s">
        <v>147</v>
      </c>
      <c r="AV724" s="14" t="s">
        <v>147</v>
      </c>
      <c r="AW724" s="14" t="s">
        <v>30</v>
      </c>
      <c r="AX724" s="14" t="s">
        <v>74</v>
      </c>
      <c r="AY724" s="250" t="s">
        <v>138</v>
      </c>
    </row>
    <row r="725" s="13" customFormat="1">
      <c r="A725" s="13"/>
      <c r="B725" s="229"/>
      <c r="C725" s="230"/>
      <c r="D725" s="231" t="s">
        <v>149</v>
      </c>
      <c r="E725" s="232" t="s">
        <v>1</v>
      </c>
      <c r="F725" s="233" t="s">
        <v>194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149</v>
      </c>
      <c r="AU725" s="239" t="s">
        <v>147</v>
      </c>
      <c r="AV725" s="13" t="s">
        <v>82</v>
      </c>
      <c r="AW725" s="13" t="s">
        <v>30</v>
      </c>
      <c r="AX725" s="13" t="s">
        <v>74</v>
      </c>
      <c r="AY725" s="239" t="s">
        <v>138</v>
      </c>
    </row>
    <row r="726" s="14" customFormat="1">
      <c r="A726" s="14"/>
      <c r="B726" s="240"/>
      <c r="C726" s="241"/>
      <c r="D726" s="231" t="s">
        <v>149</v>
      </c>
      <c r="E726" s="242" t="s">
        <v>1</v>
      </c>
      <c r="F726" s="243" t="s">
        <v>879</v>
      </c>
      <c r="G726" s="241"/>
      <c r="H726" s="244">
        <v>4.2000000000000002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149</v>
      </c>
      <c r="AU726" s="250" t="s">
        <v>147</v>
      </c>
      <c r="AV726" s="14" t="s">
        <v>147</v>
      </c>
      <c r="AW726" s="14" t="s">
        <v>30</v>
      </c>
      <c r="AX726" s="14" t="s">
        <v>74</v>
      </c>
      <c r="AY726" s="250" t="s">
        <v>138</v>
      </c>
    </row>
    <row r="727" s="13" customFormat="1">
      <c r="A727" s="13"/>
      <c r="B727" s="229"/>
      <c r="C727" s="230"/>
      <c r="D727" s="231" t="s">
        <v>149</v>
      </c>
      <c r="E727" s="232" t="s">
        <v>1</v>
      </c>
      <c r="F727" s="233" t="s">
        <v>196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149</v>
      </c>
      <c r="AU727" s="239" t="s">
        <v>147</v>
      </c>
      <c r="AV727" s="13" t="s">
        <v>82</v>
      </c>
      <c r="AW727" s="13" t="s">
        <v>30</v>
      </c>
      <c r="AX727" s="13" t="s">
        <v>74</v>
      </c>
      <c r="AY727" s="239" t="s">
        <v>138</v>
      </c>
    </row>
    <row r="728" s="14" customFormat="1">
      <c r="A728" s="14"/>
      <c r="B728" s="240"/>
      <c r="C728" s="241"/>
      <c r="D728" s="231" t="s">
        <v>149</v>
      </c>
      <c r="E728" s="242" t="s">
        <v>1</v>
      </c>
      <c r="F728" s="243" t="s">
        <v>880</v>
      </c>
      <c r="G728" s="241"/>
      <c r="H728" s="244">
        <v>6.6500000000000004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149</v>
      </c>
      <c r="AU728" s="250" t="s">
        <v>147</v>
      </c>
      <c r="AV728" s="14" t="s">
        <v>147</v>
      </c>
      <c r="AW728" s="14" t="s">
        <v>30</v>
      </c>
      <c r="AX728" s="14" t="s">
        <v>74</v>
      </c>
      <c r="AY728" s="250" t="s">
        <v>138</v>
      </c>
    </row>
    <row r="729" s="15" customFormat="1">
      <c r="A729" s="15"/>
      <c r="B729" s="251"/>
      <c r="C729" s="252"/>
      <c r="D729" s="231" t="s">
        <v>149</v>
      </c>
      <c r="E729" s="253" t="s">
        <v>1</v>
      </c>
      <c r="F729" s="254" t="s">
        <v>176</v>
      </c>
      <c r="G729" s="252"/>
      <c r="H729" s="255">
        <v>21.699999999999999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1" t="s">
        <v>149</v>
      </c>
      <c r="AU729" s="261" t="s">
        <v>147</v>
      </c>
      <c r="AV729" s="15" t="s">
        <v>146</v>
      </c>
      <c r="AW729" s="15" t="s">
        <v>30</v>
      </c>
      <c r="AX729" s="15" t="s">
        <v>82</v>
      </c>
      <c r="AY729" s="261" t="s">
        <v>138</v>
      </c>
    </row>
    <row r="730" s="2" customFormat="1" ht="24.15" customHeight="1">
      <c r="A730" s="38"/>
      <c r="B730" s="39"/>
      <c r="C730" s="215" t="s">
        <v>911</v>
      </c>
      <c r="D730" s="215" t="s">
        <v>142</v>
      </c>
      <c r="E730" s="216" t="s">
        <v>912</v>
      </c>
      <c r="F730" s="217" t="s">
        <v>913</v>
      </c>
      <c r="G730" s="218" t="s">
        <v>145</v>
      </c>
      <c r="H730" s="219">
        <v>1</v>
      </c>
      <c r="I730" s="220"/>
      <c r="J730" s="221">
        <f>ROUND(I730*H730,1)</f>
        <v>0</v>
      </c>
      <c r="K730" s="222"/>
      <c r="L730" s="44"/>
      <c r="M730" s="223" t="s">
        <v>1</v>
      </c>
      <c r="N730" s="224" t="s">
        <v>40</v>
      </c>
      <c r="O730" s="91"/>
      <c r="P730" s="225">
        <f>O730*H730</f>
        <v>0</v>
      </c>
      <c r="Q730" s="225">
        <v>2.0000000000000002E-05</v>
      </c>
      <c r="R730" s="225">
        <f>Q730*H730</f>
        <v>2.0000000000000002E-05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442</v>
      </c>
      <c r="AT730" s="227" t="s">
        <v>142</v>
      </c>
      <c r="AU730" s="227" t="s">
        <v>147</v>
      </c>
      <c r="AY730" s="17" t="s">
        <v>138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147</v>
      </c>
      <c r="BK730" s="228">
        <f>ROUND(I730*H730,1)</f>
        <v>0</v>
      </c>
      <c r="BL730" s="17" t="s">
        <v>442</v>
      </c>
      <c r="BM730" s="227" t="s">
        <v>914</v>
      </c>
    </row>
    <row r="731" s="13" customFormat="1">
      <c r="A731" s="13"/>
      <c r="B731" s="229"/>
      <c r="C731" s="230"/>
      <c r="D731" s="231" t="s">
        <v>149</v>
      </c>
      <c r="E731" s="232" t="s">
        <v>1</v>
      </c>
      <c r="F731" s="233" t="s">
        <v>915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149</v>
      </c>
      <c r="AU731" s="239" t="s">
        <v>147</v>
      </c>
      <c r="AV731" s="13" t="s">
        <v>82</v>
      </c>
      <c r="AW731" s="13" t="s">
        <v>30</v>
      </c>
      <c r="AX731" s="13" t="s">
        <v>74</v>
      </c>
      <c r="AY731" s="239" t="s">
        <v>138</v>
      </c>
    </row>
    <row r="732" s="14" customFormat="1">
      <c r="A732" s="14"/>
      <c r="B732" s="240"/>
      <c r="C732" s="241"/>
      <c r="D732" s="231" t="s">
        <v>149</v>
      </c>
      <c r="E732" s="242" t="s">
        <v>1</v>
      </c>
      <c r="F732" s="243" t="s">
        <v>82</v>
      </c>
      <c r="G732" s="241"/>
      <c r="H732" s="244">
        <v>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149</v>
      </c>
      <c r="AU732" s="250" t="s">
        <v>147</v>
      </c>
      <c r="AV732" s="14" t="s">
        <v>147</v>
      </c>
      <c r="AW732" s="14" t="s">
        <v>30</v>
      </c>
      <c r="AX732" s="14" t="s">
        <v>82</v>
      </c>
      <c r="AY732" s="250" t="s">
        <v>138</v>
      </c>
    </row>
    <row r="733" s="2" customFormat="1" ht="16.5" customHeight="1">
      <c r="A733" s="38"/>
      <c r="B733" s="39"/>
      <c r="C733" s="215" t="s">
        <v>916</v>
      </c>
      <c r="D733" s="215" t="s">
        <v>142</v>
      </c>
      <c r="E733" s="216" t="s">
        <v>917</v>
      </c>
      <c r="F733" s="217" t="s">
        <v>918</v>
      </c>
      <c r="G733" s="218" t="s">
        <v>171</v>
      </c>
      <c r="H733" s="219">
        <v>22.285</v>
      </c>
      <c r="I733" s="220"/>
      <c r="J733" s="221">
        <f>ROUND(I733*H733,1)</f>
        <v>0</v>
      </c>
      <c r="K733" s="222"/>
      <c r="L733" s="44"/>
      <c r="M733" s="223" t="s">
        <v>1</v>
      </c>
      <c r="N733" s="224" t="s">
        <v>40</v>
      </c>
      <c r="O733" s="91"/>
      <c r="P733" s="225">
        <f>O733*H733</f>
        <v>0</v>
      </c>
      <c r="Q733" s="225">
        <v>0</v>
      </c>
      <c r="R733" s="225">
        <f>Q733*H733</f>
        <v>0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442</v>
      </c>
      <c r="AT733" s="227" t="s">
        <v>142</v>
      </c>
      <c r="AU733" s="227" t="s">
        <v>147</v>
      </c>
      <c r="AY733" s="17" t="s">
        <v>138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147</v>
      </c>
      <c r="BK733" s="228">
        <f>ROUND(I733*H733,1)</f>
        <v>0</v>
      </c>
      <c r="BL733" s="17" t="s">
        <v>442</v>
      </c>
      <c r="BM733" s="227" t="s">
        <v>919</v>
      </c>
    </row>
    <row r="734" s="13" customFormat="1">
      <c r="A734" s="13"/>
      <c r="B734" s="229"/>
      <c r="C734" s="230"/>
      <c r="D734" s="231" t="s">
        <v>149</v>
      </c>
      <c r="E734" s="232" t="s">
        <v>1</v>
      </c>
      <c r="F734" s="233" t="s">
        <v>190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149</v>
      </c>
      <c r="AU734" s="239" t="s">
        <v>147</v>
      </c>
      <c r="AV734" s="13" t="s">
        <v>82</v>
      </c>
      <c r="AW734" s="13" t="s">
        <v>30</v>
      </c>
      <c r="AX734" s="13" t="s">
        <v>74</v>
      </c>
      <c r="AY734" s="239" t="s">
        <v>138</v>
      </c>
    </row>
    <row r="735" s="14" customFormat="1">
      <c r="A735" s="14"/>
      <c r="B735" s="240"/>
      <c r="C735" s="241"/>
      <c r="D735" s="231" t="s">
        <v>149</v>
      </c>
      <c r="E735" s="242" t="s">
        <v>1</v>
      </c>
      <c r="F735" s="243" t="s">
        <v>877</v>
      </c>
      <c r="G735" s="241"/>
      <c r="H735" s="244">
        <v>6.2999999999999998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149</v>
      </c>
      <c r="AU735" s="250" t="s">
        <v>147</v>
      </c>
      <c r="AV735" s="14" t="s">
        <v>147</v>
      </c>
      <c r="AW735" s="14" t="s">
        <v>30</v>
      </c>
      <c r="AX735" s="14" t="s">
        <v>74</v>
      </c>
      <c r="AY735" s="250" t="s">
        <v>138</v>
      </c>
    </row>
    <row r="736" s="13" customFormat="1">
      <c r="A736" s="13"/>
      <c r="B736" s="229"/>
      <c r="C736" s="230"/>
      <c r="D736" s="231" t="s">
        <v>149</v>
      </c>
      <c r="E736" s="232" t="s">
        <v>1</v>
      </c>
      <c r="F736" s="233" t="s">
        <v>192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149</v>
      </c>
      <c r="AU736" s="239" t="s">
        <v>147</v>
      </c>
      <c r="AV736" s="13" t="s">
        <v>82</v>
      </c>
      <c r="AW736" s="13" t="s">
        <v>30</v>
      </c>
      <c r="AX736" s="13" t="s">
        <v>74</v>
      </c>
      <c r="AY736" s="239" t="s">
        <v>138</v>
      </c>
    </row>
    <row r="737" s="14" customFormat="1">
      <c r="A737" s="14"/>
      <c r="B737" s="240"/>
      <c r="C737" s="241"/>
      <c r="D737" s="231" t="s">
        <v>149</v>
      </c>
      <c r="E737" s="242" t="s">
        <v>1</v>
      </c>
      <c r="F737" s="243" t="s">
        <v>878</v>
      </c>
      <c r="G737" s="241"/>
      <c r="H737" s="244">
        <v>4.5499999999999998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149</v>
      </c>
      <c r="AU737" s="250" t="s">
        <v>147</v>
      </c>
      <c r="AV737" s="14" t="s">
        <v>147</v>
      </c>
      <c r="AW737" s="14" t="s">
        <v>30</v>
      </c>
      <c r="AX737" s="14" t="s">
        <v>74</v>
      </c>
      <c r="AY737" s="250" t="s">
        <v>138</v>
      </c>
    </row>
    <row r="738" s="13" customFormat="1">
      <c r="A738" s="13"/>
      <c r="B738" s="229"/>
      <c r="C738" s="230"/>
      <c r="D738" s="231" t="s">
        <v>149</v>
      </c>
      <c r="E738" s="232" t="s">
        <v>1</v>
      </c>
      <c r="F738" s="233" t="s">
        <v>194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149</v>
      </c>
      <c r="AU738" s="239" t="s">
        <v>147</v>
      </c>
      <c r="AV738" s="13" t="s">
        <v>82</v>
      </c>
      <c r="AW738" s="13" t="s">
        <v>30</v>
      </c>
      <c r="AX738" s="13" t="s">
        <v>74</v>
      </c>
      <c r="AY738" s="239" t="s">
        <v>138</v>
      </c>
    </row>
    <row r="739" s="14" customFormat="1">
      <c r="A739" s="14"/>
      <c r="B739" s="240"/>
      <c r="C739" s="241"/>
      <c r="D739" s="231" t="s">
        <v>149</v>
      </c>
      <c r="E739" s="242" t="s">
        <v>1</v>
      </c>
      <c r="F739" s="243" t="s">
        <v>879</v>
      </c>
      <c r="G739" s="241"/>
      <c r="H739" s="244">
        <v>4.2000000000000002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149</v>
      </c>
      <c r="AU739" s="250" t="s">
        <v>147</v>
      </c>
      <c r="AV739" s="14" t="s">
        <v>147</v>
      </c>
      <c r="AW739" s="14" t="s">
        <v>30</v>
      </c>
      <c r="AX739" s="14" t="s">
        <v>74</v>
      </c>
      <c r="AY739" s="250" t="s">
        <v>138</v>
      </c>
    </row>
    <row r="740" s="13" customFormat="1">
      <c r="A740" s="13"/>
      <c r="B740" s="229"/>
      <c r="C740" s="230"/>
      <c r="D740" s="231" t="s">
        <v>149</v>
      </c>
      <c r="E740" s="232" t="s">
        <v>1</v>
      </c>
      <c r="F740" s="233" t="s">
        <v>196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149</v>
      </c>
      <c r="AU740" s="239" t="s">
        <v>147</v>
      </c>
      <c r="AV740" s="13" t="s">
        <v>82</v>
      </c>
      <c r="AW740" s="13" t="s">
        <v>30</v>
      </c>
      <c r="AX740" s="13" t="s">
        <v>74</v>
      </c>
      <c r="AY740" s="239" t="s">
        <v>138</v>
      </c>
    </row>
    <row r="741" s="14" customFormat="1">
      <c r="A741" s="14"/>
      <c r="B741" s="240"/>
      <c r="C741" s="241"/>
      <c r="D741" s="231" t="s">
        <v>149</v>
      </c>
      <c r="E741" s="242" t="s">
        <v>1</v>
      </c>
      <c r="F741" s="243" t="s">
        <v>880</v>
      </c>
      <c r="G741" s="241"/>
      <c r="H741" s="244">
        <v>6.6500000000000004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149</v>
      </c>
      <c r="AU741" s="250" t="s">
        <v>147</v>
      </c>
      <c r="AV741" s="14" t="s">
        <v>147</v>
      </c>
      <c r="AW741" s="14" t="s">
        <v>30</v>
      </c>
      <c r="AX741" s="14" t="s">
        <v>74</v>
      </c>
      <c r="AY741" s="250" t="s">
        <v>138</v>
      </c>
    </row>
    <row r="742" s="13" customFormat="1">
      <c r="A742" s="13"/>
      <c r="B742" s="229"/>
      <c r="C742" s="230"/>
      <c r="D742" s="231" t="s">
        <v>149</v>
      </c>
      <c r="E742" s="232" t="s">
        <v>1</v>
      </c>
      <c r="F742" s="233" t="s">
        <v>893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149</v>
      </c>
      <c r="AU742" s="239" t="s">
        <v>147</v>
      </c>
      <c r="AV742" s="13" t="s">
        <v>82</v>
      </c>
      <c r="AW742" s="13" t="s">
        <v>30</v>
      </c>
      <c r="AX742" s="13" t="s">
        <v>74</v>
      </c>
      <c r="AY742" s="239" t="s">
        <v>138</v>
      </c>
    </row>
    <row r="743" s="14" customFormat="1">
      <c r="A743" s="14"/>
      <c r="B743" s="240"/>
      <c r="C743" s="241"/>
      <c r="D743" s="231" t="s">
        <v>149</v>
      </c>
      <c r="E743" s="242" t="s">
        <v>1</v>
      </c>
      <c r="F743" s="243" t="s">
        <v>894</v>
      </c>
      <c r="G743" s="241"/>
      <c r="H743" s="244">
        <v>0.58499999999999996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149</v>
      </c>
      <c r="AU743" s="250" t="s">
        <v>147</v>
      </c>
      <c r="AV743" s="14" t="s">
        <v>147</v>
      </c>
      <c r="AW743" s="14" t="s">
        <v>30</v>
      </c>
      <c r="AX743" s="14" t="s">
        <v>74</v>
      </c>
      <c r="AY743" s="250" t="s">
        <v>138</v>
      </c>
    </row>
    <row r="744" s="15" customFormat="1">
      <c r="A744" s="15"/>
      <c r="B744" s="251"/>
      <c r="C744" s="252"/>
      <c r="D744" s="231" t="s">
        <v>149</v>
      </c>
      <c r="E744" s="253" t="s">
        <v>1</v>
      </c>
      <c r="F744" s="254" t="s">
        <v>176</v>
      </c>
      <c r="G744" s="252"/>
      <c r="H744" s="255">
        <v>22.285000000000004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1" t="s">
        <v>149</v>
      </c>
      <c r="AU744" s="261" t="s">
        <v>147</v>
      </c>
      <c r="AV744" s="15" t="s">
        <v>146</v>
      </c>
      <c r="AW744" s="15" t="s">
        <v>30</v>
      </c>
      <c r="AX744" s="15" t="s">
        <v>82</v>
      </c>
      <c r="AY744" s="261" t="s">
        <v>138</v>
      </c>
    </row>
    <row r="745" s="2" customFormat="1" ht="24.15" customHeight="1">
      <c r="A745" s="38"/>
      <c r="B745" s="39"/>
      <c r="C745" s="215" t="s">
        <v>920</v>
      </c>
      <c r="D745" s="215" t="s">
        <v>142</v>
      </c>
      <c r="E745" s="216" t="s">
        <v>921</v>
      </c>
      <c r="F745" s="217" t="s">
        <v>922</v>
      </c>
      <c r="G745" s="218" t="s">
        <v>288</v>
      </c>
      <c r="H745" s="219">
        <v>0.109</v>
      </c>
      <c r="I745" s="220"/>
      <c r="J745" s="221">
        <f>ROUND(I745*H745,1)</f>
        <v>0</v>
      </c>
      <c r="K745" s="222"/>
      <c r="L745" s="44"/>
      <c r="M745" s="223" t="s">
        <v>1</v>
      </c>
      <c r="N745" s="224" t="s">
        <v>40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442</v>
      </c>
      <c r="AT745" s="227" t="s">
        <v>142</v>
      </c>
      <c r="AU745" s="227" t="s">
        <v>147</v>
      </c>
      <c r="AY745" s="17" t="s">
        <v>138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147</v>
      </c>
      <c r="BK745" s="228">
        <f>ROUND(I745*H745,1)</f>
        <v>0</v>
      </c>
      <c r="BL745" s="17" t="s">
        <v>442</v>
      </c>
      <c r="BM745" s="227" t="s">
        <v>923</v>
      </c>
    </row>
    <row r="746" s="2" customFormat="1" ht="24.15" customHeight="1">
      <c r="A746" s="38"/>
      <c r="B746" s="39"/>
      <c r="C746" s="215" t="s">
        <v>924</v>
      </c>
      <c r="D746" s="215" t="s">
        <v>142</v>
      </c>
      <c r="E746" s="216" t="s">
        <v>925</v>
      </c>
      <c r="F746" s="217" t="s">
        <v>926</v>
      </c>
      <c r="G746" s="218" t="s">
        <v>288</v>
      </c>
      <c r="H746" s="219">
        <v>0.109</v>
      </c>
      <c r="I746" s="220"/>
      <c r="J746" s="221">
        <f>ROUND(I746*H746,1)</f>
        <v>0</v>
      </c>
      <c r="K746" s="222"/>
      <c r="L746" s="44"/>
      <c r="M746" s="223" t="s">
        <v>1</v>
      </c>
      <c r="N746" s="224" t="s">
        <v>40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442</v>
      </c>
      <c r="AT746" s="227" t="s">
        <v>142</v>
      </c>
      <c r="AU746" s="227" t="s">
        <v>147</v>
      </c>
      <c r="AY746" s="17" t="s">
        <v>138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147</v>
      </c>
      <c r="BK746" s="228">
        <f>ROUND(I746*H746,1)</f>
        <v>0</v>
      </c>
      <c r="BL746" s="17" t="s">
        <v>442</v>
      </c>
      <c r="BM746" s="227" t="s">
        <v>927</v>
      </c>
    </row>
    <row r="747" s="2" customFormat="1" ht="24.15" customHeight="1">
      <c r="A747" s="38"/>
      <c r="B747" s="39"/>
      <c r="C747" s="215" t="s">
        <v>928</v>
      </c>
      <c r="D747" s="215" t="s">
        <v>142</v>
      </c>
      <c r="E747" s="216" t="s">
        <v>929</v>
      </c>
      <c r="F747" s="217" t="s">
        <v>930</v>
      </c>
      <c r="G747" s="218" t="s">
        <v>288</v>
      </c>
      <c r="H747" s="219">
        <v>0.109</v>
      </c>
      <c r="I747" s="220"/>
      <c r="J747" s="221">
        <f>ROUND(I747*H747,1)</f>
        <v>0</v>
      </c>
      <c r="K747" s="222"/>
      <c r="L747" s="44"/>
      <c r="M747" s="223" t="s">
        <v>1</v>
      </c>
      <c r="N747" s="224" t="s">
        <v>40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442</v>
      </c>
      <c r="AT747" s="227" t="s">
        <v>142</v>
      </c>
      <c r="AU747" s="227" t="s">
        <v>147</v>
      </c>
      <c r="AY747" s="17" t="s">
        <v>138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147</v>
      </c>
      <c r="BK747" s="228">
        <f>ROUND(I747*H747,1)</f>
        <v>0</v>
      </c>
      <c r="BL747" s="17" t="s">
        <v>442</v>
      </c>
      <c r="BM747" s="227" t="s">
        <v>931</v>
      </c>
    </row>
    <row r="748" s="12" customFormat="1" ht="22.8" customHeight="1">
      <c r="A748" s="12"/>
      <c r="B748" s="199"/>
      <c r="C748" s="200"/>
      <c r="D748" s="201" t="s">
        <v>73</v>
      </c>
      <c r="E748" s="213" t="s">
        <v>932</v>
      </c>
      <c r="F748" s="213" t="s">
        <v>933</v>
      </c>
      <c r="G748" s="200"/>
      <c r="H748" s="200"/>
      <c r="I748" s="203"/>
      <c r="J748" s="214">
        <f>BK748</f>
        <v>0</v>
      </c>
      <c r="K748" s="200"/>
      <c r="L748" s="205"/>
      <c r="M748" s="206"/>
      <c r="N748" s="207"/>
      <c r="O748" s="207"/>
      <c r="P748" s="208">
        <f>SUM(P749:P1046)</f>
        <v>0</v>
      </c>
      <c r="Q748" s="207"/>
      <c r="R748" s="208">
        <f>SUM(R749:R1046)</f>
        <v>0.030762000000000001</v>
      </c>
      <c r="S748" s="207"/>
      <c r="T748" s="209">
        <f>SUM(T749:T1046)</f>
        <v>0.057005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10" t="s">
        <v>147</v>
      </c>
      <c r="AT748" s="211" t="s">
        <v>73</v>
      </c>
      <c r="AU748" s="211" t="s">
        <v>82</v>
      </c>
      <c r="AY748" s="210" t="s">
        <v>138</v>
      </c>
      <c r="BK748" s="212">
        <f>SUM(BK749:BK1046)</f>
        <v>0</v>
      </c>
    </row>
    <row r="749" s="2" customFormat="1" ht="16.5" customHeight="1">
      <c r="A749" s="38"/>
      <c r="B749" s="39"/>
      <c r="C749" s="215" t="s">
        <v>934</v>
      </c>
      <c r="D749" s="215" t="s">
        <v>142</v>
      </c>
      <c r="E749" s="216" t="s">
        <v>935</v>
      </c>
      <c r="F749" s="217" t="s">
        <v>936</v>
      </c>
      <c r="G749" s="218" t="s">
        <v>937</v>
      </c>
      <c r="H749" s="219">
        <v>1</v>
      </c>
      <c r="I749" s="220"/>
      <c r="J749" s="221">
        <f>ROUND(I749*H749,1)</f>
        <v>0</v>
      </c>
      <c r="K749" s="222"/>
      <c r="L749" s="44"/>
      <c r="M749" s="223" t="s">
        <v>1</v>
      </c>
      <c r="N749" s="224" t="s">
        <v>40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442</v>
      </c>
      <c r="AT749" s="227" t="s">
        <v>142</v>
      </c>
      <c r="AU749" s="227" t="s">
        <v>147</v>
      </c>
      <c r="AY749" s="17" t="s">
        <v>138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147</v>
      </c>
      <c r="BK749" s="228">
        <f>ROUND(I749*H749,1)</f>
        <v>0</v>
      </c>
      <c r="BL749" s="17" t="s">
        <v>442</v>
      </c>
      <c r="BM749" s="227" t="s">
        <v>938</v>
      </c>
    </row>
    <row r="750" s="2" customFormat="1" ht="16.5" customHeight="1">
      <c r="A750" s="38"/>
      <c r="B750" s="39"/>
      <c r="C750" s="215" t="s">
        <v>939</v>
      </c>
      <c r="D750" s="215" t="s">
        <v>142</v>
      </c>
      <c r="E750" s="216" t="s">
        <v>940</v>
      </c>
      <c r="F750" s="217" t="s">
        <v>941</v>
      </c>
      <c r="G750" s="218" t="s">
        <v>145</v>
      </c>
      <c r="H750" s="219">
        <v>20</v>
      </c>
      <c r="I750" s="220"/>
      <c r="J750" s="221">
        <f>ROUND(I750*H750,1)</f>
        <v>0</v>
      </c>
      <c r="K750" s="222"/>
      <c r="L750" s="44"/>
      <c r="M750" s="223" t="s">
        <v>1</v>
      </c>
      <c r="N750" s="224" t="s">
        <v>40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442</v>
      </c>
      <c r="AT750" s="227" t="s">
        <v>142</v>
      </c>
      <c r="AU750" s="227" t="s">
        <v>147</v>
      </c>
      <c r="AY750" s="17" t="s">
        <v>138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147</v>
      </c>
      <c r="BK750" s="228">
        <f>ROUND(I750*H750,1)</f>
        <v>0</v>
      </c>
      <c r="BL750" s="17" t="s">
        <v>442</v>
      </c>
      <c r="BM750" s="227" t="s">
        <v>942</v>
      </c>
    </row>
    <row r="751" s="14" customFormat="1">
      <c r="A751" s="14"/>
      <c r="B751" s="240"/>
      <c r="C751" s="241"/>
      <c r="D751" s="231" t="s">
        <v>149</v>
      </c>
      <c r="E751" s="242" t="s">
        <v>1</v>
      </c>
      <c r="F751" s="243" t="s">
        <v>389</v>
      </c>
      <c r="G751" s="241"/>
      <c r="H751" s="244">
        <v>20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149</v>
      </c>
      <c r="AU751" s="250" t="s">
        <v>147</v>
      </c>
      <c r="AV751" s="14" t="s">
        <v>147</v>
      </c>
      <c r="AW751" s="14" t="s">
        <v>30</v>
      </c>
      <c r="AX751" s="14" t="s">
        <v>82</v>
      </c>
      <c r="AY751" s="250" t="s">
        <v>138</v>
      </c>
    </row>
    <row r="752" s="2" customFormat="1" ht="24.15" customHeight="1">
      <c r="A752" s="38"/>
      <c r="B752" s="39"/>
      <c r="C752" s="262" t="s">
        <v>943</v>
      </c>
      <c r="D752" s="262" t="s">
        <v>307</v>
      </c>
      <c r="E752" s="263" t="s">
        <v>944</v>
      </c>
      <c r="F752" s="264" t="s">
        <v>945</v>
      </c>
      <c r="G752" s="265" t="s">
        <v>145</v>
      </c>
      <c r="H752" s="266">
        <v>20</v>
      </c>
      <c r="I752" s="267"/>
      <c r="J752" s="268">
        <f>ROUND(I752*H752,1)</f>
        <v>0</v>
      </c>
      <c r="K752" s="269"/>
      <c r="L752" s="270"/>
      <c r="M752" s="271" t="s">
        <v>1</v>
      </c>
      <c r="N752" s="272" t="s">
        <v>40</v>
      </c>
      <c r="O752" s="91"/>
      <c r="P752" s="225">
        <f>O752*H752</f>
        <v>0</v>
      </c>
      <c r="Q752" s="225">
        <v>9.0000000000000006E-05</v>
      </c>
      <c r="R752" s="225">
        <f>Q752*H752</f>
        <v>0.0018000000000000002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452</v>
      </c>
      <c r="AT752" s="227" t="s">
        <v>307</v>
      </c>
      <c r="AU752" s="227" t="s">
        <v>147</v>
      </c>
      <c r="AY752" s="17" t="s">
        <v>138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147</v>
      </c>
      <c r="BK752" s="228">
        <f>ROUND(I752*H752,1)</f>
        <v>0</v>
      </c>
      <c r="BL752" s="17" t="s">
        <v>442</v>
      </c>
      <c r="BM752" s="227" t="s">
        <v>946</v>
      </c>
    </row>
    <row r="753" s="14" customFormat="1">
      <c r="A753" s="14"/>
      <c r="B753" s="240"/>
      <c r="C753" s="241"/>
      <c r="D753" s="231" t="s">
        <v>149</v>
      </c>
      <c r="E753" s="242" t="s">
        <v>1</v>
      </c>
      <c r="F753" s="243" t="s">
        <v>389</v>
      </c>
      <c r="G753" s="241"/>
      <c r="H753" s="244">
        <v>20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149</v>
      </c>
      <c r="AU753" s="250" t="s">
        <v>147</v>
      </c>
      <c r="AV753" s="14" t="s">
        <v>147</v>
      </c>
      <c r="AW753" s="14" t="s">
        <v>30</v>
      </c>
      <c r="AX753" s="14" t="s">
        <v>82</v>
      </c>
      <c r="AY753" s="250" t="s">
        <v>138</v>
      </c>
    </row>
    <row r="754" s="2" customFormat="1" ht="21.75" customHeight="1">
      <c r="A754" s="38"/>
      <c r="B754" s="39"/>
      <c r="C754" s="215" t="s">
        <v>947</v>
      </c>
      <c r="D754" s="215" t="s">
        <v>142</v>
      </c>
      <c r="E754" s="216" t="s">
        <v>948</v>
      </c>
      <c r="F754" s="217" t="s">
        <v>949</v>
      </c>
      <c r="G754" s="218" t="s">
        <v>145</v>
      </c>
      <c r="H754" s="219">
        <v>39</v>
      </c>
      <c r="I754" s="220"/>
      <c r="J754" s="221">
        <f>ROUND(I754*H754,1)</f>
        <v>0</v>
      </c>
      <c r="K754" s="222"/>
      <c r="L754" s="44"/>
      <c r="M754" s="223" t="s">
        <v>1</v>
      </c>
      <c r="N754" s="224" t="s">
        <v>40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442</v>
      </c>
      <c r="AT754" s="227" t="s">
        <v>142</v>
      </c>
      <c r="AU754" s="227" t="s">
        <v>147</v>
      </c>
      <c r="AY754" s="17" t="s">
        <v>138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147</v>
      </c>
      <c r="BK754" s="228">
        <f>ROUND(I754*H754,1)</f>
        <v>0</v>
      </c>
      <c r="BL754" s="17" t="s">
        <v>442</v>
      </c>
      <c r="BM754" s="227" t="s">
        <v>950</v>
      </c>
    </row>
    <row r="755" s="14" customFormat="1">
      <c r="A755" s="14"/>
      <c r="B755" s="240"/>
      <c r="C755" s="241"/>
      <c r="D755" s="231" t="s">
        <v>149</v>
      </c>
      <c r="E755" s="242" t="s">
        <v>1</v>
      </c>
      <c r="F755" s="243" t="s">
        <v>951</v>
      </c>
      <c r="G755" s="241"/>
      <c r="H755" s="244">
        <v>39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149</v>
      </c>
      <c r="AU755" s="250" t="s">
        <v>147</v>
      </c>
      <c r="AV755" s="14" t="s">
        <v>147</v>
      </c>
      <c r="AW755" s="14" t="s">
        <v>30</v>
      </c>
      <c r="AX755" s="14" t="s">
        <v>82</v>
      </c>
      <c r="AY755" s="250" t="s">
        <v>138</v>
      </c>
    </row>
    <row r="756" s="2" customFormat="1" ht="16.5" customHeight="1">
      <c r="A756" s="38"/>
      <c r="B756" s="39"/>
      <c r="C756" s="262" t="s">
        <v>952</v>
      </c>
      <c r="D756" s="262" t="s">
        <v>307</v>
      </c>
      <c r="E756" s="263" t="s">
        <v>953</v>
      </c>
      <c r="F756" s="264" t="s">
        <v>954</v>
      </c>
      <c r="G756" s="265" t="s">
        <v>145</v>
      </c>
      <c r="H756" s="266">
        <v>39</v>
      </c>
      <c r="I756" s="267"/>
      <c r="J756" s="268">
        <f>ROUND(I756*H756,1)</f>
        <v>0</v>
      </c>
      <c r="K756" s="269"/>
      <c r="L756" s="270"/>
      <c r="M756" s="271" t="s">
        <v>1</v>
      </c>
      <c r="N756" s="272" t="s">
        <v>40</v>
      </c>
      <c r="O756" s="91"/>
      <c r="P756" s="225">
        <f>O756*H756</f>
        <v>0</v>
      </c>
      <c r="Q756" s="225">
        <v>2.0000000000000002E-05</v>
      </c>
      <c r="R756" s="225">
        <f>Q756*H756</f>
        <v>0.00078000000000000009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452</v>
      </c>
      <c r="AT756" s="227" t="s">
        <v>307</v>
      </c>
      <c r="AU756" s="227" t="s">
        <v>147</v>
      </c>
      <c r="AY756" s="17" t="s">
        <v>138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147</v>
      </c>
      <c r="BK756" s="228">
        <f>ROUND(I756*H756,1)</f>
        <v>0</v>
      </c>
      <c r="BL756" s="17" t="s">
        <v>442</v>
      </c>
      <c r="BM756" s="227" t="s">
        <v>955</v>
      </c>
    </row>
    <row r="757" s="14" customFormat="1">
      <c r="A757" s="14"/>
      <c r="B757" s="240"/>
      <c r="C757" s="241"/>
      <c r="D757" s="231" t="s">
        <v>149</v>
      </c>
      <c r="E757" s="242" t="s">
        <v>1</v>
      </c>
      <c r="F757" s="243" t="s">
        <v>951</v>
      </c>
      <c r="G757" s="241"/>
      <c r="H757" s="244">
        <v>39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149</v>
      </c>
      <c r="AU757" s="250" t="s">
        <v>147</v>
      </c>
      <c r="AV757" s="14" t="s">
        <v>147</v>
      </c>
      <c r="AW757" s="14" t="s">
        <v>30</v>
      </c>
      <c r="AX757" s="14" t="s">
        <v>82</v>
      </c>
      <c r="AY757" s="250" t="s">
        <v>138</v>
      </c>
    </row>
    <row r="758" s="2" customFormat="1" ht="24.15" customHeight="1">
      <c r="A758" s="38"/>
      <c r="B758" s="39"/>
      <c r="C758" s="215" t="s">
        <v>956</v>
      </c>
      <c r="D758" s="215" t="s">
        <v>142</v>
      </c>
      <c r="E758" s="216" t="s">
        <v>957</v>
      </c>
      <c r="F758" s="217" t="s">
        <v>958</v>
      </c>
      <c r="G758" s="218" t="s">
        <v>364</v>
      </c>
      <c r="H758" s="219">
        <v>2.5</v>
      </c>
      <c r="I758" s="220"/>
      <c r="J758" s="221">
        <f>ROUND(I758*H758,1)</f>
        <v>0</v>
      </c>
      <c r="K758" s="222"/>
      <c r="L758" s="44"/>
      <c r="M758" s="223" t="s">
        <v>1</v>
      </c>
      <c r="N758" s="224" t="s">
        <v>40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0.00027</v>
      </c>
      <c r="T758" s="226">
        <f>S758*H758</f>
        <v>0.00067500000000000004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442</v>
      </c>
      <c r="AT758" s="227" t="s">
        <v>142</v>
      </c>
      <c r="AU758" s="227" t="s">
        <v>147</v>
      </c>
      <c r="AY758" s="17" t="s">
        <v>138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147</v>
      </c>
      <c r="BK758" s="228">
        <f>ROUND(I758*H758,1)</f>
        <v>0</v>
      </c>
      <c r="BL758" s="17" t="s">
        <v>442</v>
      </c>
      <c r="BM758" s="227" t="s">
        <v>959</v>
      </c>
    </row>
    <row r="759" s="13" customFormat="1">
      <c r="A759" s="13"/>
      <c r="B759" s="229"/>
      <c r="C759" s="230"/>
      <c r="D759" s="231" t="s">
        <v>149</v>
      </c>
      <c r="E759" s="232" t="s">
        <v>1</v>
      </c>
      <c r="F759" s="233" t="s">
        <v>182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149</v>
      </c>
      <c r="AU759" s="239" t="s">
        <v>147</v>
      </c>
      <c r="AV759" s="13" t="s">
        <v>82</v>
      </c>
      <c r="AW759" s="13" t="s">
        <v>30</v>
      </c>
      <c r="AX759" s="13" t="s">
        <v>74</v>
      </c>
      <c r="AY759" s="239" t="s">
        <v>138</v>
      </c>
    </row>
    <row r="760" s="14" customFormat="1">
      <c r="A760" s="14"/>
      <c r="B760" s="240"/>
      <c r="C760" s="241"/>
      <c r="D760" s="231" t="s">
        <v>149</v>
      </c>
      <c r="E760" s="242" t="s">
        <v>1</v>
      </c>
      <c r="F760" s="243" t="s">
        <v>510</v>
      </c>
      <c r="G760" s="241"/>
      <c r="H760" s="244">
        <v>2.5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149</v>
      </c>
      <c r="AU760" s="250" t="s">
        <v>147</v>
      </c>
      <c r="AV760" s="14" t="s">
        <v>147</v>
      </c>
      <c r="AW760" s="14" t="s">
        <v>30</v>
      </c>
      <c r="AX760" s="14" t="s">
        <v>82</v>
      </c>
      <c r="AY760" s="250" t="s">
        <v>138</v>
      </c>
    </row>
    <row r="761" s="2" customFormat="1" ht="24.15" customHeight="1">
      <c r="A761" s="38"/>
      <c r="B761" s="39"/>
      <c r="C761" s="215" t="s">
        <v>960</v>
      </c>
      <c r="D761" s="215" t="s">
        <v>142</v>
      </c>
      <c r="E761" s="216" t="s">
        <v>961</v>
      </c>
      <c r="F761" s="217" t="s">
        <v>962</v>
      </c>
      <c r="G761" s="218" t="s">
        <v>364</v>
      </c>
      <c r="H761" s="219">
        <v>254</v>
      </c>
      <c r="I761" s="220"/>
      <c r="J761" s="221">
        <f>ROUND(I761*H761,1)</f>
        <v>0</v>
      </c>
      <c r="K761" s="222"/>
      <c r="L761" s="44"/>
      <c r="M761" s="223" t="s">
        <v>1</v>
      </c>
      <c r="N761" s="224" t="s">
        <v>40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442</v>
      </c>
      <c r="AT761" s="227" t="s">
        <v>142</v>
      </c>
      <c r="AU761" s="227" t="s">
        <v>147</v>
      </c>
      <c r="AY761" s="17" t="s">
        <v>138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147</v>
      </c>
      <c r="BK761" s="228">
        <f>ROUND(I761*H761,1)</f>
        <v>0</v>
      </c>
      <c r="BL761" s="17" t="s">
        <v>442</v>
      </c>
      <c r="BM761" s="227" t="s">
        <v>963</v>
      </c>
    </row>
    <row r="762" s="14" customFormat="1">
      <c r="A762" s="14"/>
      <c r="B762" s="240"/>
      <c r="C762" s="241"/>
      <c r="D762" s="231" t="s">
        <v>149</v>
      </c>
      <c r="E762" s="242" t="s">
        <v>1</v>
      </c>
      <c r="F762" s="243" t="s">
        <v>964</v>
      </c>
      <c r="G762" s="241"/>
      <c r="H762" s="244">
        <v>254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149</v>
      </c>
      <c r="AU762" s="250" t="s">
        <v>147</v>
      </c>
      <c r="AV762" s="14" t="s">
        <v>147</v>
      </c>
      <c r="AW762" s="14" t="s">
        <v>30</v>
      </c>
      <c r="AX762" s="14" t="s">
        <v>74</v>
      </c>
      <c r="AY762" s="250" t="s">
        <v>138</v>
      </c>
    </row>
    <row r="763" s="15" customFormat="1">
      <c r="A763" s="15"/>
      <c r="B763" s="251"/>
      <c r="C763" s="252"/>
      <c r="D763" s="231" t="s">
        <v>149</v>
      </c>
      <c r="E763" s="253" t="s">
        <v>1</v>
      </c>
      <c r="F763" s="254" t="s">
        <v>176</v>
      </c>
      <c r="G763" s="252"/>
      <c r="H763" s="255">
        <v>254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1" t="s">
        <v>149</v>
      </c>
      <c r="AU763" s="261" t="s">
        <v>147</v>
      </c>
      <c r="AV763" s="15" t="s">
        <v>146</v>
      </c>
      <c r="AW763" s="15" t="s">
        <v>30</v>
      </c>
      <c r="AX763" s="15" t="s">
        <v>82</v>
      </c>
      <c r="AY763" s="261" t="s">
        <v>138</v>
      </c>
    </row>
    <row r="764" s="2" customFormat="1" ht="24.15" customHeight="1">
      <c r="A764" s="38"/>
      <c r="B764" s="39"/>
      <c r="C764" s="262" t="s">
        <v>965</v>
      </c>
      <c r="D764" s="262" t="s">
        <v>307</v>
      </c>
      <c r="E764" s="263" t="s">
        <v>966</v>
      </c>
      <c r="F764" s="264" t="s">
        <v>967</v>
      </c>
      <c r="G764" s="265" t="s">
        <v>364</v>
      </c>
      <c r="H764" s="266">
        <v>108</v>
      </c>
      <c r="I764" s="267"/>
      <c r="J764" s="268">
        <f>ROUND(I764*H764,1)</f>
        <v>0</v>
      </c>
      <c r="K764" s="269"/>
      <c r="L764" s="270"/>
      <c r="M764" s="271" t="s">
        <v>1</v>
      </c>
      <c r="N764" s="272" t="s">
        <v>40</v>
      </c>
      <c r="O764" s="91"/>
      <c r="P764" s="225">
        <f>O764*H764</f>
        <v>0</v>
      </c>
      <c r="Q764" s="225">
        <v>1.0000000000000001E-05</v>
      </c>
      <c r="R764" s="225">
        <f>Q764*H764</f>
        <v>0.00108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452</v>
      </c>
      <c r="AT764" s="227" t="s">
        <v>307</v>
      </c>
      <c r="AU764" s="227" t="s">
        <v>147</v>
      </c>
      <c r="AY764" s="17" t="s">
        <v>138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147</v>
      </c>
      <c r="BK764" s="228">
        <f>ROUND(I764*H764,1)</f>
        <v>0</v>
      </c>
      <c r="BL764" s="17" t="s">
        <v>442</v>
      </c>
      <c r="BM764" s="227" t="s">
        <v>968</v>
      </c>
    </row>
    <row r="765" s="13" customFormat="1">
      <c r="A765" s="13"/>
      <c r="B765" s="229"/>
      <c r="C765" s="230"/>
      <c r="D765" s="231" t="s">
        <v>149</v>
      </c>
      <c r="E765" s="232" t="s">
        <v>1</v>
      </c>
      <c r="F765" s="233" t="s">
        <v>969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149</v>
      </c>
      <c r="AU765" s="239" t="s">
        <v>147</v>
      </c>
      <c r="AV765" s="13" t="s">
        <v>82</v>
      </c>
      <c r="AW765" s="13" t="s">
        <v>30</v>
      </c>
      <c r="AX765" s="13" t="s">
        <v>74</v>
      </c>
      <c r="AY765" s="239" t="s">
        <v>138</v>
      </c>
    </row>
    <row r="766" s="13" customFormat="1">
      <c r="A766" s="13"/>
      <c r="B766" s="229"/>
      <c r="C766" s="230"/>
      <c r="D766" s="231" t="s">
        <v>149</v>
      </c>
      <c r="E766" s="232" t="s">
        <v>1</v>
      </c>
      <c r="F766" s="233" t="s">
        <v>970</v>
      </c>
      <c r="G766" s="230"/>
      <c r="H766" s="232" t="s">
        <v>1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9" t="s">
        <v>149</v>
      </c>
      <c r="AU766" s="239" t="s">
        <v>147</v>
      </c>
      <c r="AV766" s="13" t="s">
        <v>82</v>
      </c>
      <c r="AW766" s="13" t="s">
        <v>30</v>
      </c>
      <c r="AX766" s="13" t="s">
        <v>74</v>
      </c>
      <c r="AY766" s="239" t="s">
        <v>138</v>
      </c>
    </row>
    <row r="767" s="13" customFormat="1">
      <c r="A767" s="13"/>
      <c r="B767" s="229"/>
      <c r="C767" s="230"/>
      <c r="D767" s="231" t="s">
        <v>149</v>
      </c>
      <c r="E767" s="232" t="s">
        <v>1</v>
      </c>
      <c r="F767" s="233" t="s">
        <v>182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149</v>
      </c>
      <c r="AU767" s="239" t="s">
        <v>147</v>
      </c>
      <c r="AV767" s="13" t="s">
        <v>82</v>
      </c>
      <c r="AW767" s="13" t="s">
        <v>30</v>
      </c>
      <c r="AX767" s="13" t="s">
        <v>74</v>
      </c>
      <c r="AY767" s="239" t="s">
        <v>138</v>
      </c>
    </row>
    <row r="768" s="14" customFormat="1">
      <c r="A768" s="14"/>
      <c r="B768" s="240"/>
      <c r="C768" s="241"/>
      <c r="D768" s="231" t="s">
        <v>149</v>
      </c>
      <c r="E768" s="242" t="s">
        <v>1</v>
      </c>
      <c r="F768" s="243" t="s">
        <v>971</v>
      </c>
      <c r="G768" s="241"/>
      <c r="H768" s="244">
        <v>28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149</v>
      </c>
      <c r="AU768" s="250" t="s">
        <v>147</v>
      </c>
      <c r="AV768" s="14" t="s">
        <v>147</v>
      </c>
      <c r="AW768" s="14" t="s">
        <v>30</v>
      </c>
      <c r="AX768" s="14" t="s">
        <v>74</v>
      </c>
      <c r="AY768" s="250" t="s">
        <v>138</v>
      </c>
    </row>
    <row r="769" s="13" customFormat="1">
      <c r="A769" s="13"/>
      <c r="B769" s="229"/>
      <c r="C769" s="230"/>
      <c r="D769" s="231" t="s">
        <v>149</v>
      </c>
      <c r="E769" s="232" t="s">
        <v>1</v>
      </c>
      <c r="F769" s="233" t="s">
        <v>196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149</v>
      </c>
      <c r="AU769" s="239" t="s">
        <v>147</v>
      </c>
      <c r="AV769" s="13" t="s">
        <v>82</v>
      </c>
      <c r="AW769" s="13" t="s">
        <v>30</v>
      </c>
      <c r="AX769" s="13" t="s">
        <v>74</v>
      </c>
      <c r="AY769" s="239" t="s">
        <v>138</v>
      </c>
    </row>
    <row r="770" s="14" customFormat="1">
      <c r="A770" s="14"/>
      <c r="B770" s="240"/>
      <c r="C770" s="241"/>
      <c r="D770" s="231" t="s">
        <v>149</v>
      </c>
      <c r="E770" s="242" t="s">
        <v>1</v>
      </c>
      <c r="F770" s="243" t="s">
        <v>972</v>
      </c>
      <c r="G770" s="241"/>
      <c r="H770" s="244">
        <v>7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149</v>
      </c>
      <c r="AU770" s="250" t="s">
        <v>147</v>
      </c>
      <c r="AV770" s="14" t="s">
        <v>147</v>
      </c>
      <c r="AW770" s="14" t="s">
        <v>30</v>
      </c>
      <c r="AX770" s="14" t="s">
        <v>74</v>
      </c>
      <c r="AY770" s="250" t="s">
        <v>138</v>
      </c>
    </row>
    <row r="771" s="13" customFormat="1">
      <c r="A771" s="13"/>
      <c r="B771" s="229"/>
      <c r="C771" s="230"/>
      <c r="D771" s="231" t="s">
        <v>149</v>
      </c>
      <c r="E771" s="232" t="s">
        <v>1</v>
      </c>
      <c r="F771" s="233" t="s">
        <v>194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149</v>
      </c>
      <c r="AU771" s="239" t="s">
        <v>147</v>
      </c>
      <c r="AV771" s="13" t="s">
        <v>82</v>
      </c>
      <c r="AW771" s="13" t="s">
        <v>30</v>
      </c>
      <c r="AX771" s="13" t="s">
        <v>74</v>
      </c>
      <c r="AY771" s="239" t="s">
        <v>138</v>
      </c>
    </row>
    <row r="772" s="14" customFormat="1">
      <c r="A772" s="14"/>
      <c r="B772" s="240"/>
      <c r="C772" s="241"/>
      <c r="D772" s="231" t="s">
        <v>149</v>
      </c>
      <c r="E772" s="242" t="s">
        <v>1</v>
      </c>
      <c r="F772" s="243" t="s">
        <v>972</v>
      </c>
      <c r="G772" s="241"/>
      <c r="H772" s="244">
        <v>7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149</v>
      </c>
      <c r="AU772" s="250" t="s">
        <v>147</v>
      </c>
      <c r="AV772" s="14" t="s">
        <v>147</v>
      </c>
      <c r="AW772" s="14" t="s">
        <v>30</v>
      </c>
      <c r="AX772" s="14" t="s">
        <v>74</v>
      </c>
      <c r="AY772" s="250" t="s">
        <v>138</v>
      </c>
    </row>
    <row r="773" s="13" customFormat="1">
      <c r="A773" s="13"/>
      <c r="B773" s="229"/>
      <c r="C773" s="230"/>
      <c r="D773" s="231" t="s">
        <v>149</v>
      </c>
      <c r="E773" s="232" t="s">
        <v>1</v>
      </c>
      <c r="F773" s="233" t="s">
        <v>192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149</v>
      </c>
      <c r="AU773" s="239" t="s">
        <v>147</v>
      </c>
      <c r="AV773" s="13" t="s">
        <v>82</v>
      </c>
      <c r="AW773" s="13" t="s">
        <v>30</v>
      </c>
      <c r="AX773" s="13" t="s">
        <v>74</v>
      </c>
      <c r="AY773" s="239" t="s">
        <v>138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297</v>
      </c>
      <c r="G774" s="241"/>
      <c r="H774" s="244">
        <v>12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74</v>
      </c>
      <c r="AY774" s="250" t="s">
        <v>138</v>
      </c>
    </row>
    <row r="775" s="13" customFormat="1">
      <c r="A775" s="13"/>
      <c r="B775" s="229"/>
      <c r="C775" s="230"/>
      <c r="D775" s="231" t="s">
        <v>149</v>
      </c>
      <c r="E775" s="232" t="s">
        <v>1</v>
      </c>
      <c r="F775" s="233" t="s">
        <v>973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149</v>
      </c>
      <c r="AU775" s="239" t="s">
        <v>147</v>
      </c>
      <c r="AV775" s="13" t="s">
        <v>82</v>
      </c>
      <c r="AW775" s="13" t="s">
        <v>30</v>
      </c>
      <c r="AX775" s="13" t="s">
        <v>74</v>
      </c>
      <c r="AY775" s="239" t="s">
        <v>138</v>
      </c>
    </row>
    <row r="776" s="13" customFormat="1">
      <c r="A776" s="13"/>
      <c r="B776" s="229"/>
      <c r="C776" s="230"/>
      <c r="D776" s="231" t="s">
        <v>149</v>
      </c>
      <c r="E776" s="232" t="s">
        <v>1</v>
      </c>
      <c r="F776" s="233" t="s">
        <v>174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149</v>
      </c>
      <c r="AU776" s="239" t="s">
        <v>147</v>
      </c>
      <c r="AV776" s="13" t="s">
        <v>82</v>
      </c>
      <c r="AW776" s="13" t="s">
        <v>30</v>
      </c>
      <c r="AX776" s="13" t="s">
        <v>74</v>
      </c>
      <c r="AY776" s="239" t="s">
        <v>138</v>
      </c>
    </row>
    <row r="777" s="14" customFormat="1">
      <c r="A777" s="14"/>
      <c r="B777" s="240"/>
      <c r="C777" s="241"/>
      <c r="D777" s="231" t="s">
        <v>149</v>
      </c>
      <c r="E777" s="242" t="s">
        <v>1</v>
      </c>
      <c r="F777" s="243" t="s">
        <v>297</v>
      </c>
      <c r="G777" s="241"/>
      <c r="H777" s="244">
        <v>12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149</v>
      </c>
      <c r="AU777" s="250" t="s">
        <v>147</v>
      </c>
      <c r="AV777" s="14" t="s">
        <v>147</v>
      </c>
      <c r="AW777" s="14" t="s">
        <v>30</v>
      </c>
      <c r="AX777" s="14" t="s">
        <v>74</v>
      </c>
      <c r="AY777" s="250" t="s">
        <v>138</v>
      </c>
    </row>
    <row r="778" s="13" customFormat="1">
      <c r="A778" s="13"/>
      <c r="B778" s="229"/>
      <c r="C778" s="230"/>
      <c r="D778" s="231" t="s">
        <v>149</v>
      </c>
      <c r="E778" s="232" t="s">
        <v>1</v>
      </c>
      <c r="F778" s="233" t="s">
        <v>186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149</v>
      </c>
      <c r="AU778" s="239" t="s">
        <v>147</v>
      </c>
      <c r="AV778" s="13" t="s">
        <v>82</v>
      </c>
      <c r="AW778" s="13" t="s">
        <v>30</v>
      </c>
      <c r="AX778" s="13" t="s">
        <v>74</v>
      </c>
      <c r="AY778" s="239" t="s">
        <v>138</v>
      </c>
    </row>
    <row r="779" s="14" customFormat="1">
      <c r="A779" s="14"/>
      <c r="B779" s="240"/>
      <c r="C779" s="241"/>
      <c r="D779" s="231" t="s">
        <v>149</v>
      </c>
      <c r="E779" s="242" t="s">
        <v>1</v>
      </c>
      <c r="F779" s="243" t="s">
        <v>177</v>
      </c>
      <c r="G779" s="241"/>
      <c r="H779" s="244">
        <v>6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149</v>
      </c>
      <c r="AU779" s="250" t="s">
        <v>147</v>
      </c>
      <c r="AV779" s="14" t="s">
        <v>147</v>
      </c>
      <c r="AW779" s="14" t="s">
        <v>30</v>
      </c>
      <c r="AX779" s="14" t="s">
        <v>74</v>
      </c>
      <c r="AY779" s="250" t="s">
        <v>138</v>
      </c>
    </row>
    <row r="780" s="13" customFormat="1">
      <c r="A780" s="13"/>
      <c r="B780" s="229"/>
      <c r="C780" s="230"/>
      <c r="D780" s="231" t="s">
        <v>149</v>
      </c>
      <c r="E780" s="232" t="s">
        <v>1</v>
      </c>
      <c r="F780" s="233" t="s">
        <v>188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149</v>
      </c>
      <c r="AU780" s="239" t="s">
        <v>147</v>
      </c>
      <c r="AV780" s="13" t="s">
        <v>82</v>
      </c>
      <c r="AW780" s="13" t="s">
        <v>30</v>
      </c>
      <c r="AX780" s="13" t="s">
        <v>74</v>
      </c>
      <c r="AY780" s="239" t="s">
        <v>138</v>
      </c>
    </row>
    <row r="781" s="14" customFormat="1">
      <c r="A781" s="14"/>
      <c r="B781" s="240"/>
      <c r="C781" s="241"/>
      <c r="D781" s="231" t="s">
        <v>149</v>
      </c>
      <c r="E781" s="242" t="s">
        <v>1</v>
      </c>
      <c r="F781" s="243" t="s">
        <v>177</v>
      </c>
      <c r="G781" s="241"/>
      <c r="H781" s="244">
        <v>6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149</v>
      </c>
      <c r="AU781" s="250" t="s">
        <v>147</v>
      </c>
      <c r="AV781" s="14" t="s">
        <v>147</v>
      </c>
      <c r="AW781" s="14" t="s">
        <v>30</v>
      </c>
      <c r="AX781" s="14" t="s">
        <v>74</v>
      </c>
      <c r="AY781" s="250" t="s">
        <v>138</v>
      </c>
    </row>
    <row r="782" s="13" customFormat="1">
      <c r="A782" s="13"/>
      <c r="B782" s="229"/>
      <c r="C782" s="230"/>
      <c r="D782" s="231" t="s">
        <v>149</v>
      </c>
      <c r="E782" s="232" t="s">
        <v>1</v>
      </c>
      <c r="F782" s="233" t="s">
        <v>190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149</v>
      </c>
      <c r="AU782" s="239" t="s">
        <v>147</v>
      </c>
      <c r="AV782" s="13" t="s">
        <v>82</v>
      </c>
      <c r="AW782" s="13" t="s">
        <v>30</v>
      </c>
      <c r="AX782" s="13" t="s">
        <v>74</v>
      </c>
      <c r="AY782" s="239" t="s">
        <v>138</v>
      </c>
    </row>
    <row r="783" s="14" customFormat="1">
      <c r="A783" s="14"/>
      <c r="B783" s="240"/>
      <c r="C783" s="241"/>
      <c r="D783" s="231" t="s">
        <v>149</v>
      </c>
      <c r="E783" s="242" t="s">
        <v>1</v>
      </c>
      <c r="F783" s="243" t="s">
        <v>297</v>
      </c>
      <c r="G783" s="241"/>
      <c r="H783" s="244">
        <v>12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149</v>
      </c>
      <c r="AU783" s="250" t="s">
        <v>147</v>
      </c>
      <c r="AV783" s="14" t="s">
        <v>147</v>
      </c>
      <c r="AW783" s="14" t="s">
        <v>30</v>
      </c>
      <c r="AX783" s="14" t="s">
        <v>74</v>
      </c>
      <c r="AY783" s="250" t="s">
        <v>138</v>
      </c>
    </row>
    <row r="784" s="15" customFormat="1">
      <c r="A784" s="15"/>
      <c r="B784" s="251"/>
      <c r="C784" s="252"/>
      <c r="D784" s="231" t="s">
        <v>149</v>
      </c>
      <c r="E784" s="253" t="s">
        <v>1</v>
      </c>
      <c r="F784" s="254" t="s">
        <v>176</v>
      </c>
      <c r="G784" s="252"/>
      <c r="H784" s="255">
        <v>90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149</v>
      </c>
      <c r="AU784" s="261" t="s">
        <v>147</v>
      </c>
      <c r="AV784" s="15" t="s">
        <v>146</v>
      </c>
      <c r="AW784" s="15" t="s">
        <v>30</v>
      </c>
      <c r="AX784" s="15" t="s">
        <v>82</v>
      </c>
      <c r="AY784" s="261" t="s">
        <v>138</v>
      </c>
    </row>
    <row r="785" s="14" customFormat="1">
      <c r="A785" s="14"/>
      <c r="B785" s="240"/>
      <c r="C785" s="241"/>
      <c r="D785" s="231" t="s">
        <v>149</v>
      </c>
      <c r="E785" s="241"/>
      <c r="F785" s="243" t="s">
        <v>974</v>
      </c>
      <c r="G785" s="241"/>
      <c r="H785" s="244">
        <v>108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149</v>
      </c>
      <c r="AU785" s="250" t="s">
        <v>147</v>
      </c>
      <c r="AV785" s="14" t="s">
        <v>147</v>
      </c>
      <c r="AW785" s="14" t="s">
        <v>4</v>
      </c>
      <c r="AX785" s="14" t="s">
        <v>82</v>
      </c>
      <c r="AY785" s="250" t="s">
        <v>138</v>
      </c>
    </row>
    <row r="786" s="2" customFormat="1" ht="24.15" customHeight="1">
      <c r="A786" s="38"/>
      <c r="B786" s="39"/>
      <c r="C786" s="262" t="s">
        <v>975</v>
      </c>
      <c r="D786" s="262" t="s">
        <v>307</v>
      </c>
      <c r="E786" s="263" t="s">
        <v>976</v>
      </c>
      <c r="F786" s="264" t="s">
        <v>977</v>
      </c>
      <c r="G786" s="265" t="s">
        <v>364</v>
      </c>
      <c r="H786" s="266">
        <v>196.80000000000001</v>
      </c>
      <c r="I786" s="267"/>
      <c r="J786" s="268">
        <f>ROUND(I786*H786,1)</f>
        <v>0</v>
      </c>
      <c r="K786" s="269"/>
      <c r="L786" s="270"/>
      <c r="M786" s="271" t="s">
        <v>1</v>
      </c>
      <c r="N786" s="272" t="s">
        <v>40</v>
      </c>
      <c r="O786" s="91"/>
      <c r="P786" s="225">
        <f>O786*H786</f>
        <v>0</v>
      </c>
      <c r="Q786" s="225">
        <v>1.0000000000000001E-05</v>
      </c>
      <c r="R786" s="225">
        <f>Q786*H786</f>
        <v>0.0019680000000000001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452</v>
      </c>
      <c r="AT786" s="227" t="s">
        <v>307</v>
      </c>
      <c r="AU786" s="227" t="s">
        <v>147</v>
      </c>
      <c r="AY786" s="17" t="s">
        <v>138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147</v>
      </c>
      <c r="BK786" s="228">
        <f>ROUND(I786*H786,1)</f>
        <v>0</v>
      </c>
      <c r="BL786" s="17" t="s">
        <v>442</v>
      </c>
      <c r="BM786" s="227" t="s">
        <v>978</v>
      </c>
    </row>
    <row r="787" s="13" customFormat="1">
      <c r="A787" s="13"/>
      <c r="B787" s="229"/>
      <c r="C787" s="230"/>
      <c r="D787" s="231" t="s">
        <v>149</v>
      </c>
      <c r="E787" s="232" t="s">
        <v>1</v>
      </c>
      <c r="F787" s="233" t="s">
        <v>979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149</v>
      </c>
      <c r="AU787" s="239" t="s">
        <v>147</v>
      </c>
      <c r="AV787" s="13" t="s">
        <v>82</v>
      </c>
      <c r="AW787" s="13" t="s">
        <v>30</v>
      </c>
      <c r="AX787" s="13" t="s">
        <v>74</v>
      </c>
      <c r="AY787" s="239" t="s">
        <v>138</v>
      </c>
    </row>
    <row r="788" s="13" customFormat="1">
      <c r="A788" s="13"/>
      <c r="B788" s="229"/>
      <c r="C788" s="230"/>
      <c r="D788" s="231" t="s">
        <v>149</v>
      </c>
      <c r="E788" s="232" t="s">
        <v>1</v>
      </c>
      <c r="F788" s="233" t="s">
        <v>980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149</v>
      </c>
      <c r="AU788" s="239" t="s">
        <v>147</v>
      </c>
      <c r="AV788" s="13" t="s">
        <v>82</v>
      </c>
      <c r="AW788" s="13" t="s">
        <v>30</v>
      </c>
      <c r="AX788" s="13" t="s">
        <v>74</v>
      </c>
      <c r="AY788" s="239" t="s">
        <v>138</v>
      </c>
    </row>
    <row r="789" s="14" customFormat="1">
      <c r="A789" s="14"/>
      <c r="B789" s="240"/>
      <c r="C789" s="241"/>
      <c r="D789" s="231" t="s">
        <v>149</v>
      </c>
      <c r="E789" s="242" t="s">
        <v>1</v>
      </c>
      <c r="F789" s="243" t="s">
        <v>577</v>
      </c>
      <c r="G789" s="241"/>
      <c r="H789" s="244">
        <v>10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149</v>
      </c>
      <c r="AU789" s="250" t="s">
        <v>147</v>
      </c>
      <c r="AV789" s="14" t="s">
        <v>147</v>
      </c>
      <c r="AW789" s="14" t="s">
        <v>30</v>
      </c>
      <c r="AX789" s="14" t="s">
        <v>74</v>
      </c>
      <c r="AY789" s="250" t="s">
        <v>138</v>
      </c>
    </row>
    <row r="790" s="13" customFormat="1">
      <c r="A790" s="13"/>
      <c r="B790" s="229"/>
      <c r="C790" s="230"/>
      <c r="D790" s="231" t="s">
        <v>149</v>
      </c>
      <c r="E790" s="232" t="s">
        <v>1</v>
      </c>
      <c r="F790" s="233" t="s">
        <v>981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149</v>
      </c>
      <c r="AU790" s="239" t="s">
        <v>147</v>
      </c>
      <c r="AV790" s="13" t="s">
        <v>82</v>
      </c>
      <c r="AW790" s="13" t="s">
        <v>30</v>
      </c>
      <c r="AX790" s="13" t="s">
        <v>74</v>
      </c>
      <c r="AY790" s="239" t="s">
        <v>138</v>
      </c>
    </row>
    <row r="791" s="14" customFormat="1">
      <c r="A791" s="14"/>
      <c r="B791" s="240"/>
      <c r="C791" s="241"/>
      <c r="D791" s="231" t="s">
        <v>149</v>
      </c>
      <c r="E791" s="242" t="s">
        <v>1</v>
      </c>
      <c r="F791" s="243" t="s">
        <v>297</v>
      </c>
      <c r="G791" s="241"/>
      <c r="H791" s="244">
        <v>12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149</v>
      </c>
      <c r="AU791" s="250" t="s">
        <v>147</v>
      </c>
      <c r="AV791" s="14" t="s">
        <v>147</v>
      </c>
      <c r="AW791" s="14" t="s">
        <v>30</v>
      </c>
      <c r="AX791" s="14" t="s">
        <v>74</v>
      </c>
      <c r="AY791" s="250" t="s">
        <v>138</v>
      </c>
    </row>
    <row r="792" s="13" customFormat="1">
      <c r="A792" s="13"/>
      <c r="B792" s="229"/>
      <c r="C792" s="230"/>
      <c r="D792" s="231" t="s">
        <v>149</v>
      </c>
      <c r="E792" s="232" t="s">
        <v>1</v>
      </c>
      <c r="F792" s="233" t="s">
        <v>982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149</v>
      </c>
      <c r="AU792" s="239" t="s">
        <v>147</v>
      </c>
      <c r="AV792" s="13" t="s">
        <v>82</v>
      </c>
      <c r="AW792" s="13" t="s">
        <v>30</v>
      </c>
      <c r="AX792" s="13" t="s">
        <v>74</v>
      </c>
      <c r="AY792" s="239" t="s">
        <v>138</v>
      </c>
    </row>
    <row r="793" s="14" customFormat="1">
      <c r="A793" s="14"/>
      <c r="B793" s="240"/>
      <c r="C793" s="241"/>
      <c r="D793" s="231" t="s">
        <v>149</v>
      </c>
      <c r="E793" s="242" t="s">
        <v>1</v>
      </c>
      <c r="F793" s="243" t="s">
        <v>340</v>
      </c>
      <c r="G793" s="241"/>
      <c r="H793" s="244">
        <v>11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149</v>
      </c>
      <c r="AU793" s="250" t="s">
        <v>147</v>
      </c>
      <c r="AV793" s="14" t="s">
        <v>147</v>
      </c>
      <c r="AW793" s="14" t="s">
        <v>30</v>
      </c>
      <c r="AX793" s="14" t="s">
        <v>74</v>
      </c>
      <c r="AY793" s="250" t="s">
        <v>138</v>
      </c>
    </row>
    <row r="794" s="13" customFormat="1">
      <c r="A794" s="13"/>
      <c r="B794" s="229"/>
      <c r="C794" s="230"/>
      <c r="D794" s="231" t="s">
        <v>149</v>
      </c>
      <c r="E794" s="232" t="s">
        <v>1</v>
      </c>
      <c r="F794" s="233" t="s">
        <v>983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149</v>
      </c>
      <c r="AU794" s="239" t="s">
        <v>147</v>
      </c>
      <c r="AV794" s="13" t="s">
        <v>82</v>
      </c>
      <c r="AW794" s="13" t="s">
        <v>30</v>
      </c>
      <c r="AX794" s="13" t="s">
        <v>74</v>
      </c>
      <c r="AY794" s="239" t="s">
        <v>138</v>
      </c>
    </row>
    <row r="795" s="13" customFormat="1">
      <c r="A795" s="13"/>
      <c r="B795" s="229"/>
      <c r="C795" s="230"/>
      <c r="D795" s="231" t="s">
        <v>149</v>
      </c>
      <c r="E795" s="232" t="s">
        <v>1</v>
      </c>
      <c r="F795" s="233" t="s">
        <v>182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149</v>
      </c>
      <c r="AU795" s="239" t="s">
        <v>147</v>
      </c>
      <c r="AV795" s="13" t="s">
        <v>82</v>
      </c>
      <c r="AW795" s="13" t="s">
        <v>30</v>
      </c>
      <c r="AX795" s="13" t="s">
        <v>74</v>
      </c>
      <c r="AY795" s="239" t="s">
        <v>138</v>
      </c>
    </row>
    <row r="796" s="14" customFormat="1">
      <c r="A796" s="14"/>
      <c r="B796" s="240"/>
      <c r="C796" s="241"/>
      <c r="D796" s="231" t="s">
        <v>149</v>
      </c>
      <c r="E796" s="242" t="s">
        <v>1</v>
      </c>
      <c r="F796" s="243" t="s">
        <v>389</v>
      </c>
      <c r="G796" s="241"/>
      <c r="H796" s="244">
        <v>20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149</v>
      </c>
      <c r="AU796" s="250" t="s">
        <v>147</v>
      </c>
      <c r="AV796" s="14" t="s">
        <v>147</v>
      </c>
      <c r="AW796" s="14" t="s">
        <v>30</v>
      </c>
      <c r="AX796" s="14" t="s">
        <v>74</v>
      </c>
      <c r="AY796" s="250" t="s">
        <v>138</v>
      </c>
    </row>
    <row r="797" s="13" customFormat="1">
      <c r="A797" s="13"/>
      <c r="B797" s="229"/>
      <c r="C797" s="230"/>
      <c r="D797" s="231" t="s">
        <v>149</v>
      </c>
      <c r="E797" s="232" t="s">
        <v>1</v>
      </c>
      <c r="F797" s="233" t="s">
        <v>196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149</v>
      </c>
      <c r="AU797" s="239" t="s">
        <v>147</v>
      </c>
      <c r="AV797" s="13" t="s">
        <v>82</v>
      </c>
      <c r="AW797" s="13" t="s">
        <v>30</v>
      </c>
      <c r="AX797" s="13" t="s">
        <v>74</v>
      </c>
      <c r="AY797" s="239" t="s">
        <v>138</v>
      </c>
    </row>
    <row r="798" s="14" customFormat="1">
      <c r="A798" s="14"/>
      <c r="B798" s="240"/>
      <c r="C798" s="241"/>
      <c r="D798" s="231" t="s">
        <v>149</v>
      </c>
      <c r="E798" s="242" t="s">
        <v>1</v>
      </c>
      <c r="F798" s="243" t="s">
        <v>984</v>
      </c>
      <c r="G798" s="241"/>
      <c r="H798" s="244">
        <v>26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149</v>
      </c>
      <c r="AU798" s="250" t="s">
        <v>147</v>
      </c>
      <c r="AV798" s="14" t="s">
        <v>147</v>
      </c>
      <c r="AW798" s="14" t="s">
        <v>30</v>
      </c>
      <c r="AX798" s="14" t="s">
        <v>74</v>
      </c>
      <c r="AY798" s="250" t="s">
        <v>138</v>
      </c>
    </row>
    <row r="799" s="13" customFormat="1">
      <c r="A799" s="13"/>
      <c r="B799" s="229"/>
      <c r="C799" s="230"/>
      <c r="D799" s="231" t="s">
        <v>149</v>
      </c>
      <c r="E799" s="232" t="s">
        <v>1</v>
      </c>
      <c r="F799" s="233" t="s">
        <v>194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149</v>
      </c>
      <c r="AU799" s="239" t="s">
        <v>147</v>
      </c>
      <c r="AV799" s="13" t="s">
        <v>82</v>
      </c>
      <c r="AW799" s="13" t="s">
        <v>30</v>
      </c>
      <c r="AX799" s="13" t="s">
        <v>74</v>
      </c>
      <c r="AY799" s="239" t="s">
        <v>138</v>
      </c>
    </row>
    <row r="800" s="14" customFormat="1">
      <c r="A800" s="14"/>
      <c r="B800" s="240"/>
      <c r="C800" s="241"/>
      <c r="D800" s="231" t="s">
        <v>149</v>
      </c>
      <c r="E800" s="242" t="s">
        <v>1</v>
      </c>
      <c r="F800" s="243" t="s">
        <v>984</v>
      </c>
      <c r="G800" s="241"/>
      <c r="H800" s="244">
        <v>26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149</v>
      </c>
      <c r="AU800" s="250" t="s">
        <v>147</v>
      </c>
      <c r="AV800" s="14" t="s">
        <v>147</v>
      </c>
      <c r="AW800" s="14" t="s">
        <v>30</v>
      </c>
      <c r="AX800" s="14" t="s">
        <v>74</v>
      </c>
      <c r="AY800" s="250" t="s">
        <v>138</v>
      </c>
    </row>
    <row r="801" s="13" customFormat="1">
      <c r="A801" s="13"/>
      <c r="B801" s="229"/>
      <c r="C801" s="230"/>
      <c r="D801" s="231" t="s">
        <v>149</v>
      </c>
      <c r="E801" s="232" t="s">
        <v>1</v>
      </c>
      <c r="F801" s="233" t="s">
        <v>985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149</v>
      </c>
      <c r="AU801" s="239" t="s">
        <v>147</v>
      </c>
      <c r="AV801" s="13" t="s">
        <v>82</v>
      </c>
      <c r="AW801" s="13" t="s">
        <v>30</v>
      </c>
      <c r="AX801" s="13" t="s">
        <v>74</v>
      </c>
      <c r="AY801" s="239" t="s">
        <v>138</v>
      </c>
    </row>
    <row r="802" s="13" customFormat="1">
      <c r="A802" s="13"/>
      <c r="B802" s="229"/>
      <c r="C802" s="230"/>
      <c r="D802" s="231" t="s">
        <v>149</v>
      </c>
      <c r="E802" s="232" t="s">
        <v>1</v>
      </c>
      <c r="F802" s="233" t="s">
        <v>192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149</v>
      </c>
      <c r="AU802" s="239" t="s">
        <v>147</v>
      </c>
      <c r="AV802" s="13" t="s">
        <v>82</v>
      </c>
      <c r="AW802" s="13" t="s">
        <v>30</v>
      </c>
      <c r="AX802" s="13" t="s">
        <v>74</v>
      </c>
      <c r="AY802" s="239" t="s">
        <v>138</v>
      </c>
    </row>
    <row r="803" s="14" customFormat="1">
      <c r="A803" s="14"/>
      <c r="B803" s="240"/>
      <c r="C803" s="241"/>
      <c r="D803" s="231" t="s">
        <v>149</v>
      </c>
      <c r="E803" s="242" t="s">
        <v>1</v>
      </c>
      <c r="F803" s="243" t="s">
        <v>986</v>
      </c>
      <c r="G803" s="241"/>
      <c r="H803" s="244">
        <v>29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149</v>
      </c>
      <c r="AU803" s="250" t="s">
        <v>147</v>
      </c>
      <c r="AV803" s="14" t="s">
        <v>147</v>
      </c>
      <c r="AW803" s="14" t="s">
        <v>30</v>
      </c>
      <c r="AX803" s="14" t="s">
        <v>74</v>
      </c>
      <c r="AY803" s="250" t="s">
        <v>138</v>
      </c>
    </row>
    <row r="804" s="13" customFormat="1">
      <c r="A804" s="13"/>
      <c r="B804" s="229"/>
      <c r="C804" s="230"/>
      <c r="D804" s="231" t="s">
        <v>149</v>
      </c>
      <c r="E804" s="232" t="s">
        <v>1</v>
      </c>
      <c r="F804" s="233" t="s">
        <v>190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149</v>
      </c>
      <c r="AU804" s="239" t="s">
        <v>147</v>
      </c>
      <c r="AV804" s="13" t="s">
        <v>82</v>
      </c>
      <c r="AW804" s="13" t="s">
        <v>30</v>
      </c>
      <c r="AX804" s="13" t="s">
        <v>74</v>
      </c>
      <c r="AY804" s="239" t="s">
        <v>138</v>
      </c>
    </row>
    <row r="805" s="14" customFormat="1">
      <c r="A805" s="14"/>
      <c r="B805" s="240"/>
      <c r="C805" s="241"/>
      <c r="D805" s="231" t="s">
        <v>149</v>
      </c>
      <c r="E805" s="242" t="s">
        <v>1</v>
      </c>
      <c r="F805" s="243" t="s">
        <v>628</v>
      </c>
      <c r="G805" s="241"/>
      <c r="H805" s="244">
        <v>18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149</v>
      </c>
      <c r="AU805" s="250" t="s">
        <v>147</v>
      </c>
      <c r="AV805" s="14" t="s">
        <v>147</v>
      </c>
      <c r="AW805" s="14" t="s">
        <v>30</v>
      </c>
      <c r="AX805" s="14" t="s">
        <v>74</v>
      </c>
      <c r="AY805" s="250" t="s">
        <v>138</v>
      </c>
    </row>
    <row r="806" s="13" customFormat="1">
      <c r="A806" s="13"/>
      <c r="B806" s="229"/>
      <c r="C806" s="230"/>
      <c r="D806" s="231" t="s">
        <v>149</v>
      </c>
      <c r="E806" s="232" t="s">
        <v>1</v>
      </c>
      <c r="F806" s="233" t="s">
        <v>987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149</v>
      </c>
      <c r="AU806" s="239" t="s">
        <v>147</v>
      </c>
      <c r="AV806" s="13" t="s">
        <v>82</v>
      </c>
      <c r="AW806" s="13" t="s">
        <v>30</v>
      </c>
      <c r="AX806" s="13" t="s">
        <v>74</v>
      </c>
      <c r="AY806" s="239" t="s">
        <v>138</v>
      </c>
    </row>
    <row r="807" s="13" customFormat="1">
      <c r="A807" s="13"/>
      <c r="B807" s="229"/>
      <c r="C807" s="230"/>
      <c r="D807" s="231" t="s">
        <v>149</v>
      </c>
      <c r="E807" s="232" t="s">
        <v>1</v>
      </c>
      <c r="F807" s="233" t="s">
        <v>188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149</v>
      </c>
      <c r="AU807" s="239" t="s">
        <v>147</v>
      </c>
      <c r="AV807" s="13" t="s">
        <v>82</v>
      </c>
      <c r="AW807" s="13" t="s">
        <v>30</v>
      </c>
      <c r="AX807" s="13" t="s">
        <v>74</v>
      </c>
      <c r="AY807" s="239" t="s">
        <v>138</v>
      </c>
    </row>
    <row r="808" s="14" customFormat="1">
      <c r="A808" s="14"/>
      <c r="B808" s="240"/>
      <c r="C808" s="241"/>
      <c r="D808" s="231" t="s">
        <v>149</v>
      </c>
      <c r="E808" s="242" t="s">
        <v>1</v>
      </c>
      <c r="F808" s="243" t="s">
        <v>139</v>
      </c>
      <c r="G808" s="241"/>
      <c r="H808" s="244">
        <v>3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149</v>
      </c>
      <c r="AU808" s="250" t="s">
        <v>147</v>
      </c>
      <c r="AV808" s="14" t="s">
        <v>147</v>
      </c>
      <c r="AW808" s="14" t="s">
        <v>30</v>
      </c>
      <c r="AX808" s="14" t="s">
        <v>74</v>
      </c>
      <c r="AY808" s="250" t="s">
        <v>138</v>
      </c>
    </row>
    <row r="809" s="13" customFormat="1">
      <c r="A809" s="13"/>
      <c r="B809" s="229"/>
      <c r="C809" s="230"/>
      <c r="D809" s="231" t="s">
        <v>149</v>
      </c>
      <c r="E809" s="232" t="s">
        <v>1</v>
      </c>
      <c r="F809" s="233" t="s">
        <v>186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149</v>
      </c>
      <c r="AU809" s="239" t="s">
        <v>147</v>
      </c>
      <c r="AV809" s="13" t="s">
        <v>82</v>
      </c>
      <c r="AW809" s="13" t="s">
        <v>30</v>
      </c>
      <c r="AX809" s="13" t="s">
        <v>74</v>
      </c>
      <c r="AY809" s="239" t="s">
        <v>138</v>
      </c>
    </row>
    <row r="810" s="14" customFormat="1">
      <c r="A810" s="14"/>
      <c r="B810" s="240"/>
      <c r="C810" s="241"/>
      <c r="D810" s="231" t="s">
        <v>149</v>
      </c>
      <c r="E810" s="242" t="s">
        <v>1</v>
      </c>
      <c r="F810" s="243" t="s">
        <v>147</v>
      </c>
      <c r="G810" s="241"/>
      <c r="H810" s="244">
        <v>2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149</v>
      </c>
      <c r="AU810" s="250" t="s">
        <v>147</v>
      </c>
      <c r="AV810" s="14" t="s">
        <v>147</v>
      </c>
      <c r="AW810" s="14" t="s">
        <v>30</v>
      </c>
      <c r="AX810" s="14" t="s">
        <v>74</v>
      </c>
      <c r="AY810" s="250" t="s">
        <v>138</v>
      </c>
    </row>
    <row r="811" s="13" customFormat="1">
      <c r="A811" s="13"/>
      <c r="B811" s="229"/>
      <c r="C811" s="230"/>
      <c r="D811" s="231" t="s">
        <v>149</v>
      </c>
      <c r="E811" s="232" t="s">
        <v>1</v>
      </c>
      <c r="F811" s="233" t="s">
        <v>174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149</v>
      </c>
      <c r="AU811" s="239" t="s">
        <v>147</v>
      </c>
      <c r="AV811" s="13" t="s">
        <v>82</v>
      </c>
      <c r="AW811" s="13" t="s">
        <v>30</v>
      </c>
      <c r="AX811" s="13" t="s">
        <v>74</v>
      </c>
      <c r="AY811" s="239" t="s">
        <v>138</v>
      </c>
    </row>
    <row r="812" s="14" customFormat="1">
      <c r="A812" s="14"/>
      <c r="B812" s="240"/>
      <c r="C812" s="241"/>
      <c r="D812" s="231" t="s">
        <v>149</v>
      </c>
      <c r="E812" s="242" t="s">
        <v>1</v>
      </c>
      <c r="F812" s="243" t="s">
        <v>972</v>
      </c>
      <c r="G812" s="241"/>
      <c r="H812" s="244">
        <v>7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149</v>
      </c>
      <c r="AU812" s="250" t="s">
        <v>147</v>
      </c>
      <c r="AV812" s="14" t="s">
        <v>147</v>
      </c>
      <c r="AW812" s="14" t="s">
        <v>30</v>
      </c>
      <c r="AX812" s="14" t="s">
        <v>74</v>
      </c>
      <c r="AY812" s="250" t="s">
        <v>138</v>
      </c>
    </row>
    <row r="813" s="15" customFormat="1">
      <c r="A813" s="15"/>
      <c r="B813" s="251"/>
      <c r="C813" s="252"/>
      <c r="D813" s="231" t="s">
        <v>149</v>
      </c>
      <c r="E813" s="253" t="s">
        <v>1</v>
      </c>
      <c r="F813" s="254" t="s">
        <v>176</v>
      </c>
      <c r="G813" s="252"/>
      <c r="H813" s="255">
        <v>164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1" t="s">
        <v>149</v>
      </c>
      <c r="AU813" s="261" t="s">
        <v>147</v>
      </c>
      <c r="AV813" s="15" t="s">
        <v>146</v>
      </c>
      <c r="AW813" s="15" t="s">
        <v>30</v>
      </c>
      <c r="AX813" s="15" t="s">
        <v>82</v>
      </c>
      <c r="AY813" s="261" t="s">
        <v>138</v>
      </c>
    </row>
    <row r="814" s="14" customFormat="1">
      <c r="A814" s="14"/>
      <c r="B814" s="240"/>
      <c r="C814" s="241"/>
      <c r="D814" s="231" t="s">
        <v>149</v>
      </c>
      <c r="E814" s="241"/>
      <c r="F814" s="243" t="s">
        <v>988</v>
      </c>
      <c r="G814" s="241"/>
      <c r="H814" s="244">
        <v>196.80000000000001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149</v>
      </c>
      <c r="AU814" s="250" t="s">
        <v>147</v>
      </c>
      <c r="AV814" s="14" t="s">
        <v>147</v>
      </c>
      <c r="AW814" s="14" t="s">
        <v>4</v>
      </c>
      <c r="AX814" s="14" t="s">
        <v>82</v>
      </c>
      <c r="AY814" s="250" t="s">
        <v>138</v>
      </c>
    </row>
    <row r="815" s="2" customFormat="1" ht="24.15" customHeight="1">
      <c r="A815" s="38"/>
      <c r="B815" s="39"/>
      <c r="C815" s="215" t="s">
        <v>989</v>
      </c>
      <c r="D815" s="215" t="s">
        <v>142</v>
      </c>
      <c r="E815" s="216" t="s">
        <v>990</v>
      </c>
      <c r="F815" s="217" t="s">
        <v>991</v>
      </c>
      <c r="G815" s="218" t="s">
        <v>364</v>
      </c>
      <c r="H815" s="219">
        <v>14</v>
      </c>
      <c r="I815" s="220"/>
      <c r="J815" s="221">
        <f>ROUND(I815*H815,1)</f>
        <v>0</v>
      </c>
      <c r="K815" s="222"/>
      <c r="L815" s="44"/>
      <c r="M815" s="223" t="s">
        <v>1</v>
      </c>
      <c r="N815" s="224" t="s">
        <v>40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442</v>
      </c>
      <c r="AT815" s="227" t="s">
        <v>142</v>
      </c>
      <c r="AU815" s="227" t="s">
        <v>147</v>
      </c>
      <c r="AY815" s="17" t="s">
        <v>138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147</v>
      </c>
      <c r="BK815" s="228">
        <f>ROUND(I815*H815,1)</f>
        <v>0</v>
      </c>
      <c r="BL815" s="17" t="s">
        <v>442</v>
      </c>
      <c r="BM815" s="227" t="s">
        <v>992</v>
      </c>
    </row>
    <row r="816" s="13" customFormat="1">
      <c r="A816" s="13"/>
      <c r="B816" s="229"/>
      <c r="C816" s="230"/>
      <c r="D816" s="231" t="s">
        <v>149</v>
      </c>
      <c r="E816" s="232" t="s">
        <v>1</v>
      </c>
      <c r="F816" s="233" t="s">
        <v>993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149</v>
      </c>
      <c r="AU816" s="239" t="s">
        <v>147</v>
      </c>
      <c r="AV816" s="13" t="s">
        <v>82</v>
      </c>
      <c r="AW816" s="13" t="s">
        <v>30</v>
      </c>
      <c r="AX816" s="13" t="s">
        <v>74</v>
      </c>
      <c r="AY816" s="239" t="s">
        <v>138</v>
      </c>
    </row>
    <row r="817" s="14" customFormat="1">
      <c r="A817" s="14"/>
      <c r="B817" s="240"/>
      <c r="C817" s="241"/>
      <c r="D817" s="231" t="s">
        <v>149</v>
      </c>
      <c r="E817" s="242" t="s">
        <v>1</v>
      </c>
      <c r="F817" s="243" t="s">
        <v>292</v>
      </c>
      <c r="G817" s="241"/>
      <c r="H817" s="244">
        <v>14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149</v>
      </c>
      <c r="AU817" s="250" t="s">
        <v>147</v>
      </c>
      <c r="AV817" s="14" t="s">
        <v>147</v>
      </c>
      <c r="AW817" s="14" t="s">
        <v>30</v>
      </c>
      <c r="AX817" s="14" t="s">
        <v>82</v>
      </c>
      <c r="AY817" s="250" t="s">
        <v>138</v>
      </c>
    </row>
    <row r="818" s="2" customFormat="1" ht="24.15" customHeight="1">
      <c r="A818" s="38"/>
      <c r="B818" s="39"/>
      <c r="C818" s="262" t="s">
        <v>994</v>
      </c>
      <c r="D818" s="262" t="s">
        <v>307</v>
      </c>
      <c r="E818" s="263" t="s">
        <v>995</v>
      </c>
      <c r="F818" s="264" t="s">
        <v>996</v>
      </c>
      <c r="G818" s="265" t="s">
        <v>364</v>
      </c>
      <c r="H818" s="266">
        <v>16.100000000000001</v>
      </c>
      <c r="I818" s="267"/>
      <c r="J818" s="268">
        <f>ROUND(I818*H818,1)</f>
        <v>0</v>
      </c>
      <c r="K818" s="269"/>
      <c r="L818" s="270"/>
      <c r="M818" s="271" t="s">
        <v>1</v>
      </c>
      <c r="N818" s="272" t="s">
        <v>40</v>
      </c>
      <c r="O818" s="91"/>
      <c r="P818" s="225">
        <f>O818*H818</f>
        <v>0</v>
      </c>
      <c r="Q818" s="225">
        <v>0.00013999999999999999</v>
      </c>
      <c r="R818" s="225">
        <f>Q818*H818</f>
        <v>0.0022539999999999999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452</v>
      </c>
      <c r="AT818" s="227" t="s">
        <v>307</v>
      </c>
      <c r="AU818" s="227" t="s">
        <v>147</v>
      </c>
      <c r="AY818" s="17" t="s">
        <v>138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147</v>
      </c>
      <c r="BK818" s="228">
        <f>ROUND(I818*H818,1)</f>
        <v>0</v>
      </c>
      <c r="BL818" s="17" t="s">
        <v>442</v>
      </c>
      <c r="BM818" s="227" t="s">
        <v>997</v>
      </c>
    </row>
    <row r="819" s="14" customFormat="1">
      <c r="A819" s="14"/>
      <c r="B819" s="240"/>
      <c r="C819" s="241"/>
      <c r="D819" s="231" t="s">
        <v>149</v>
      </c>
      <c r="E819" s="242" t="s">
        <v>1</v>
      </c>
      <c r="F819" s="243" t="s">
        <v>292</v>
      </c>
      <c r="G819" s="241"/>
      <c r="H819" s="244">
        <v>14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149</v>
      </c>
      <c r="AU819" s="250" t="s">
        <v>147</v>
      </c>
      <c r="AV819" s="14" t="s">
        <v>147</v>
      </c>
      <c r="AW819" s="14" t="s">
        <v>30</v>
      </c>
      <c r="AX819" s="14" t="s">
        <v>82</v>
      </c>
      <c r="AY819" s="250" t="s">
        <v>138</v>
      </c>
    </row>
    <row r="820" s="14" customFormat="1">
      <c r="A820" s="14"/>
      <c r="B820" s="240"/>
      <c r="C820" s="241"/>
      <c r="D820" s="231" t="s">
        <v>149</v>
      </c>
      <c r="E820" s="241"/>
      <c r="F820" s="243" t="s">
        <v>998</v>
      </c>
      <c r="G820" s="241"/>
      <c r="H820" s="244">
        <v>16.100000000000001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149</v>
      </c>
      <c r="AU820" s="250" t="s">
        <v>147</v>
      </c>
      <c r="AV820" s="14" t="s">
        <v>147</v>
      </c>
      <c r="AW820" s="14" t="s">
        <v>4</v>
      </c>
      <c r="AX820" s="14" t="s">
        <v>82</v>
      </c>
      <c r="AY820" s="250" t="s">
        <v>138</v>
      </c>
    </row>
    <row r="821" s="2" customFormat="1" ht="24.15" customHeight="1">
      <c r="A821" s="38"/>
      <c r="B821" s="39"/>
      <c r="C821" s="215" t="s">
        <v>999</v>
      </c>
      <c r="D821" s="215" t="s">
        <v>142</v>
      </c>
      <c r="E821" s="216" t="s">
        <v>1000</v>
      </c>
      <c r="F821" s="217" t="s">
        <v>1001</v>
      </c>
      <c r="G821" s="218" t="s">
        <v>364</v>
      </c>
      <c r="H821" s="219">
        <v>11</v>
      </c>
      <c r="I821" s="220"/>
      <c r="J821" s="221">
        <f>ROUND(I821*H821,1)</f>
        <v>0</v>
      </c>
      <c r="K821" s="222"/>
      <c r="L821" s="44"/>
      <c r="M821" s="223" t="s">
        <v>1</v>
      </c>
      <c r="N821" s="224" t="s">
        <v>40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442</v>
      </c>
      <c r="AT821" s="227" t="s">
        <v>142</v>
      </c>
      <c r="AU821" s="227" t="s">
        <v>147</v>
      </c>
      <c r="AY821" s="17" t="s">
        <v>138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147</v>
      </c>
      <c r="BK821" s="228">
        <f>ROUND(I821*H821,1)</f>
        <v>0</v>
      </c>
      <c r="BL821" s="17" t="s">
        <v>442</v>
      </c>
      <c r="BM821" s="227" t="s">
        <v>1002</v>
      </c>
    </row>
    <row r="822" s="13" customFormat="1">
      <c r="A822" s="13"/>
      <c r="B822" s="229"/>
      <c r="C822" s="230"/>
      <c r="D822" s="231" t="s">
        <v>149</v>
      </c>
      <c r="E822" s="232" t="s">
        <v>1</v>
      </c>
      <c r="F822" s="233" t="s">
        <v>1003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149</v>
      </c>
      <c r="AU822" s="239" t="s">
        <v>147</v>
      </c>
      <c r="AV822" s="13" t="s">
        <v>82</v>
      </c>
      <c r="AW822" s="13" t="s">
        <v>30</v>
      </c>
      <c r="AX822" s="13" t="s">
        <v>74</v>
      </c>
      <c r="AY822" s="239" t="s">
        <v>138</v>
      </c>
    </row>
    <row r="823" s="14" customFormat="1">
      <c r="A823" s="14"/>
      <c r="B823" s="240"/>
      <c r="C823" s="241"/>
      <c r="D823" s="231" t="s">
        <v>149</v>
      </c>
      <c r="E823" s="242" t="s">
        <v>1</v>
      </c>
      <c r="F823" s="243" t="s">
        <v>340</v>
      </c>
      <c r="G823" s="241"/>
      <c r="H823" s="244">
        <v>11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149</v>
      </c>
      <c r="AU823" s="250" t="s">
        <v>147</v>
      </c>
      <c r="AV823" s="14" t="s">
        <v>147</v>
      </c>
      <c r="AW823" s="14" t="s">
        <v>30</v>
      </c>
      <c r="AX823" s="14" t="s">
        <v>74</v>
      </c>
      <c r="AY823" s="250" t="s">
        <v>138</v>
      </c>
    </row>
    <row r="824" s="15" customFormat="1">
      <c r="A824" s="15"/>
      <c r="B824" s="251"/>
      <c r="C824" s="252"/>
      <c r="D824" s="231" t="s">
        <v>149</v>
      </c>
      <c r="E824" s="253" t="s">
        <v>1</v>
      </c>
      <c r="F824" s="254" t="s">
        <v>176</v>
      </c>
      <c r="G824" s="252"/>
      <c r="H824" s="255">
        <v>11</v>
      </c>
      <c r="I824" s="256"/>
      <c r="J824" s="252"/>
      <c r="K824" s="252"/>
      <c r="L824" s="257"/>
      <c r="M824" s="258"/>
      <c r="N824" s="259"/>
      <c r="O824" s="259"/>
      <c r="P824" s="259"/>
      <c r="Q824" s="259"/>
      <c r="R824" s="259"/>
      <c r="S824" s="259"/>
      <c r="T824" s="260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61" t="s">
        <v>149</v>
      </c>
      <c r="AU824" s="261" t="s">
        <v>147</v>
      </c>
      <c r="AV824" s="15" t="s">
        <v>146</v>
      </c>
      <c r="AW824" s="15" t="s">
        <v>30</v>
      </c>
      <c r="AX824" s="15" t="s">
        <v>82</v>
      </c>
      <c r="AY824" s="261" t="s">
        <v>138</v>
      </c>
    </row>
    <row r="825" s="2" customFormat="1" ht="24.15" customHeight="1">
      <c r="A825" s="38"/>
      <c r="B825" s="39"/>
      <c r="C825" s="262" t="s">
        <v>1004</v>
      </c>
      <c r="D825" s="262" t="s">
        <v>307</v>
      </c>
      <c r="E825" s="263" t="s">
        <v>1005</v>
      </c>
      <c r="F825" s="264" t="s">
        <v>1006</v>
      </c>
      <c r="G825" s="265" t="s">
        <v>364</v>
      </c>
      <c r="H825" s="266">
        <v>13.199999999999999</v>
      </c>
      <c r="I825" s="267"/>
      <c r="J825" s="268">
        <f>ROUND(I825*H825,1)</f>
        <v>0</v>
      </c>
      <c r="K825" s="269"/>
      <c r="L825" s="270"/>
      <c r="M825" s="271" t="s">
        <v>1</v>
      </c>
      <c r="N825" s="272" t="s">
        <v>40</v>
      </c>
      <c r="O825" s="91"/>
      <c r="P825" s="225">
        <f>O825*H825</f>
        <v>0</v>
      </c>
      <c r="Q825" s="225">
        <v>0.00025000000000000001</v>
      </c>
      <c r="R825" s="225">
        <f>Q825*H825</f>
        <v>0.0033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452</v>
      </c>
      <c r="AT825" s="227" t="s">
        <v>307</v>
      </c>
      <c r="AU825" s="227" t="s">
        <v>147</v>
      </c>
      <c r="AY825" s="17" t="s">
        <v>138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147</v>
      </c>
      <c r="BK825" s="228">
        <f>ROUND(I825*H825,1)</f>
        <v>0</v>
      </c>
      <c r="BL825" s="17" t="s">
        <v>442</v>
      </c>
      <c r="BM825" s="227" t="s">
        <v>1007</v>
      </c>
    </row>
    <row r="826" s="14" customFormat="1">
      <c r="A826" s="14"/>
      <c r="B826" s="240"/>
      <c r="C826" s="241"/>
      <c r="D826" s="231" t="s">
        <v>149</v>
      </c>
      <c r="E826" s="242" t="s">
        <v>1</v>
      </c>
      <c r="F826" s="243" t="s">
        <v>340</v>
      </c>
      <c r="G826" s="241"/>
      <c r="H826" s="244">
        <v>11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149</v>
      </c>
      <c r="AU826" s="250" t="s">
        <v>147</v>
      </c>
      <c r="AV826" s="14" t="s">
        <v>147</v>
      </c>
      <c r="AW826" s="14" t="s">
        <v>30</v>
      </c>
      <c r="AX826" s="14" t="s">
        <v>82</v>
      </c>
      <c r="AY826" s="250" t="s">
        <v>138</v>
      </c>
    </row>
    <row r="827" s="14" customFormat="1">
      <c r="A827" s="14"/>
      <c r="B827" s="240"/>
      <c r="C827" s="241"/>
      <c r="D827" s="231" t="s">
        <v>149</v>
      </c>
      <c r="E827" s="241"/>
      <c r="F827" s="243" t="s">
        <v>1008</v>
      </c>
      <c r="G827" s="241"/>
      <c r="H827" s="244">
        <v>13.199999999999999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149</v>
      </c>
      <c r="AU827" s="250" t="s">
        <v>147</v>
      </c>
      <c r="AV827" s="14" t="s">
        <v>147</v>
      </c>
      <c r="AW827" s="14" t="s">
        <v>4</v>
      </c>
      <c r="AX827" s="14" t="s">
        <v>82</v>
      </c>
      <c r="AY827" s="250" t="s">
        <v>138</v>
      </c>
    </row>
    <row r="828" s="2" customFormat="1" ht="24.15" customHeight="1">
      <c r="A828" s="38"/>
      <c r="B828" s="39"/>
      <c r="C828" s="215" t="s">
        <v>384</v>
      </c>
      <c r="D828" s="215" t="s">
        <v>142</v>
      </c>
      <c r="E828" s="216" t="s">
        <v>1009</v>
      </c>
      <c r="F828" s="217" t="s">
        <v>1010</v>
      </c>
      <c r="G828" s="218" t="s">
        <v>145</v>
      </c>
      <c r="H828" s="219">
        <v>40</v>
      </c>
      <c r="I828" s="220"/>
      <c r="J828" s="221">
        <f>ROUND(I828*H828,1)</f>
        <v>0</v>
      </c>
      <c r="K828" s="222"/>
      <c r="L828" s="44"/>
      <c r="M828" s="223" t="s">
        <v>1</v>
      </c>
      <c r="N828" s="224" t="s">
        <v>40</v>
      </c>
      <c r="O828" s="91"/>
      <c r="P828" s="225">
        <f>O828*H828</f>
        <v>0</v>
      </c>
      <c r="Q828" s="225">
        <v>0</v>
      </c>
      <c r="R828" s="225">
        <f>Q828*H828</f>
        <v>0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442</v>
      </c>
      <c r="AT828" s="227" t="s">
        <v>142</v>
      </c>
      <c r="AU828" s="227" t="s">
        <v>147</v>
      </c>
      <c r="AY828" s="17" t="s">
        <v>138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147</v>
      </c>
      <c r="BK828" s="228">
        <f>ROUND(I828*H828,1)</f>
        <v>0</v>
      </c>
      <c r="BL828" s="17" t="s">
        <v>442</v>
      </c>
      <c r="BM828" s="227" t="s">
        <v>1011</v>
      </c>
    </row>
    <row r="829" s="14" customFormat="1">
      <c r="A829" s="14"/>
      <c r="B829" s="240"/>
      <c r="C829" s="241"/>
      <c r="D829" s="231" t="s">
        <v>149</v>
      </c>
      <c r="E829" s="242" t="s">
        <v>1</v>
      </c>
      <c r="F829" s="243" t="s">
        <v>1012</v>
      </c>
      <c r="G829" s="241"/>
      <c r="H829" s="244">
        <v>40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149</v>
      </c>
      <c r="AU829" s="250" t="s">
        <v>147</v>
      </c>
      <c r="AV829" s="14" t="s">
        <v>147</v>
      </c>
      <c r="AW829" s="14" t="s">
        <v>30</v>
      </c>
      <c r="AX829" s="14" t="s">
        <v>82</v>
      </c>
      <c r="AY829" s="250" t="s">
        <v>138</v>
      </c>
    </row>
    <row r="830" s="2" customFormat="1" ht="24.15" customHeight="1">
      <c r="A830" s="38"/>
      <c r="B830" s="39"/>
      <c r="C830" s="215" t="s">
        <v>1013</v>
      </c>
      <c r="D830" s="215" t="s">
        <v>142</v>
      </c>
      <c r="E830" s="216" t="s">
        <v>1014</v>
      </c>
      <c r="F830" s="217" t="s">
        <v>1015</v>
      </c>
      <c r="G830" s="218" t="s">
        <v>145</v>
      </c>
      <c r="H830" s="219">
        <v>1</v>
      </c>
      <c r="I830" s="220"/>
      <c r="J830" s="221">
        <f>ROUND(I830*H830,1)</f>
        <v>0</v>
      </c>
      <c r="K830" s="222"/>
      <c r="L830" s="44"/>
      <c r="M830" s="223" t="s">
        <v>1</v>
      </c>
      <c r="N830" s="224" t="s">
        <v>40</v>
      </c>
      <c r="O830" s="91"/>
      <c r="P830" s="225">
        <f>O830*H830</f>
        <v>0</v>
      </c>
      <c r="Q830" s="225">
        <v>0</v>
      </c>
      <c r="R830" s="225">
        <f>Q830*H830</f>
        <v>0</v>
      </c>
      <c r="S830" s="225">
        <v>0</v>
      </c>
      <c r="T830" s="22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7" t="s">
        <v>442</v>
      </c>
      <c r="AT830" s="227" t="s">
        <v>142</v>
      </c>
      <c r="AU830" s="227" t="s">
        <v>147</v>
      </c>
      <c r="AY830" s="17" t="s">
        <v>138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17" t="s">
        <v>147</v>
      </c>
      <c r="BK830" s="228">
        <f>ROUND(I830*H830,1)</f>
        <v>0</v>
      </c>
      <c r="BL830" s="17" t="s">
        <v>442</v>
      </c>
      <c r="BM830" s="227" t="s">
        <v>1016</v>
      </c>
    </row>
    <row r="831" s="2" customFormat="1" ht="21.75" customHeight="1">
      <c r="A831" s="38"/>
      <c r="B831" s="39"/>
      <c r="C831" s="215" t="s">
        <v>1017</v>
      </c>
      <c r="D831" s="215" t="s">
        <v>142</v>
      </c>
      <c r="E831" s="216" t="s">
        <v>1018</v>
      </c>
      <c r="F831" s="217" t="s">
        <v>1019</v>
      </c>
      <c r="G831" s="218" t="s">
        <v>145</v>
      </c>
      <c r="H831" s="219">
        <v>35</v>
      </c>
      <c r="I831" s="220"/>
      <c r="J831" s="221">
        <f>ROUND(I831*H831,1)</f>
        <v>0</v>
      </c>
      <c r="K831" s="222"/>
      <c r="L831" s="44"/>
      <c r="M831" s="223" t="s">
        <v>1</v>
      </c>
      <c r="N831" s="224" t="s">
        <v>40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442</v>
      </c>
      <c r="AT831" s="227" t="s">
        <v>142</v>
      </c>
      <c r="AU831" s="227" t="s">
        <v>147</v>
      </c>
      <c r="AY831" s="17" t="s">
        <v>138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147</v>
      </c>
      <c r="BK831" s="228">
        <f>ROUND(I831*H831,1)</f>
        <v>0</v>
      </c>
      <c r="BL831" s="17" t="s">
        <v>442</v>
      </c>
      <c r="BM831" s="227" t="s">
        <v>1020</v>
      </c>
    </row>
    <row r="832" s="2" customFormat="1" ht="24.15" customHeight="1">
      <c r="A832" s="38"/>
      <c r="B832" s="39"/>
      <c r="C832" s="215" t="s">
        <v>1021</v>
      </c>
      <c r="D832" s="215" t="s">
        <v>142</v>
      </c>
      <c r="E832" s="216" t="s">
        <v>1022</v>
      </c>
      <c r="F832" s="217" t="s">
        <v>1023</v>
      </c>
      <c r="G832" s="218" t="s">
        <v>145</v>
      </c>
      <c r="H832" s="219">
        <v>1</v>
      </c>
      <c r="I832" s="220"/>
      <c r="J832" s="221">
        <f>ROUND(I832*H832,1)</f>
        <v>0</v>
      </c>
      <c r="K832" s="222"/>
      <c r="L832" s="44"/>
      <c r="M832" s="223" t="s">
        <v>1</v>
      </c>
      <c r="N832" s="224" t="s">
        <v>40</v>
      </c>
      <c r="O832" s="91"/>
      <c r="P832" s="225">
        <f>O832*H832</f>
        <v>0</v>
      </c>
      <c r="Q832" s="225">
        <v>0</v>
      </c>
      <c r="R832" s="225">
        <f>Q832*H832</f>
        <v>0</v>
      </c>
      <c r="S832" s="225">
        <v>0</v>
      </c>
      <c r="T832" s="226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7" t="s">
        <v>442</v>
      </c>
      <c r="AT832" s="227" t="s">
        <v>142</v>
      </c>
      <c r="AU832" s="227" t="s">
        <v>147</v>
      </c>
      <c r="AY832" s="17" t="s">
        <v>138</v>
      </c>
      <c r="BE832" s="228">
        <f>IF(N832="základní",J832,0)</f>
        <v>0</v>
      </c>
      <c r="BF832" s="228">
        <f>IF(N832="snížená",J832,0)</f>
        <v>0</v>
      </c>
      <c r="BG832" s="228">
        <f>IF(N832="zákl. přenesená",J832,0)</f>
        <v>0</v>
      </c>
      <c r="BH832" s="228">
        <f>IF(N832="sníž. přenesená",J832,0)</f>
        <v>0</v>
      </c>
      <c r="BI832" s="228">
        <f>IF(N832="nulová",J832,0)</f>
        <v>0</v>
      </c>
      <c r="BJ832" s="17" t="s">
        <v>147</v>
      </c>
      <c r="BK832" s="228">
        <f>ROUND(I832*H832,1)</f>
        <v>0</v>
      </c>
      <c r="BL832" s="17" t="s">
        <v>442</v>
      </c>
      <c r="BM832" s="227" t="s">
        <v>1024</v>
      </c>
    </row>
    <row r="833" s="2" customFormat="1" ht="24.15" customHeight="1">
      <c r="A833" s="38"/>
      <c r="B833" s="39"/>
      <c r="C833" s="262" t="s">
        <v>1025</v>
      </c>
      <c r="D833" s="262" t="s">
        <v>307</v>
      </c>
      <c r="E833" s="263" t="s">
        <v>1026</v>
      </c>
      <c r="F833" s="264" t="s">
        <v>1027</v>
      </c>
      <c r="G833" s="265" t="s">
        <v>145</v>
      </c>
      <c r="H833" s="266">
        <v>1</v>
      </c>
      <c r="I833" s="267"/>
      <c r="J833" s="268">
        <f>ROUND(I833*H833,1)</f>
        <v>0</v>
      </c>
      <c r="K833" s="269"/>
      <c r="L833" s="270"/>
      <c r="M833" s="271" t="s">
        <v>1</v>
      </c>
      <c r="N833" s="272" t="s">
        <v>40</v>
      </c>
      <c r="O833" s="91"/>
      <c r="P833" s="225">
        <f>O833*H833</f>
        <v>0</v>
      </c>
      <c r="Q833" s="225">
        <v>0.0011800000000000001</v>
      </c>
      <c r="R833" s="225">
        <f>Q833*H833</f>
        <v>0.0011800000000000001</v>
      </c>
      <c r="S833" s="225">
        <v>0</v>
      </c>
      <c r="T833" s="226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452</v>
      </c>
      <c r="AT833" s="227" t="s">
        <v>307</v>
      </c>
      <c r="AU833" s="227" t="s">
        <v>147</v>
      </c>
      <c r="AY833" s="17" t="s">
        <v>138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147</v>
      </c>
      <c r="BK833" s="228">
        <f>ROUND(I833*H833,1)</f>
        <v>0</v>
      </c>
      <c r="BL833" s="17" t="s">
        <v>442</v>
      </c>
      <c r="BM833" s="227" t="s">
        <v>1028</v>
      </c>
    </row>
    <row r="834" s="2" customFormat="1" ht="24.15" customHeight="1">
      <c r="A834" s="38"/>
      <c r="B834" s="39"/>
      <c r="C834" s="215" t="s">
        <v>1029</v>
      </c>
      <c r="D834" s="215" t="s">
        <v>142</v>
      </c>
      <c r="E834" s="216" t="s">
        <v>1030</v>
      </c>
      <c r="F834" s="217" t="s">
        <v>1031</v>
      </c>
      <c r="G834" s="218" t="s">
        <v>145</v>
      </c>
      <c r="H834" s="219">
        <v>1</v>
      </c>
      <c r="I834" s="220"/>
      <c r="J834" s="221">
        <f>ROUND(I834*H834,1)</f>
        <v>0</v>
      </c>
      <c r="K834" s="222"/>
      <c r="L834" s="44"/>
      <c r="M834" s="223" t="s">
        <v>1</v>
      </c>
      <c r="N834" s="224" t="s">
        <v>40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0.014999999999999999</v>
      </c>
      <c r="T834" s="226">
        <f>S834*H834</f>
        <v>0.014999999999999999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442</v>
      </c>
      <c r="AT834" s="227" t="s">
        <v>142</v>
      </c>
      <c r="AU834" s="227" t="s">
        <v>147</v>
      </c>
      <c r="AY834" s="17" t="s">
        <v>138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147</v>
      </c>
      <c r="BK834" s="228">
        <f>ROUND(I834*H834,1)</f>
        <v>0</v>
      </c>
      <c r="BL834" s="17" t="s">
        <v>442</v>
      </c>
      <c r="BM834" s="227" t="s">
        <v>1032</v>
      </c>
    </row>
    <row r="835" s="14" customFormat="1">
      <c r="A835" s="14"/>
      <c r="B835" s="240"/>
      <c r="C835" s="241"/>
      <c r="D835" s="231" t="s">
        <v>149</v>
      </c>
      <c r="E835" s="242" t="s">
        <v>1</v>
      </c>
      <c r="F835" s="243" t="s">
        <v>82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149</v>
      </c>
      <c r="AU835" s="250" t="s">
        <v>147</v>
      </c>
      <c r="AV835" s="14" t="s">
        <v>147</v>
      </c>
      <c r="AW835" s="14" t="s">
        <v>30</v>
      </c>
      <c r="AX835" s="14" t="s">
        <v>82</v>
      </c>
      <c r="AY835" s="250" t="s">
        <v>138</v>
      </c>
    </row>
    <row r="836" s="2" customFormat="1" ht="24.15" customHeight="1">
      <c r="A836" s="38"/>
      <c r="B836" s="39"/>
      <c r="C836" s="215" t="s">
        <v>1033</v>
      </c>
      <c r="D836" s="215" t="s">
        <v>142</v>
      </c>
      <c r="E836" s="216" t="s">
        <v>1034</v>
      </c>
      <c r="F836" s="217" t="s">
        <v>1035</v>
      </c>
      <c r="G836" s="218" t="s">
        <v>145</v>
      </c>
      <c r="H836" s="219">
        <v>6</v>
      </c>
      <c r="I836" s="220"/>
      <c r="J836" s="221">
        <f>ROUND(I836*H836,1)</f>
        <v>0</v>
      </c>
      <c r="K836" s="222"/>
      <c r="L836" s="44"/>
      <c r="M836" s="223" t="s">
        <v>1</v>
      </c>
      <c r="N836" s="224" t="s">
        <v>40</v>
      </c>
      <c r="O836" s="91"/>
      <c r="P836" s="225">
        <f>O836*H836</f>
        <v>0</v>
      </c>
      <c r="Q836" s="225">
        <v>0</v>
      </c>
      <c r="R836" s="225">
        <f>Q836*H836</f>
        <v>0</v>
      </c>
      <c r="S836" s="225">
        <v>0.00023000000000000001</v>
      </c>
      <c r="T836" s="226">
        <f>S836*H836</f>
        <v>0.0013800000000000002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442</v>
      </c>
      <c r="AT836" s="227" t="s">
        <v>142</v>
      </c>
      <c r="AU836" s="227" t="s">
        <v>147</v>
      </c>
      <c r="AY836" s="17" t="s">
        <v>138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147</v>
      </c>
      <c r="BK836" s="228">
        <f>ROUND(I836*H836,1)</f>
        <v>0</v>
      </c>
      <c r="BL836" s="17" t="s">
        <v>442</v>
      </c>
      <c r="BM836" s="227" t="s">
        <v>1036</v>
      </c>
    </row>
    <row r="837" s="14" customFormat="1">
      <c r="A837" s="14"/>
      <c r="B837" s="240"/>
      <c r="C837" s="241"/>
      <c r="D837" s="231" t="s">
        <v>149</v>
      </c>
      <c r="E837" s="242" t="s">
        <v>1</v>
      </c>
      <c r="F837" s="243" t="s">
        <v>177</v>
      </c>
      <c r="G837" s="241"/>
      <c r="H837" s="244">
        <v>6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149</v>
      </c>
      <c r="AU837" s="250" t="s">
        <v>147</v>
      </c>
      <c r="AV837" s="14" t="s">
        <v>147</v>
      </c>
      <c r="AW837" s="14" t="s">
        <v>30</v>
      </c>
      <c r="AX837" s="14" t="s">
        <v>82</v>
      </c>
      <c r="AY837" s="250" t="s">
        <v>138</v>
      </c>
    </row>
    <row r="838" s="2" customFormat="1" ht="24.15" customHeight="1">
      <c r="A838" s="38"/>
      <c r="B838" s="39"/>
      <c r="C838" s="215" t="s">
        <v>1037</v>
      </c>
      <c r="D838" s="215" t="s">
        <v>142</v>
      </c>
      <c r="E838" s="216" t="s">
        <v>1038</v>
      </c>
      <c r="F838" s="217" t="s">
        <v>1039</v>
      </c>
      <c r="G838" s="218" t="s">
        <v>145</v>
      </c>
      <c r="H838" s="219">
        <v>1</v>
      </c>
      <c r="I838" s="220"/>
      <c r="J838" s="221">
        <f>ROUND(I838*H838,1)</f>
        <v>0</v>
      </c>
      <c r="K838" s="222"/>
      <c r="L838" s="44"/>
      <c r="M838" s="223" t="s">
        <v>1</v>
      </c>
      <c r="N838" s="224" t="s">
        <v>40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442</v>
      </c>
      <c r="AT838" s="227" t="s">
        <v>142</v>
      </c>
      <c r="AU838" s="227" t="s">
        <v>147</v>
      </c>
      <c r="AY838" s="17" t="s">
        <v>138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147</v>
      </c>
      <c r="BK838" s="228">
        <f>ROUND(I838*H838,1)</f>
        <v>0</v>
      </c>
      <c r="BL838" s="17" t="s">
        <v>442</v>
      </c>
      <c r="BM838" s="227" t="s">
        <v>1040</v>
      </c>
    </row>
    <row r="839" s="2" customFormat="1" ht="24.15" customHeight="1">
      <c r="A839" s="38"/>
      <c r="B839" s="39"/>
      <c r="C839" s="215" t="s">
        <v>1041</v>
      </c>
      <c r="D839" s="215" t="s">
        <v>142</v>
      </c>
      <c r="E839" s="216" t="s">
        <v>1042</v>
      </c>
      <c r="F839" s="217" t="s">
        <v>1043</v>
      </c>
      <c r="G839" s="218" t="s">
        <v>145</v>
      </c>
      <c r="H839" s="219">
        <v>9</v>
      </c>
      <c r="I839" s="220"/>
      <c r="J839" s="221">
        <f>ROUND(I839*H839,1)</f>
        <v>0</v>
      </c>
      <c r="K839" s="222"/>
      <c r="L839" s="44"/>
      <c r="M839" s="223" t="s">
        <v>1</v>
      </c>
      <c r="N839" s="224" t="s">
        <v>40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442</v>
      </c>
      <c r="AT839" s="227" t="s">
        <v>142</v>
      </c>
      <c r="AU839" s="227" t="s">
        <v>147</v>
      </c>
      <c r="AY839" s="17" t="s">
        <v>138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147</v>
      </c>
      <c r="BK839" s="228">
        <f>ROUND(I839*H839,1)</f>
        <v>0</v>
      </c>
      <c r="BL839" s="17" t="s">
        <v>442</v>
      </c>
      <c r="BM839" s="227" t="s">
        <v>1044</v>
      </c>
    </row>
    <row r="840" s="13" customFormat="1">
      <c r="A840" s="13"/>
      <c r="B840" s="229"/>
      <c r="C840" s="230"/>
      <c r="D840" s="231" t="s">
        <v>149</v>
      </c>
      <c r="E840" s="232" t="s">
        <v>1</v>
      </c>
      <c r="F840" s="233" t="s">
        <v>188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149</v>
      </c>
      <c r="AU840" s="239" t="s">
        <v>147</v>
      </c>
      <c r="AV840" s="13" t="s">
        <v>82</v>
      </c>
      <c r="AW840" s="13" t="s">
        <v>30</v>
      </c>
      <c r="AX840" s="13" t="s">
        <v>74</v>
      </c>
      <c r="AY840" s="239" t="s">
        <v>138</v>
      </c>
    </row>
    <row r="841" s="14" customFormat="1">
      <c r="A841" s="14"/>
      <c r="B841" s="240"/>
      <c r="C841" s="241"/>
      <c r="D841" s="231" t="s">
        <v>149</v>
      </c>
      <c r="E841" s="242" t="s">
        <v>1</v>
      </c>
      <c r="F841" s="243" t="s">
        <v>82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149</v>
      </c>
      <c r="AU841" s="250" t="s">
        <v>147</v>
      </c>
      <c r="AV841" s="14" t="s">
        <v>147</v>
      </c>
      <c r="AW841" s="14" t="s">
        <v>30</v>
      </c>
      <c r="AX841" s="14" t="s">
        <v>74</v>
      </c>
      <c r="AY841" s="250" t="s">
        <v>138</v>
      </c>
    </row>
    <row r="842" s="13" customFormat="1">
      <c r="A842" s="13"/>
      <c r="B842" s="229"/>
      <c r="C842" s="230"/>
      <c r="D842" s="231" t="s">
        <v>149</v>
      </c>
      <c r="E842" s="232" t="s">
        <v>1</v>
      </c>
      <c r="F842" s="233" t="s">
        <v>194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149</v>
      </c>
      <c r="AU842" s="239" t="s">
        <v>147</v>
      </c>
      <c r="AV842" s="13" t="s">
        <v>82</v>
      </c>
      <c r="AW842" s="13" t="s">
        <v>30</v>
      </c>
      <c r="AX842" s="13" t="s">
        <v>74</v>
      </c>
      <c r="AY842" s="239" t="s">
        <v>138</v>
      </c>
    </row>
    <row r="843" s="14" customFormat="1">
      <c r="A843" s="14"/>
      <c r="B843" s="240"/>
      <c r="C843" s="241"/>
      <c r="D843" s="231" t="s">
        <v>149</v>
      </c>
      <c r="E843" s="242" t="s">
        <v>1</v>
      </c>
      <c r="F843" s="243" t="s">
        <v>82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149</v>
      </c>
      <c r="AU843" s="250" t="s">
        <v>147</v>
      </c>
      <c r="AV843" s="14" t="s">
        <v>147</v>
      </c>
      <c r="AW843" s="14" t="s">
        <v>30</v>
      </c>
      <c r="AX843" s="14" t="s">
        <v>74</v>
      </c>
      <c r="AY843" s="250" t="s">
        <v>138</v>
      </c>
    </row>
    <row r="844" s="13" customFormat="1">
      <c r="A844" s="13"/>
      <c r="B844" s="229"/>
      <c r="C844" s="230"/>
      <c r="D844" s="231" t="s">
        <v>149</v>
      </c>
      <c r="E844" s="232" t="s">
        <v>1</v>
      </c>
      <c r="F844" s="233" t="s">
        <v>174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149</v>
      </c>
      <c r="AU844" s="239" t="s">
        <v>147</v>
      </c>
      <c r="AV844" s="13" t="s">
        <v>82</v>
      </c>
      <c r="AW844" s="13" t="s">
        <v>30</v>
      </c>
      <c r="AX844" s="13" t="s">
        <v>74</v>
      </c>
      <c r="AY844" s="239" t="s">
        <v>138</v>
      </c>
    </row>
    <row r="845" s="14" customFormat="1">
      <c r="A845" s="14"/>
      <c r="B845" s="240"/>
      <c r="C845" s="241"/>
      <c r="D845" s="231" t="s">
        <v>149</v>
      </c>
      <c r="E845" s="242" t="s">
        <v>1</v>
      </c>
      <c r="F845" s="243" t="s">
        <v>147</v>
      </c>
      <c r="G845" s="241"/>
      <c r="H845" s="244">
        <v>2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149</v>
      </c>
      <c r="AU845" s="250" t="s">
        <v>147</v>
      </c>
      <c r="AV845" s="14" t="s">
        <v>147</v>
      </c>
      <c r="AW845" s="14" t="s">
        <v>30</v>
      </c>
      <c r="AX845" s="14" t="s">
        <v>74</v>
      </c>
      <c r="AY845" s="250" t="s">
        <v>138</v>
      </c>
    </row>
    <row r="846" s="13" customFormat="1">
      <c r="A846" s="13"/>
      <c r="B846" s="229"/>
      <c r="C846" s="230"/>
      <c r="D846" s="231" t="s">
        <v>149</v>
      </c>
      <c r="E846" s="232" t="s">
        <v>1</v>
      </c>
      <c r="F846" s="233" t="s">
        <v>190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149</v>
      </c>
      <c r="AU846" s="239" t="s">
        <v>147</v>
      </c>
      <c r="AV846" s="13" t="s">
        <v>82</v>
      </c>
      <c r="AW846" s="13" t="s">
        <v>30</v>
      </c>
      <c r="AX846" s="13" t="s">
        <v>74</v>
      </c>
      <c r="AY846" s="239" t="s">
        <v>138</v>
      </c>
    </row>
    <row r="847" s="14" customFormat="1">
      <c r="A847" s="14"/>
      <c r="B847" s="240"/>
      <c r="C847" s="241"/>
      <c r="D847" s="231" t="s">
        <v>149</v>
      </c>
      <c r="E847" s="242" t="s">
        <v>1</v>
      </c>
      <c r="F847" s="243" t="s">
        <v>147</v>
      </c>
      <c r="G847" s="241"/>
      <c r="H847" s="244">
        <v>2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149</v>
      </c>
      <c r="AU847" s="250" t="s">
        <v>147</v>
      </c>
      <c r="AV847" s="14" t="s">
        <v>147</v>
      </c>
      <c r="AW847" s="14" t="s">
        <v>30</v>
      </c>
      <c r="AX847" s="14" t="s">
        <v>74</v>
      </c>
      <c r="AY847" s="250" t="s">
        <v>138</v>
      </c>
    </row>
    <row r="848" s="13" customFormat="1">
      <c r="A848" s="13"/>
      <c r="B848" s="229"/>
      <c r="C848" s="230"/>
      <c r="D848" s="231" t="s">
        <v>149</v>
      </c>
      <c r="E848" s="232" t="s">
        <v>1</v>
      </c>
      <c r="F848" s="233" t="s">
        <v>196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149</v>
      </c>
      <c r="AU848" s="239" t="s">
        <v>147</v>
      </c>
      <c r="AV848" s="13" t="s">
        <v>82</v>
      </c>
      <c r="AW848" s="13" t="s">
        <v>30</v>
      </c>
      <c r="AX848" s="13" t="s">
        <v>74</v>
      </c>
      <c r="AY848" s="239" t="s">
        <v>138</v>
      </c>
    </row>
    <row r="849" s="14" customFormat="1">
      <c r="A849" s="14"/>
      <c r="B849" s="240"/>
      <c r="C849" s="241"/>
      <c r="D849" s="231" t="s">
        <v>149</v>
      </c>
      <c r="E849" s="242" t="s">
        <v>1</v>
      </c>
      <c r="F849" s="243" t="s">
        <v>82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149</v>
      </c>
      <c r="AU849" s="250" t="s">
        <v>147</v>
      </c>
      <c r="AV849" s="14" t="s">
        <v>147</v>
      </c>
      <c r="AW849" s="14" t="s">
        <v>30</v>
      </c>
      <c r="AX849" s="14" t="s">
        <v>74</v>
      </c>
      <c r="AY849" s="250" t="s">
        <v>138</v>
      </c>
    </row>
    <row r="850" s="13" customFormat="1">
      <c r="A850" s="13"/>
      <c r="B850" s="229"/>
      <c r="C850" s="230"/>
      <c r="D850" s="231" t="s">
        <v>149</v>
      </c>
      <c r="E850" s="232" t="s">
        <v>1</v>
      </c>
      <c r="F850" s="233" t="s">
        <v>192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149</v>
      </c>
      <c r="AU850" s="239" t="s">
        <v>147</v>
      </c>
      <c r="AV850" s="13" t="s">
        <v>82</v>
      </c>
      <c r="AW850" s="13" t="s">
        <v>30</v>
      </c>
      <c r="AX850" s="13" t="s">
        <v>74</v>
      </c>
      <c r="AY850" s="239" t="s">
        <v>138</v>
      </c>
    </row>
    <row r="851" s="14" customFormat="1">
      <c r="A851" s="14"/>
      <c r="B851" s="240"/>
      <c r="C851" s="241"/>
      <c r="D851" s="231" t="s">
        <v>149</v>
      </c>
      <c r="E851" s="242" t="s">
        <v>1</v>
      </c>
      <c r="F851" s="243" t="s">
        <v>82</v>
      </c>
      <c r="G851" s="241"/>
      <c r="H851" s="244">
        <v>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149</v>
      </c>
      <c r="AU851" s="250" t="s">
        <v>147</v>
      </c>
      <c r="AV851" s="14" t="s">
        <v>147</v>
      </c>
      <c r="AW851" s="14" t="s">
        <v>30</v>
      </c>
      <c r="AX851" s="14" t="s">
        <v>74</v>
      </c>
      <c r="AY851" s="250" t="s">
        <v>138</v>
      </c>
    </row>
    <row r="852" s="13" customFormat="1">
      <c r="A852" s="13"/>
      <c r="B852" s="229"/>
      <c r="C852" s="230"/>
      <c r="D852" s="231" t="s">
        <v>149</v>
      </c>
      <c r="E852" s="232" t="s">
        <v>1</v>
      </c>
      <c r="F852" s="233" t="s">
        <v>186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149</v>
      </c>
      <c r="AU852" s="239" t="s">
        <v>147</v>
      </c>
      <c r="AV852" s="13" t="s">
        <v>82</v>
      </c>
      <c r="AW852" s="13" t="s">
        <v>30</v>
      </c>
      <c r="AX852" s="13" t="s">
        <v>74</v>
      </c>
      <c r="AY852" s="239" t="s">
        <v>138</v>
      </c>
    </row>
    <row r="853" s="14" customFormat="1">
      <c r="A853" s="14"/>
      <c r="B853" s="240"/>
      <c r="C853" s="241"/>
      <c r="D853" s="231" t="s">
        <v>149</v>
      </c>
      <c r="E853" s="242" t="s">
        <v>1</v>
      </c>
      <c r="F853" s="243" t="s">
        <v>82</v>
      </c>
      <c r="G853" s="241"/>
      <c r="H853" s="244">
        <v>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149</v>
      </c>
      <c r="AU853" s="250" t="s">
        <v>147</v>
      </c>
      <c r="AV853" s="14" t="s">
        <v>147</v>
      </c>
      <c r="AW853" s="14" t="s">
        <v>30</v>
      </c>
      <c r="AX853" s="14" t="s">
        <v>74</v>
      </c>
      <c r="AY853" s="250" t="s">
        <v>138</v>
      </c>
    </row>
    <row r="854" s="15" customFormat="1">
      <c r="A854" s="15"/>
      <c r="B854" s="251"/>
      <c r="C854" s="252"/>
      <c r="D854" s="231" t="s">
        <v>149</v>
      </c>
      <c r="E854" s="253" t="s">
        <v>1</v>
      </c>
      <c r="F854" s="254" t="s">
        <v>176</v>
      </c>
      <c r="G854" s="252"/>
      <c r="H854" s="255">
        <v>9</v>
      </c>
      <c r="I854" s="256"/>
      <c r="J854" s="252"/>
      <c r="K854" s="252"/>
      <c r="L854" s="257"/>
      <c r="M854" s="258"/>
      <c r="N854" s="259"/>
      <c r="O854" s="259"/>
      <c r="P854" s="259"/>
      <c r="Q854" s="259"/>
      <c r="R854" s="259"/>
      <c r="S854" s="259"/>
      <c r="T854" s="260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61" t="s">
        <v>149</v>
      </c>
      <c r="AU854" s="261" t="s">
        <v>147</v>
      </c>
      <c r="AV854" s="15" t="s">
        <v>146</v>
      </c>
      <c r="AW854" s="15" t="s">
        <v>30</v>
      </c>
      <c r="AX854" s="15" t="s">
        <v>82</v>
      </c>
      <c r="AY854" s="261" t="s">
        <v>138</v>
      </c>
    </row>
    <row r="855" s="2" customFormat="1" ht="16.5" customHeight="1">
      <c r="A855" s="38"/>
      <c r="B855" s="39"/>
      <c r="C855" s="262" t="s">
        <v>1045</v>
      </c>
      <c r="D855" s="262" t="s">
        <v>307</v>
      </c>
      <c r="E855" s="263" t="s">
        <v>1046</v>
      </c>
      <c r="F855" s="264" t="s">
        <v>1047</v>
      </c>
      <c r="G855" s="265" t="s">
        <v>145</v>
      </c>
      <c r="H855" s="266">
        <v>9</v>
      </c>
      <c r="I855" s="267"/>
      <c r="J855" s="268">
        <f>ROUND(I855*H855,1)</f>
        <v>0</v>
      </c>
      <c r="K855" s="269"/>
      <c r="L855" s="270"/>
      <c r="M855" s="271" t="s">
        <v>1</v>
      </c>
      <c r="N855" s="272" t="s">
        <v>40</v>
      </c>
      <c r="O855" s="91"/>
      <c r="P855" s="225">
        <f>O855*H855</f>
        <v>0</v>
      </c>
      <c r="Q855" s="225">
        <v>4.0000000000000003E-05</v>
      </c>
      <c r="R855" s="225">
        <f>Q855*H855</f>
        <v>0.00036000000000000002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452</v>
      </c>
      <c r="AT855" s="227" t="s">
        <v>307</v>
      </c>
      <c r="AU855" s="227" t="s">
        <v>147</v>
      </c>
      <c r="AY855" s="17" t="s">
        <v>138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147</v>
      </c>
      <c r="BK855" s="228">
        <f>ROUND(I855*H855,1)</f>
        <v>0</v>
      </c>
      <c r="BL855" s="17" t="s">
        <v>442</v>
      </c>
      <c r="BM855" s="227" t="s">
        <v>1048</v>
      </c>
    </row>
    <row r="856" s="13" customFormat="1">
      <c r="A856" s="13"/>
      <c r="B856" s="229"/>
      <c r="C856" s="230"/>
      <c r="D856" s="231" t="s">
        <v>149</v>
      </c>
      <c r="E856" s="232" t="s">
        <v>1</v>
      </c>
      <c r="F856" s="233" t="s">
        <v>188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149</v>
      </c>
      <c r="AU856" s="239" t="s">
        <v>147</v>
      </c>
      <c r="AV856" s="13" t="s">
        <v>82</v>
      </c>
      <c r="AW856" s="13" t="s">
        <v>30</v>
      </c>
      <c r="AX856" s="13" t="s">
        <v>74</v>
      </c>
      <c r="AY856" s="239" t="s">
        <v>138</v>
      </c>
    </row>
    <row r="857" s="14" customFormat="1">
      <c r="A857" s="14"/>
      <c r="B857" s="240"/>
      <c r="C857" s="241"/>
      <c r="D857" s="231" t="s">
        <v>149</v>
      </c>
      <c r="E857" s="242" t="s">
        <v>1</v>
      </c>
      <c r="F857" s="243" t="s">
        <v>82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149</v>
      </c>
      <c r="AU857" s="250" t="s">
        <v>147</v>
      </c>
      <c r="AV857" s="14" t="s">
        <v>147</v>
      </c>
      <c r="AW857" s="14" t="s">
        <v>30</v>
      </c>
      <c r="AX857" s="14" t="s">
        <v>74</v>
      </c>
      <c r="AY857" s="250" t="s">
        <v>138</v>
      </c>
    </row>
    <row r="858" s="13" customFormat="1">
      <c r="A858" s="13"/>
      <c r="B858" s="229"/>
      <c r="C858" s="230"/>
      <c r="D858" s="231" t="s">
        <v>149</v>
      </c>
      <c r="E858" s="232" t="s">
        <v>1</v>
      </c>
      <c r="F858" s="233" t="s">
        <v>194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149</v>
      </c>
      <c r="AU858" s="239" t="s">
        <v>147</v>
      </c>
      <c r="AV858" s="13" t="s">
        <v>82</v>
      </c>
      <c r="AW858" s="13" t="s">
        <v>30</v>
      </c>
      <c r="AX858" s="13" t="s">
        <v>74</v>
      </c>
      <c r="AY858" s="239" t="s">
        <v>138</v>
      </c>
    </row>
    <row r="859" s="14" customFormat="1">
      <c r="A859" s="14"/>
      <c r="B859" s="240"/>
      <c r="C859" s="241"/>
      <c r="D859" s="231" t="s">
        <v>149</v>
      </c>
      <c r="E859" s="242" t="s">
        <v>1</v>
      </c>
      <c r="F859" s="243" t="s">
        <v>82</v>
      </c>
      <c r="G859" s="241"/>
      <c r="H859" s="244">
        <v>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149</v>
      </c>
      <c r="AU859" s="250" t="s">
        <v>147</v>
      </c>
      <c r="AV859" s="14" t="s">
        <v>147</v>
      </c>
      <c r="AW859" s="14" t="s">
        <v>30</v>
      </c>
      <c r="AX859" s="14" t="s">
        <v>74</v>
      </c>
      <c r="AY859" s="250" t="s">
        <v>138</v>
      </c>
    </row>
    <row r="860" s="13" customFormat="1">
      <c r="A860" s="13"/>
      <c r="B860" s="229"/>
      <c r="C860" s="230"/>
      <c r="D860" s="231" t="s">
        <v>149</v>
      </c>
      <c r="E860" s="232" t="s">
        <v>1</v>
      </c>
      <c r="F860" s="233" t="s">
        <v>174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149</v>
      </c>
      <c r="AU860" s="239" t="s">
        <v>147</v>
      </c>
      <c r="AV860" s="13" t="s">
        <v>82</v>
      </c>
      <c r="AW860" s="13" t="s">
        <v>30</v>
      </c>
      <c r="AX860" s="13" t="s">
        <v>74</v>
      </c>
      <c r="AY860" s="239" t="s">
        <v>138</v>
      </c>
    </row>
    <row r="861" s="14" customFormat="1">
      <c r="A861" s="14"/>
      <c r="B861" s="240"/>
      <c r="C861" s="241"/>
      <c r="D861" s="231" t="s">
        <v>149</v>
      </c>
      <c r="E861" s="242" t="s">
        <v>1</v>
      </c>
      <c r="F861" s="243" t="s">
        <v>147</v>
      </c>
      <c r="G861" s="241"/>
      <c r="H861" s="244">
        <v>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149</v>
      </c>
      <c r="AU861" s="250" t="s">
        <v>147</v>
      </c>
      <c r="AV861" s="14" t="s">
        <v>147</v>
      </c>
      <c r="AW861" s="14" t="s">
        <v>30</v>
      </c>
      <c r="AX861" s="14" t="s">
        <v>74</v>
      </c>
      <c r="AY861" s="250" t="s">
        <v>138</v>
      </c>
    </row>
    <row r="862" s="13" customFormat="1">
      <c r="A862" s="13"/>
      <c r="B862" s="229"/>
      <c r="C862" s="230"/>
      <c r="D862" s="231" t="s">
        <v>149</v>
      </c>
      <c r="E862" s="232" t="s">
        <v>1</v>
      </c>
      <c r="F862" s="233" t="s">
        <v>190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149</v>
      </c>
      <c r="AU862" s="239" t="s">
        <v>147</v>
      </c>
      <c r="AV862" s="13" t="s">
        <v>82</v>
      </c>
      <c r="AW862" s="13" t="s">
        <v>30</v>
      </c>
      <c r="AX862" s="13" t="s">
        <v>74</v>
      </c>
      <c r="AY862" s="239" t="s">
        <v>138</v>
      </c>
    </row>
    <row r="863" s="14" customFormat="1">
      <c r="A863" s="14"/>
      <c r="B863" s="240"/>
      <c r="C863" s="241"/>
      <c r="D863" s="231" t="s">
        <v>149</v>
      </c>
      <c r="E863" s="242" t="s">
        <v>1</v>
      </c>
      <c r="F863" s="243" t="s">
        <v>147</v>
      </c>
      <c r="G863" s="241"/>
      <c r="H863" s="244">
        <v>2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149</v>
      </c>
      <c r="AU863" s="250" t="s">
        <v>147</v>
      </c>
      <c r="AV863" s="14" t="s">
        <v>147</v>
      </c>
      <c r="AW863" s="14" t="s">
        <v>30</v>
      </c>
      <c r="AX863" s="14" t="s">
        <v>74</v>
      </c>
      <c r="AY863" s="250" t="s">
        <v>138</v>
      </c>
    </row>
    <row r="864" s="13" customFormat="1">
      <c r="A864" s="13"/>
      <c r="B864" s="229"/>
      <c r="C864" s="230"/>
      <c r="D864" s="231" t="s">
        <v>149</v>
      </c>
      <c r="E864" s="232" t="s">
        <v>1</v>
      </c>
      <c r="F864" s="233" t="s">
        <v>196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149</v>
      </c>
      <c r="AU864" s="239" t="s">
        <v>147</v>
      </c>
      <c r="AV864" s="13" t="s">
        <v>82</v>
      </c>
      <c r="AW864" s="13" t="s">
        <v>30</v>
      </c>
      <c r="AX864" s="13" t="s">
        <v>74</v>
      </c>
      <c r="AY864" s="239" t="s">
        <v>138</v>
      </c>
    </row>
    <row r="865" s="14" customFormat="1">
      <c r="A865" s="14"/>
      <c r="B865" s="240"/>
      <c r="C865" s="241"/>
      <c r="D865" s="231" t="s">
        <v>149</v>
      </c>
      <c r="E865" s="242" t="s">
        <v>1</v>
      </c>
      <c r="F865" s="243" t="s">
        <v>82</v>
      </c>
      <c r="G865" s="241"/>
      <c r="H865" s="244">
        <v>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149</v>
      </c>
      <c r="AU865" s="250" t="s">
        <v>147</v>
      </c>
      <c r="AV865" s="14" t="s">
        <v>147</v>
      </c>
      <c r="AW865" s="14" t="s">
        <v>30</v>
      </c>
      <c r="AX865" s="14" t="s">
        <v>74</v>
      </c>
      <c r="AY865" s="250" t="s">
        <v>138</v>
      </c>
    </row>
    <row r="866" s="13" customFormat="1">
      <c r="A866" s="13"/>
      <c r="B866" s="229"/>
      <c r="C866" s="230"/>
      <c r="D866" s="231" t="s">
        <v>149</v>
      </c>
      <c r="E866" s="232" t="s">
        <v>1</v>
      </c>
      <c r="F866" s="233" t="s">
        <v>192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149</v>
      </c>
      <c r="AU866" s="239" t="s">
        <v>147</v>
      </c>
      <c r="AV866" s="13" t="s">
        <v>82</v>
      </c>
      <c r="AW866" s="13" t="s">
        <v>30</v>
      </c>
      <c r="AX866" s="13" t="s">
        <v>74</v>
      </c>
      <c r="AY866" s="239" t="s">
        <v>138</v>
      </c>
    </row>
    <row r="867" s="14" customFormat="1">
      <c r="A867" s="14"/>
      <c r="B867" s="240"/>
      <c r="C867" s="241"/>
      <c r="D867" s="231" t="s">
        <v>149</v>
      </c>
      <c r="E867" s="242" t="s">
        <v>1</v>
      </c>
      <c r="F867" s="243" t="s">
        <v>82</v>
      </c>
      <c r="G867" s="241"/>
      <c r="H867" s="244">
        <v>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149</v>
      </c>
      <c r="AU867" s="250" t="s">
        <v>147</v>
      </c>
      <c r="AV867" s="14" t="s">
        <v>147</v>
      </c>
      <c r="AW867" s="14" t="s">
        <v>30</v>
      </c>
      <c r="AX867" s="14" t="s">
        <v>74</v>
      </c>
      <c r="AY867" s="250" t="s">
        <v>138</v>
      </c>
    </row>
    <row r="868" s="13" customFormat="1">
      <c r="A868" s="13"/>
      <c r="B868" s="229"/>
      <c r="C868" s="230"/>
      <c r="D868" s="231" t="s">
        <v>149</v>
      </c>
      <c r="E868" s="232" t="s">
        <v>1</v>
      </c>
      <c r="F868" s="233" t="s">
        <v>186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149</v>
      </c>
      <c r="AU868" s="239" t="s">
        <v>147</v>
      </c>
      <c r="AV868" s="13" t="s">
        <v>82</v>
      </c>
      <c r="AW868" s="13" t="s">
        <v>30</v>
      </c>
      <c r="AX868" s="13" t="s">
        <v>74</v>
      </c>
      <c r="AY868" s="239" t="s">
        <v>138</v>
      </c>
    </row>
    <row r="869" s="14" customFormat="1">
      <c r="A869" s="14"/>
      <c r="B869" s="240"/>
      <c r="C869" s="241"/>
      <c r="D869" s="231" t="s">
        <v>149</v>
      </c>
      <c r="E869" s="242" t="s">
        <v>1</v>
      </c>
      <c r="F869" s="243" t="s">
        <v>82</v>
      </c>
      <c r="G869" s="241"/>
      <c r="H869" s="244">
        <v>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149</v>
      </c>
      <c r="AU869" s="250" t="s">
        <v>147</v>
      </c>
      <c r="AV869" s="14" t="s">
        <v>147</v>
      </c>
      <c r="AW869" s="14" t="s">
        <v>30</v>
      </c>
      <c r="AX869" s="14" t="s">
        <v>74</v>
      </c>
      <c r="AY869" s="250" t="s">
        <v>138</v>
      </c>
    </row>
    <row r="870" s="15" customFormat="1">
      <c r="A870" s="15"/>
      <c r="B870" s="251"/>
      <c r="C870" s="252"/>
      <c r="D870" s="231" t="s">
        <v>149</v>
      </c>
      <c r="E870" s="253" t="s">
        <v>1</v>
      </c>
      <c r="F870" s="254" t="s">
        <v>176</v>
      </c>
      <c r="G870" s="252"/>
      <c r="H870" s="255">
        <v>9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1" t="s">
        <v>149</v>
      </c>
      <c r="AU870" s="261" t="s">
        <v>147</v>
      </c>
      <c r="AV870" s="15" t="s">
        <v>146</v>
      </c>
      <c r="AW870" s="15" t="s">
        <v>30</v>
      </c>
      <c r="AX870" s="15" t="s">
        <v>82</v>
      </c>
      <c r="AY870" s="261" t="s">
        <v>138</v>
      </c>
    </row>
    <row r="871" s="2" customFormat="1" ht="24.15" customHeight="1">
      <c r="A871" s="38"/>
      <c r="B871" s="39"/>
      <c r="C871" s="262" t="s">
        <v>1049</v>
      </c>
      <c r="D871" s="262" t="s">
        <v>307</v>
      </c>
      <c r="E871" s="263" t="s">
        <v>1050</v>
      </c>
      <c r="F871" s="264" t="s">
        <v>1051</v>
      </c>
      <c r="G871" s="265" t="s">
        <v>145</v>
      </c>
      <c r="H871" s="266">
        <v>9</v>
      </c>
      <c r="I871" s="267"/>
      <c r="J871" s="268">
        <f>ROUND(I871*H871,1)</f>
        <v>0</v>
      </c>
      <c r="K871" s="269"/>
      <c r="L871" s="270"/>
      <c r="M871" s="271" t="s">
        <v>1</v>
      </c>
      <c r="N871" s="272" t="s">
        <v>40</v>
      </c>
      <c r="O871" s="91"/>
      <c r="P871" s="225">
        <f>O871*H871</f>
        <v>0</v>
      </c>
      <c r="Q871" s="225">
        <v>4.0000000000000003E-05</v>
      </c>
      <c r="R871" s="225">
        <f>Q871*H871</f>
        <v>0.00036000000000000002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452</v>
      </c>
      <c r="AT871" s="227" t="s">
        <v>307</v>
      </c>
      <c r="AU871" s="227" t="s">
        <v>147</v>
      </c>
      <c r="AY871" s="17" t="s">
        <v>138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147</v>
      </c>
      <c r="BK871" s="228">
        <f>ROUND(I871*H871,1)</f>
        <v>0</v>
      </c>
      <c r="BL871" s="17" t="s">
        <v>442</v>
      </c>
      <c r="BM871" s="227" t="s">
        <v>1052</v>
      </c>
    </row>
    <row r="872" s="13" customFormat="1">
      <c r="A872" s="13"/>
      <c r="B872" s="229"/>
      <c r="C872" s="230"/>
      <c r="D872" s="231" t="s">
        <v>149</v>
      </c>
      <c r="E872" s="232" t="s">
        <v>1</v>
      </c>
      <c r="F872" s="233" t="s">
        <v>188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149</v>
      </c>
      <c r="AU872" s="239" t="s">
        <v>147</v>
      </c>
      <c r="AV872" s="13" t="s">
        <v>82</v>
      </c>
      <c r="AW872" s="13" t="s">
        <v>30</v>
      </c>
      <c r="AX872" s="13" t="s">
        <v>74</v>
      </c>
      <c r="AY872" s="239" t="s">
        <v>138</v>
      </c>
    </row>
    <row r="873" s="14" customFormat="1">
      <c r="A873" s="14"/>
      <c r="B873" s="240"/>
      <c r="C873" s="241"/>
      <c r="D873" s="231" t="s">
        <v>149</v>
      </c>
      <c r="E873" s="242" t="s">
        <v>1</v>
      </c>
      <c r="F873" s="243" t="s">
        <v>82</v>
      </c>
      <c r="G873" s="241"/>
      <c r="H873" s="244">
        <v>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149</v>
      </c>
      <c r="AU873" s="250" t="s">
        <v>147</v>
      </c>
      <c r="AV873" s="14" t="s">
        <v>147</v>
      </c>
      <c r="AW873" s="14" t="s">
        <v>30</v>
      </c>
      <c r="AX873" s="14" t="s">
        <v>74</v>
      </c>
      <c r="AY873" s="250" t="s">
        <v>138</v>
      </c>
    </row>
    <row r="874" s="13" customFormat="1">
      <c r="A874" s="13"/>
      <c r="B874" s="229"/>
      <c r="C874" s="230"/>
      <c r="D874" s="231" t="s">
        <v>149</v>
      </c>
      <c r="E874" s="232" t="s">
        <v>1</v>
      </c>
      <c r="F874" s="233" t="s">
        <v>194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149</v>
      </c>
      <c r="AU874" s="239" t="s">
        <v>147</v>
      </c>
      <c r="AV874" s="13" t="s">
        <v>82</v>
      </c>
      <c r="AW874" s="13" t="s">
        <v>30</v>
      </c>
      <c r="AX874" s="13" t="s">
        <v>74</v>
      </c>
      <c r="AY874" s="239" t="s">
        <v>138</v>
      </c>
    </row>
    <row r="875" s="14" customFormat="1">
      <c r="A875" s="14"/>
      <c r="B875" s="240"/>
      <c r="C875" s="241"/>
      <c r="D875" s="231" t="s">
        <v>149</v>
      </c>
      <c r="E875" s="242" t="s">
        <v>1</v>
      </c>
      <c r="F875" s="243" t="s">
        <v>82</v>
      </c>
      <c r="G875" s="241"/>
      <c r="H875" s="244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149</v>
      </c>
      <c r="AU875" s="250" t="s">
        <v>147</v>
      </c>
      <c r="AV875" s="14" t="s">
        <v>147</v>
      </c>
      <c r="AW875" s="14" t="s">
        <v>30</v>
      </c>
      <c r="AX875" s="14" t="s">
        <v>74</v>
      </c>
      <c r="AY875" s="250" t="s">
        <v>138</v>
      </c>
    </row>
    <row r="876" s="13" customFormat="1">
      <c r="A876" s="13"/>
      <c r="B876" s="229"/>
      <c r="C876" s="230"/>
      <c r="D876" s="231" t="s">
        <v>149</v>
      </c>
      <c r="E876" s="232" t="s">
        <v>1</v>
      </c>
      <c r="F876" s="233" t="s">
        <v>174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149</v>
      </c>
      <c r="AU876" s="239" t="s">
        <v>147</v>
      </c>
      <c r="AV876" s="13" t="s">
        <v>82</v>
      </c>
      <c r="AW876" s="13" t="s">
        <v>30</v>
      </c>
      <c r="AX876" s="13" t="s">
        <v>74</v>
      </c>
      <c r="AY876" s="239" t="s">
        <v>138</v>
      </c>
    </row>
    <row r="877" s="14" customFormat="1">
      <c r="A877" s="14"/>
      <c r="B877" s="240"/>
      <c r="C877" s="241"/>
      <c r="D877" s="231" t="s">
        <v>149</v>
      </c>
      <c r="E877" s="242" t="s">
        <v>1</v>
      </c>
      <c r="F877" s="243" t="s">
        <v>147</v>
      </c>
      <c r="G877" s="241"/>
      <c r="H877" s="244">
        <v>2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149</v>
      </c>
      <c r="AU877" s="250" t="s">
        <v>147</v>
      </c>
      <c r="AV877" s="14" t="s">
        <v>147</v>
      </c>
      <c r="AW877" s="14" t="s">
        <v>30</v>
      </c>
      <c r="AX877" s="14" t="s">
        <v>74</v>
      </c>
      <c r="AY877" s="250" t="s">
        <v>138</v>
      </c>
    </row>
    <row r="878" s="13" customFormat="1">
      <c r="A878" s="13"/>
      <c r="B878" s="229"/>
      <c r="C878" s="230"/>
      <c r="D878" s="231" t="s">
        <v>149</v>
      </c>
      <c r="E878" s="232" t="s">
        <v>1</v>
      </c>
      <c r="F878" s="233" t="s">
        <v>190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149</v>
      </c>
      <c r="AU878" s="239" t="s">
        <v>147</v>
      </c>
      <c r="AV878" s="13" t="s">
        <v>82</v>
      </c>
      <c r="AW878" s="13" t="s">
        <v>30</v>
      </c>
      <c r="AX878" s="13" t="s">
        <v>74</v>
      </c>
      <c r="AY878" s="239" t="s">
        <v>138</v>
      </c>
    </row>
    <row r="879" s="14" customFormat="1">
      <c r="A879" s="14"/>
      <c r="B879" s="240"/>
      <c r="C879" s="241"/>
      <c r="D879" s="231" t="s">
        <v>149</v>
      </c>
      <c r="E879" s="242" t="s">
        <v>1</v>
      </c>
      <c r="F879" s="243" t="s">
        <v>147</v>
      </c>
      <c r="G879" s="241"/>
      <c r="H879" s="244">
        <v>2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149</v>
      </c>
      <c r="AU879" s="250" t="s">
        <v>147</v>
      </c>
      <c r="AV879" s="14" t="s">
        <v>147</v>
      </c>
      <c r="AW879" s="14" t="s">
        <v>30</v>
      </c>
      <c r="AX879" s="14" t="s">
        <v>74</v>
      </c>
      <c r="AY879" s="250" t="s">
        <v>138</v>
      </c>
    </row>
    <row r="880" s="13" customFormat="1">
      <c r="A880" s="13"/>
      <c r="B880" s="229"/>
      <c r="C880" s="230"/>
      <c r="D880" s="231" t="s">
        <v>149</v>
      </c>
      <c r="E880" s="232" t="s">
        <v>1</v>
      </c>
      <c r="F880" s="233" t="s">
        <v>196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149</v>
      </c>
      <c r="AU880" s="239" t="s">
        <v>147</v>
      </c>
      <c r="AV880" s="13" t="s">
        <v>82</v>
      </c>
      <c r="AW880" s="13" t="s">
        <v>30</v>
      </c>
      <c r="AX880" s="13" t="s">
        <v>74</v>
      </c>
      <c r="AY880" s="239" t="s">
        <v>138</v>
      </c>
    </row>
    <row r="881" s="14" customFormat="1">
      <c r="A881" s="14"/>
      <c r="B881" s="240"/>
      <c r="C881" s="241"/>
      <c r="D881" s="231" t="s">
        <v>149</v>
      </c>
      <c r="E881" s="242" t="s">
        <v>1</v>
      </c>
      <c r="F881" s="243" t="s">
        <v>82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149</v>
      </c>
      <c r="AU881" s="250" t="s">
        <v>147</v>
      </c>
      <c r="AV881" s="14" t="s">
        <v>147</v>
      </c>
      <c r="AW881" s="14" t="s">
        <v>30</v>
      </c>
      <c r="AX881" s="14" t="s">
        <v>74</v>
      </c>
      <c r="AY881" s="250" t="s">
        <v>138</v>
      </c>
    </row>
    <row r="882" s="13" customFormat="1">
      <c r="A882" s="13"/>
      <c r="B882" s="229"/>
      <c r="C882" s="230"/>
      <c r="D882" s="231" t="s">
        <v>149</v>
      </c>
      <c r="E882" s="232" t="s">
        <v>1</v>
      </c>
      <c r="F882" s="233" t="s">
        <v>192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149</v>
      </c>
      <c r="AU882" s="239" t="s">
        <v>147</v>
      </c>
      <c r="AV882" s="13" t="s">
        <v>82</v>
      </c>
      <c r="AW882" s="13" t="s">
        <v>30</v>
      </c>
      <c r="AX882" s="13" t="s">
        <v>74</v>
      </c>
      <c r="AY882" s="239" t="s">
        <v>138</v>
      </c>
    </row>
    <row r="883" s="14" customFormat="1">
      <c r="A883" s="14"/>
      <c r="B883" s="240"/>
      <c r="C883" s="241"/>
      <c r="D883" s="231" t="s">
        <v>149</v>
      </c>
      <c r="E883" s="242" t="s">
        <v>1</v>
      </c>
      <c r="F883" s="243" t="s">
        <v>82</v>
      </c>
      <c r="G883" s="241"/>
      <c r="H883" s="244">
        <v>1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149</v>
      </c>
      <c r="AU883" s="250" t="s">
        <v>147</v>
      </c>
      <c r="AV883" s="14" t="s">
        <v>147</v>
      </c>
      <c r="AW883" s="14" t="s">
        <v>30</v>
      </c>
      <c r="AX883" s="14" t="s">
        <v>74</v>
      </c>
      <c r="AY883" s="250" t="s">
        <v>138</v>
      </c>
    </row>
    <row r="884" s="13" customFormat="1">
      <c r="A884" s="13"/>
      <c r="B884" s="229"/>
      <c r="C884" s="230"/>
      <c r="D884" s="231" t="s">
        <v>149</v>
      </c>
      <c r="E884" s="232" t="s">
        <v>1</v>
      </c>
      <c r="F884" s="233" t="s">
        <v>186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149</v>
      </c>
      <c r="AU884" s="239" t="s">
        <v>147</v>
      </c>
      <c r="AV884" s="13" t="s">
        <v>82</v>
      </c>
      <c r="AW884" s="13" t="s">
        <v>30</v>
      </c>
      <c r="AX884" s="13" t="s">
        <v>74</v>
      </c>
      <c r="AY884" s="239" t="s">
        <v>138</v>
      </c>
    </row>
    <row r="885" s="14" customFormat="1">
      <c r="A885" s="14"/>
      <c r="B885" s="240"/>
      <c r="C885" s="241"/>
      <c r="D885" s="231" t="s">
        <v>149</v>
      </c>
      <c r="E885" s="242" t="s">
        <v>1</v>
      </c>
      <c r="F885" s="243" t="s">
        <v>82</v>
      </c>
      <c r="G885" s="241"/>
      <c r="H885" s="244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149</v>
      </c>
      <c r="AU885" s="250" t="s">
        <v>147</v>
      </c>
      <c r="AV885" s="14" t="s">
        <v>147</v>
      </c>
      <c r="AW885" s="14" t="s">
        <v>30</v>
      </c>
      <c r="AX885" s="14" t="s">
        <v>74</v>
      </c>
      <c r="AY885" s="250" t="s">
        <v>138</v>
      </c>
    </row>
    <row r="886" s="15" customFormat="1">
      <c r="A886" s="15"/>
      <c r="B886" s="251"/>
      <c r="C886" s="252"/>
      <c r="D886" s="231" t="s">
        <v>149</v>
      </c>
      <c r="E886" s="253" t="s">
        <v>1</v>
      </c>
      <c r="F886" s="254" t="s">
        <v>176</v>
      </c>
      <c r="G886" s="252"/>
      <c r="H886" s="255">
        <v>9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1" t="s">
        <v>149</v>
      </c>
      <c r="AU886" s="261" t="s">
        <v>147</v>
      </c>
      <c r="AV886" s="15" t="s">
        <v>146</v>
      </c>
      <c r="AW886" s="15" t="s">
        <v>30</v>
      </c>
      <c r="AX886" s="15" t="s">
        <v>82</v>
      </c>
      <c r="AY886" s="261" t="s">
        <v>138</v>
      </c>
    </row>
    <row r="887" s="2" customFormat="1" ht="24.15" customHeight="1">
      <c r="A887" s="38"/>
      <c r="B887" s="39"/>
      <c r="C887" s="262" t="s">
        <v>1053</v>
      </c>
      <c r="D887" s="262" t="s">
        <v>307</v>
      </c>
      <c r="E887" s="263" t="s">
        <v>1054</v>
      </c>
      <c r="F887" s="264" t="s">
        <v>1055</v>
      </c>
      <c r="G887" s="265" t="s">
        <v>145</v>
      </c>
      <c r="H887" s="266">
        <v>12</v>
      </c>
      <c r="I887" s="267"/>
      <c r="J887" s="268">
        <f>ROUND(I887*H887,1)</f>
        <v>0</v>
      </c>
      <c r="K887" s="269"/>
      <c r="L887" s="270"/>
      <c r="M887" s="271" t="s">
        <v>1</v>
      </c>
      <c r="N887" s="272" t="s">
        <v>40</v>
      </c>
      <c r="O887" s="91"/>
      <c r="P887" s="225">
        <f>O887*H887</f>
        <v>0</v>
      </c>
      <c r="Q887" s="225">
        <v>1.0000000000000001E-05</v>
      </c>
      <c r="R887" s="225">
        <f>Q887*H887</f>
        <v>0.00012000000000000002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452</v>
      </c>
      <c r="AT887" s="227" t="s">
        <v>307</v>
      </c>
      <c r="AU887" s="227" t="s">
        <v>147</v>
      </c>
      <c r="AY887" s="17" t="s">
        <v>138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147</v>
      </c>
      <c r="BK887" s="228">
        <f>ROUND(I887*H887,1)</f>
        <v>0</v>
      </c>
      <c r="BL887" s="17" t="s">
        <v>442</v>
      </c>
      <c r="BM887" s="227" t="s">
        <v>1056</v>
      </c>
    </row>
    <row r="888" s="14" customFormat="1">
      <c r="A888" s="14"/>
      <c r="B888" s="240"/>
      <c r="C888" s="241"/>
      <c r="D888" s="231" t="s">
        <v>149</v>
      </c>
      <c r="E888" s="242" t="s">
        <v>1</v>
      </c>
      <c r="F888" s="243" t="s">
        <v>1057</v>
      </c>
      <c r="G888" s="241"/>
      <c r="H888" s="244">
        <v>12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149</v>
      </c>
      <c r="AU888" s="250" t="s">
        <v>147</v>
      </c>
      <c r="AV888" s="14" t="s">
        <v>147</v>
      </c>
      <c r="AW888" s="14" t="s">
        <v>30</v>
      </c>
      <c r="AX888" s="14" t="s">
        <v>82</v>
      </c>
      <c r="AY888" s="250" t="s">
        <v>138</v>
      </c>
    </row>
    <row r="889" s="2" customFormat="1" ht="24.15" customHeight="1">
      <c r="A889" s="38"/>
      <c r="B889" s="39"/>
      <c r="C889" s="215" t="s">
        <v>1058</v>
      </c>
      <c r="D889" s="215" t="s">
        <v>142</v>
      </c>
      <c r="E889" s="216" t="s">
        <v>1059</v>
      </c>
      <c r="F889" s="217" t="s">
        <v>1060</v>
      </c>
      <c r="G889" s="218" t="s">
        <v>145</v>
      </c>
      <c r="H889" s="219">
        <v>3</v>
      </c>
      <c r="I889" s="220"/>
      <c r="J889" s="221">
        <f>ROUND(I889*H889,1)</f>
        <v>0</v>
      </c>
      <c r="K889" s="222"/>
      <c r="L889" s="44"/>
      <c r="M889" s="223" t="s">
        <v>1</v>
      </c>
      <c r="N889" s="224" t="s">
        <v>40</v>
      </c>
      <c r="O889" s="91"/>
      <c r="P889" s="225">
        <f>O889*H889</f>
        <v>0</v>
      </c>
      <c r="Q889" s="225">
        <v>0</v>
      </c>
      <c r="R889" s="225">
        <f>Q889*H889</f>
        <v>0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442</v>
      </c>
      <c r="AT889" s="227" t="s">
        <v>142</v>
      </c>
      <c r="AU889" s="227" t="s">
        <v>147</v>
      </c>
      <c r="AY889" s="17" t="s">
        <v>138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147</v>
      </c>
      <c r="BK889" s="228">
        <f>ROUND(I889*H889,1)</f>
        <v>0</v>
      </c>
      <c r="BL889" s="17" t="s">
        <v>442</v>
      </c>
      <c r="BM889" s="227" t="s">
        <v>1061</v>
      </c>
    </row>
    <row r="890" s="13" customFormat="1">
      <c r="A890" s="13"/>
      <c r="B890" s="229"/>
      <c r="C890" s="230"/>
      <c r="D890" s="231" t="s">
        <v>149</v>
      </c>
      <c r="E890" s="232" t="s">
        <v>1</v>
      </c>
      <c r="F890" s="233" t="s">
        <v>182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149</v>
      </c>
      <c r="AU890" s="239" t="s">
        <v>147</v>
      </c>
      <c r="AV890" s="13" t="s">
        <v>82</v>
      </c>
      <c r="AW890" s="13" t="s">
        <v>30</v>
      </c>
      <c r="AX890" s="13" t="s">
        <v>74</v>
      </c>
      <c r="AY890" s="239" t="s">
        <v>138</v>
      </c>
    </row>
    <row r="891" s="14" customFormat="1">
      <c r="A891" s="14"/>
      <c r="B891" s="240"/>
      <c r="C891" s="241"/>
      <c r="D891" s="231" t="s">
        <v>149</v>
      </c>
      <c r="E891" s="242" t="s">
        <v>1</v>
      </c>
      <c r="F891" s="243" t="s">
        <v>1062</v>
      </c>
      <c r="G891" s="241"/>
      <c r="H891" s="244">
        <v>3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149</v>
      </c>
      <c r="AU891" s="250" t="s">
        <v>147</v>
      </c>
      <c r="AV891" s="14" t="s">
        <v>147</v>
      </c>
      <c r="AW891" s="14" t="s">
        <v>30</v>
      </c>
      <c r="AX891" s="14" t="s">
        <v>74</v>
      </c>
      <c r="AY891" s="250" t="s">
        <v>138</v>
      </c>
    </row>
    <row r="892" s="15" customFormat="1">
      <c r="A892" s="15"/>
      <c r="B892" s="251"/>
      <c r="C892" s="252"/>
      <c r="D892" s="231" t="s">
        <v>149</v>
      </c>
      <c r="E892" s="253" t="s">
        <v>1</v>
      </c>
      <c r="F892" s="254" t="s">
        <v>176</v>
      </c>
      <c r="G892" s="252"/>
      <c r="H892" s="255">
        <v>3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61" t="s">
        <v>149</v>
      </c>
      <c r="AU892" s="261" t="s">
        <v>147</v>
      </c>
      <c r="AV892" s="15" t="s">
        <v>146</v>
      </c>
      <c r="AW892" s="15" t="s">
        <v>30</v>
      </c>
      <c r="AX892" s="15" t="s">
        <v>82</v>
      </c>
      <c r="AY892" s="261" t="s">
        <v>138</v>
      </c>
    </row>
    <row r="893" s="2" customFormat="1" ht="24.15" customHeight="1">
      <c r="A893" s="38"/>
      <c r="B893" s="39"/>
      <c r="C893" s="262" t="s">
        <v>1063</v>
      </c>
      <c r="D893" s="262" t="s">
        <v>307</v>
      </c>
      <c r="E893" s="263" t="s">
        <v>1064</v>
      </c>
      <c r="F893" s="264" t="s">
        <v>1065</v>
      </c>
      <c r="G893" s="265" t="s">
        <v>145</v>
      </c>
      <c r="H893" s="266">
        <v>3</v>
      </c>
      <c r="I893" s="267"/>
      <c r="J893" s="268">
        <f>ROUND(I893*H893,1)</f>
        <v>0</v>
      </c>
      <c r="K893" s="269"/>
      <c r="L893" s="270"/>
      <c r="M893" s="271" t="s">
        <v>1</v>
      </c>
      <c r="N893" s="272" t="s">
        <v>40</v>
      </c>
      <c r="O893" s="91"/>
      <c r="P893" s="225">
        <f>O893*H893</f>
        <v>0</v>
      </c>
      <c r="Q893" s="225">
        <v>4.0000000000000003E-05</v>
      </c>
      <c r="R893" s="225">
        <f>Q893*H893</f>
        <v>0.00012000000000000002</v>
      </c>
      <c r="S893" s="225">
        <v>0</v>
      </c>
      <c r="T893" s="226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452</v>
      </c>
      <c r="AT893" s="227" t="s">
        <v>307</v>
      </c>
      <c r="AU893" s="227" t="s">
        <v>147</v>
      </c>
      <c r="AY893" s="17" t="s">
        <v>138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147</v>
      </c>
      <c r="BK893" s="228">
        <f>ROUND(I893*H893,1)</f>
        <v>0</v>
      </c>
      <c r="BL893" s="17" t="s">
        <v>442</v>
      </c>
      <c r="BM893" s="227" t="s">
        <v>1066</v>
      </c>
    </row>
    <row r="894" s="13" customFormat="1">
      <c r="A894" s="13"/>
      <c r="B894" s="229"/>
      <c r="C894" s="230"/>
      <c r="D894" s="231" t="s">
        <v>149</v>
      </c>
      <c r="E894" s="232" t="s">
        <v>1</v>
      </c>
      <c r="F894" s="233" t="s">
        <v>182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149</v>
      </c>
      <c r="AU894" s="239" t="s">
        <v>147</v>
      </c>
      <c r="AV894" s="13" t="s">
        <v>82</v>
      </c>
      <c r="AW894" s="13" t="s">
        <v>30</v>
      </c>
      <c r="AX894" s="13" t="s">
        <v>74</v>
      </c>
      <c r="AY894" s="239" t="s">
        <v>138</v>
      </c>
    </row>
    <row r="895" s="14" customFormat="1">
      <c r="A895" s="14"/>
      <c r="B895" s="240"/>
      <c r="C895" s="241"/>
      <c r="D895" s="231" t="s">
        <v>149</v>
      </c>
      <c r="E895" s="242" t="s">
        <v>1</v>
      </c>
      <c r="F895" s="243" t="s">
        <v>1062</v>
      </c>
      <c r="G895" s="241"/>
      <c r="H895" s="244">
        <v>3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149</v>
      </c>
      <c r="AU895" s="250" t="s">
        <v>147</v>
      </c>
      <c r="AV895" s="14" t="s">
        <v>147</v>
      </c>
      <c r="AW895" s="14" t="s">
        <v>30</v>
      </c>
      <c r="AX895" s="14" t="s">
        <v>74</v>
      </c>
      <c r="AY895" s="250" t="s">
        <v>138</v>
      </c>
    </row>
    <row r="896" s="15" customFormat="1">
      <c r="A896" s="15"/>
      <c r="B896" s="251"/>
      <c r="C896" s="252"/>
      <c r="D896" s="231" t="s">
        <v>149</v>
      </c>
      <c r="E896" s="253" t="s">
        <v>1</v>
      </c>
      <c r="F896" s="254" t="s">
        <v>176</v>
      </c>
      <c r="G896" s="252"/>
      <c r="H896" s="255">
        <v>3</v>
      </c>
      <c r="I896" s="256"/>
      <c r="J896" s="252"/>
      <c r="K896" s="252"/>
      <c r="L896" s="257"/>
      <c r="M896" s="258"/>
      <c r="N896" s="259"/>
      <c r="O896" s="259"/>
      <c r="P896" s="259"/>
      <c r="Q896" s="259"/>
      <c r="R896" s="259"/>
      <c r="S896" s="259"/>
      <c r="T896" s="260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61" t="s">
        <v>149</v>
      </c>
      <c r="AU896" s="261" t="s">
        <v>147</v>
      </c>
      <c r="AV896" s="15" t="s">
        <v>146</v>
      </c>
      <c r="AW896" s="15" t="s">
        <v>30</v>
      </c>
      <c r="AX896" s="15" t="s">
        <v>82</v>
      </c>
      <c r="AY896" s="261" t="s">
        <v>138</v>
      </c>
    </row>
    <row r="897" s="2" customFormat="1" ht="16.5" customHeight="1">
      <c r="A897" s="38"/>
      <c r="B897" s="39"/>
      <c r="C897" s="262" t="s">
        <v>1067</v>
      </c>
      <c r="D897" s="262" t="s">
        <v>307</v>
      </c>
      <c r="E897" s="263" t="s">
        <v>1068</v>
      </c>
      <c r="F897" s="264" t="s">
        <v>1069</v>
      </c>
      <c r="G897" s="265" t="s">
        <v>145</v>
      </c>
      <c r="H897" s="266">
        <v>3</v>
      </c>
      <c r="I897" s="267"/>
      <c r="J897" s="268">
        <f>ROUND(I897*H897,1)</f>
        <v>0</v>
      </c>
      <c r="K897" s="269"/>
      <c r="L897" s="270"/>
      <c r="M897" s="271" t="s">
        <v>1</v>
      </c>
      <c r="N897" s="272" t="s">
        <v>40</v>
      </c>
      <c r="O897" s="91"/>
      <c r="P897" s="225">
        <f>O897*H897</f>
        <v>0</v>
      </c>
      <c r="Q897" s="225">
        <v>5.0000000000000002E-05</v>
      </c>
      <c r="R897" s="225">
        <f>Q897*H897</f>
        <v>0.00015000000000000001</v>
      </c>
      <c r="S897" s="225">
        <v>0</v>
      </c>
      <c r="T897" s="226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7" t="s">
        <v>452</v>
      </c>
      <c r="AT897" s="227" t="s">
        <v>307</v>
      </c>
      <c r="AU897" s="227" t="s">
        <v>147</v>
      </c>
      <c r="AY897" s="17" t="s">
        <v>138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7" t="s">
        <v>147</v>
      </c>
      <c r="BK897" s="228">
        <f>ROUND(I897*H897,1)</f>
        <v>0</v>
      </c>
      <c r="BL897" s="17" t="s">
        <v>442</v>
      </c>
      <c r="BM897" s="227" t="s">
        <v>1070</v>
      </c>
    </row>
    <row r="898" s="13" customFormat="1">
      <c r="A898" s="13"/>
      <c r="B898" s="229"/>
      <c r="C898" s="230"/>
      <c r="D898" s="231" t="s">
        <v>149</v>
      </c>
      <c r="E898" s="232" t="s">
        <v>1</v>
      </c>
      <c r="F898" s="233" t="s">
        <v>182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149</v>
      </c>
      <c r="AU898" s="239" t="s">
        <v>147</v>
      </c>
      <c r="AV898" s="13" t="s">
        <v>82</v>
      </c>
      <c r="AW898" s="13" t="s">
        <v>30</v>
      </c>
      <c r="AX898" s="13" t="s">
        <v>74</v>
      </c>
      <c r="AY898" s="239" t="s">
        <v>138</v>
      </c>
    </row>
    <row r="899" s="14" customFormat="1">
      <c r="A899" s="14"/>
      <c r="B899" s="240"/>
      <c r="C899" s="241"/>
      <c r="D899" s="231" t="s">
        <v>149</v>
      </c>
      <c r="E899" s="242" t="s">
        <v>1</v>
      </c>
      <c r="F899" s="243" t="s">
        <v>1062</v>
      </c>
      <c r="G899" s="241"/>
      <c r="H899" s="244">
        <v>3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149</v>
      </c>
      <c r="AU899" s="250" t="s">
        <v>147</v>
      </c>
      <c r="AV899" s="14" t="s">
        <v>147</v>
      </c>
      <c r="AW899" s="14" t="s">
        <v>30</v>
      </c>
      <c r="AX899" s="14" t="s">
        <v>74</v>
      </c>
      <c r="AY899" s="250" t="s">
        <v>138</v>
      </c>
    </row>
    <row r="900" s="15" customFormat="1">
      <c r="A900" s="15"/>
      <c r="B900" s="251"/>
      <c r="C900" s="252"/>
      <c r="D900" s="231" t="s">
        <v>149</v>
      </c>
      <c r="E900" s="253" t="s">
        <v>1</v>
      </c>
      <c r="F900" s="254" t="s">
        <v>176</v>
      </c>
      <c r="G900" s="252"/>
      <c r="H900" s="255">
        <v>3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1" t="s">
        <v>149</v>
      </c>
      <c r="AU900" s="261" t="s">
        <v>147</v>
      </c>
      <c r="AV900" s="15" t="s">
        <v>146</v>
      </c>
      <c r="AW900" s="15" t="s">
        <v>30</v>
      </c>
      <c r="AX900" s="15" t="s">
        <v>82</v>
      </c>
      <c r="AY900" s="261" t="s">
        <v>138</v>
      </c>
    </row>
    <row r="901" s="2" customFormat="1" ht="24.15" customHeight="1">
      <c r="A901" s="38"/>
      <c r="B901" s="39"/>
      <c r="C901" s="215" t="s">
        <v>1071</v>
      </c>
      <c r="D901" s="215" t="s">
        <v>142</v>
      </c>
      <c r="E901" s="216" t="s">
        <v>1072</v>
      </c>
      <c r="F901" s="217" t="s">
        <v>1073</v>
      </c>
      <c r="G901" s="218" t="s">
        <v>145</v>
      </c>
      <c r="H901" s="219">
        <v>1</v>
      </c>
      <c r="I901" s="220"/>
      <c r="J901" s="221">
        <f>ROUND(I901*H901,1)</f>
        <v>0</v>
      </c>
      <c r="K901" s="222"/>
      <c r="L901" s="44"/>
      <c r="M901" s="223" t="s">
        <v>1</v>
      </c>
      <c r="N901" s="224" t="s">
        <v>40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442</v>
      </c>
      <c r="AT901" s="227" t="s">
        <v>142</v>
      </c>
      <c r="AU901" s="227" t="s">
        <v>147</v>
      </c>
      <c r="AY901" s="17" t="s">
        <v>138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147</v>
      </c>
      <c r="BK901" s="228">
        <f>ROUND(I901*H901,1)</f>
        <v>0</v>
      </c>
      <c r="BL901" s="17" t="s">
        <v>442</v>
      </c>
      <c r="BM901" s="227" t="s">
        <v>1074</v>
      </c>
    </row>
    <row r="902" s="13" customFormat="1">
      <c r="A902" s="13"/>
      <c r="B902" s="229"/>
      <c r="C902" s="230"/>
      <c r="D902" s="231" t="s">
        <v>149</v>
      </c>
      <c r="E902" s="232" t="s">
        <v>1</v>
      </c>
      <c r="F902" s="233" t="s">
        <v>182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149</v>
      </c>
      <c r="AU902" s="239" t="s">
        <v>147</v>
      </c>
      <c r="AV902" s="13" t="s">
        <v>82</v>
      </c>
      <c r="AW902" s="13" t="s">
        <v>30</v>
      </c>
      <c r="AX902" s="13" t="s">
        <v>74</v>
      </c>
      <c r="AY902" s="239" t="s">
        <v>138</v>
      </c>
    </row>
    <row r="903" s="14" customFormat="1">
      <c r="A903" s="14"/>
      <c r="B903" s="240"/>
      <c r="C903" s="241"/>
      <c r="D903" s="231" t="s">
        <v>149</v>
      </c>
      <c r="E903" s="242" t="s">
        <v>1</v>
      </c>
      <c r="F903" s="243" t="s">
        <v>82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149</v>
      </c>
      <c r="AU903" s="250" t="s">
        <v>147</v>
      </c>
      <c r="AV903" s="14" t="s">
        <v>147</v>
      </c>
      <c r="AW903" s="14" t="s">
        <v>30</v>
      </c>
      <c r="AX903" s="14" t="s">
        <v>82</v>
      </c>
      <c r="AY903" s="250" t="s">
        <v>138</v>
      </c>
    </row>
    <row r="904" s="2" customFormat="1" ht="24.15" customHeight="1">
      <c r="A904" s="38"/>
      <c r="B904" s="39"/>
      <c r="C904" s="262" t="s">
        <v>1075</v>
      </c>
      <c r="D904" s="262" t="s">
        <v>307</v>
      </c>
      <c r="E904" s="263" t="s">
        <v>1076</v>
      </c>
      <c r="F904" s="264" t="s">
        <v>1077</v>
      </c>
      <c r="G904" s="265" t="s">
        <v>145</v>
      </c>
      <c r="H904" s="266">
        <v>1</v>
      </c>
      <c r="I904" s="267"/>
      <c r="J904" s="268">
        <f>ROUND(I904*H904,1)</f>
        <v>0</v>
      </c>
      <c r="K904" s="269"/>
      <c r="L904" s="270"/>
      <c r="M904" s="271" t="s">
        <v>1</v>
      </c>
      <c r="N904" s="272" t="s">
        <v>40</v>
      </c>
      <c r="O904" s="91"/>
      <c r="P904" s="225">
        <f>O904*H904</f>
        <v>0</v>
      </c>
      <c r="Q904" s="225">
        <v>4.0000000000000003E-05</v>
      </c>
      <c r="R904" s="225">
        <f>Q904*H904</f>
        <v>4.0000000000000003E-05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452</v>
      </c>
      <c r="AT904" s="227" t="s">
        <v>307</v>
      </c>
      <c r="AU904" s="227" t="s">
        <v>147</v>
      </c>
      <c r="AY904" s="17" t="s">
        <v>138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147</v>
      </c>
      <c r="BK904" s="228">
        <f>ROUND(I904*H904,1)</f>
        <v>0</v>
      </c>
      <c r="BL904" s="17" t="s">
        <v>442</v>
      </c>
      <c r="BM904" s="227" t="s">
        <v>1078</v>
      </c>
    </row>
    <row r="905" s="13" customFormat="1">
      <c r="A905" s="13"/>
      <c r="B905" s="229"/>
      <c r="C905" s="230"/>
      <c r="D905" s="231" t="s">
        <v>149</v>
      </c>
      <c r="E905" s="232" t="s">
        <v>1</v>
      </c>
      <c r="F905" s="233" t="s">
        <v>182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149</v>
      </c>
      <c r="AU905" s="239" t="s">
        <v>147</v>
      </c>
      <c r="AV905" s="13" t="s">
        <v>82</v>
      </c>
      <c r="AW905" s="13" t="s">
        <v>30</v>
      </c>
      <c r="AX905" s="13" t="s">
        <v>74</v>
      </c>
      <c r="AY905" s="239" t="s">
        <v>138</v>
      </c>
    </row>
    <row r="906" s="14" customFormat="1">
      <c r="A906" s="14"/>
      <c r="B906" s="240"/>
      <c r="C906" s="241"/>
      <c r="D906" s="231" t="s">
        <v>149</v>
      </c>
      <c r="E906" s="242" t="s">
        <v>1</v>
      </c>
      <c r="F906" s="243" t="s">
        <v>82</v>
      </c>
      <c r="G906" s="241"/>
      <c r="H906" s="244">
        <v>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149</v>
      </c>
      <c r="AU906" s="250" t="s">
        <v>147</v>
      </c>
      <c r="AV906" s="14" t="s">
        <v>147</v>
      </c>
      <c r="AW906" s="14" t="s">
        <v>30</v>
      </c>
      <c r="AX906" s="14" t="s">
        <v>82</v>
      </c>
      <c r="AY906" s="250" t="s">
        <v>138</v>
      </c>
    </row>
    <row r="907" s="2" customFormat="1" ht="21.75" customHeight="1">
      <c r="A907" s="38"/>
      <c r="B907" s="39"/>
      <c r="C907" s="262" t="s">
        <v>1079</v>
      </c>
      <c r="D907" s="262" t="s">
        <v>307</v>
      </c>
      <c r="E907" s="263" t="s">
        <v>1080</v>
      </c>
      <c r="F907" s="264" t="s">
        <v>1081</v>
      </c>
      <c r="G907" s="265" t="s">
        <v>145</v>
      </c>
      <c r="H907" s="266">
        <v>1</v>
      </c>
      <c r="I907" s="267"/>
      <c r="J907" s="268">
        <f>ROUND(I907*H907,1)</f>
        <v>0</v>
      </c>
      <c r="K907" s="269"/>
      <c r="L907" s="270"/>
      <c r="M907" s="271" t="s">
        <v>1</v>
      </c>
      <c r="N907" s="272" t="s">
        <v>40</v>
      </c>
      <c r="O907" s="91"/>
      <c r="P907" s="225">
        <f>O907*H907</f>
        <v>0</v>
      </c>
      <c r="Q907" s="225">
        <v>5.0000000000000002E-05</v>
      </c>
      <c r="R907" s="225">
        <f>Q907*H907</f>
        <v>5.0000000000000002E-05</v>
      </c>
      <c r="S907" s="225">
        <v>0</v>
      </c>
      <c r="T907" s="22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452</v>
      </c>
      <c r="AT907" s="227" t="s">
        <v>307</v>
      </c>
      <c r="AU907" s="227" t="s">
        <v>147</v>
      </c>
      <c r="AY907" s="17" t="s">
        <v>138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147</v>
      </c>
      <c r="BK907" s="228">
        <f>ROUND(I907*H907,1)</f>
        <v>0</v>
      </c>
      <c r="BL907" s="17" t="s">
        <v>442</v>
      </c>
      <c r="BM907" s="227" t="s">
        <v>1082</v>
      </c>
    </row>
    <row r="908" s="2" customFormat="1" ht="16.5" customHeight="1">
      <c r="A908" s="38"/>
      <c r="B908" s="39"/>
      <c r="C908" s="262" t="s">
        <v>1083</v>
      </c>
      <c r="D908" s="262" t="s">
        <v>307</v>
      </c>
      <c r="E908" s="263" t="s">
        <v>1084</v>
      </c>
      <c r="F908" s="264" t="s">
        <v>1085</v>
      </c>
      <c r="G908" s="265" t="s">
        <v>145</v>
      </c>
      <c r="H908" s="266">
        <v>1</v>
      </c>
      <c r="I908" s="267"/>
      <c r="J908" s="268">
        <f>ROUND(I908*H908,1)</f>
        <v>0</v>
      </c>
      <c r="K908" s="269"/>
      <c r="L908" s="270"/>
      <c r="M908" s="271" t="s">
        <v>1</v>
      </c>
      <c r="N908" s="272" t="s">
        <v>40</v>
      </c>
      <c r="O908" s="91"/>
      <c r="P908" s="225">
        <f>O908*H908</f>
        <v>0</v>
      </c>
      <c r="Q908" s="225">
        <v>1.0000000000000001E-05</v>
      </c>
      <c r="R908" s="225">
        <f>Q908*H908</f>
        <v>1.0000000000000001E-05</v>
      </c>
      <c r="S908" s="225">
        <v>0</v>
      </c>
      <c r="T908" s="226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7" t="s">
        <v>452</v>
      </c>
      <c r="AT908" s="227" t="s">
        <v>307</v>
      </c>
      <c r="AU908" s="227" t="s">
        <v>147</v>
      </c>
      <c r="AY908" s="17" t="s">
        <v>138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17" t="s">
        <v>147</v>
      </c>
      <c r="BK908" s="228">
        <f>ROUND(I908*H908,1)</f>
        <v>0</v>
      </c>
      <c r="BL908" s="17" t="s">
        <v>442</v>
      </c>
      <c r="BM908" s="227" t="s">
        <v>1086</v>
      </c>
    </row>
    <row r="909" s="14" customFormat="1">
      <c r="A909" s="14"/>
      <c r="B909" s="240"/>
      <c r="C909" s="241"/>
      <c r="D909" s="231" t="s">
        <v>149</v>
      </c>
      <c r="E909" s="242" t="s">
        <v>1</v>
      </c>
      <c r="F909" s="243" t="s">
        <v>82</v>
      </c>
      <c r="G909" s="241"/>
      <c r="H909" s="244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149</v>
      </c>
      <c r="AU909" s="250" t="s">
        <v>147</v>
      </c>
      <c r="AV909" s="14" t="s">
        <v>147</v>
      </c>
      <c r="AW909" s="14" t="s">
        <v>30</v>
      </c>
      <c r="AX909" s="14" t="s">
        <v>82</v>
      </c>
      <c r="AY909" s="250" t="s">
        <v>138</v>
      </c>
    </row>
    <row r="910" s="2" customFormat="1" ht="24.15" customHeight="1">
      <c r="A910" s="38"/>
      <c r="B910" s="39"/>
      <c r="C910" s="215" t="s">
        <v>1087</v>
      </c>
      <c r="D910" s="215" t="s">
        <v>142</v>
      </c>
      <c r="E910" s="216" t="s">
        <v>1088</v>
      </c>
      <c r="F910" s="217" t="s">
        <v>1089</v>
      </c>
      <c r="G910" s="218" t="s">
        <v>145</v>
      </c>
      <c r="H910" s="219">
        <v>1</v>
      </c>
      <c r="I910" s="220"/>
      <c r="J910" s="221">
        <f>ROUND(I910*H910,1)</f>
        <v>0</v>
      </c>
      <c r="K910" s="222"/>
      <c r="L910" s="44"/>
      <c r="M910" s="223" t="s">
        <v>1</v>
      </c>
      <c r="N910" s="224" t="s">
        <v>40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442</v>
      </c>
      <c r="AT910" s="227" t="s">
        <v>142</v>
      </c>
      <c r="AU910" s="227" t="s">
        <v>147</v>
      </c>
      <c r="AY910" s="17" t="s">
        <v>138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147</v>
      </c>
      <c r="BK910" s="228">
        <f>ROUND(I910*H910,1)</f>
        <v>0</v>
      </c>
      <c r="BL910" s="17" t="s">
        <v>442</v>
      </c>
      <c r="BM910" s="227" t="s">
        <v>1090</v>
      </c>
    </row>
    <row r="911" s="13" customFormat="1">
      <c r="A911" s="13"/>
      <c r="B911" s="229"/>
      <c r="C911" s="230"/>
      <c r="D911" s="231" t="s">
        <v>149</v>
      </c>
      <c r="E911" s="232" t="s">
        <v>1</v>
      </c>
      <c r="F911" s="233" t="s">
        <v>1091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149</v>
      </c>
      <c r="AU911" s="239" t="s">
        <v>147</v>
      </c>
      <c r="AV911" s="13" t="s">
        <v>82</v>
      </c>
      <c r="AW911" s="13" t="s">
        <v>30</v>
      </c>
      <c r="AX911" s="13" t="s">
        <v>74</v>
      </c>
      <c r="AY911" s="239" t="s">
        <v>138</v>
      </c>
    </row>
    <row r="912" s="14" customFormat="1">
      <c r="A912" s="14"/>
      <c r="B912" s="240"/>
      <c r="C912" s="241"/>
      <c r="D912" s="231" t="s">
        <v>149</v>
      </c>
      <c r="E912" s="242" t="s">
        <v>1</v>
      </c>
      <c r="F912" s="243" t="s">
        <v>82</v>
      </c>
      <c r="G912" s="241"/>
      <c r="H912" s="244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149</v>
      </c>
      <c r="AU912" s="250" t="s">
        <v>147</v>
      </c>
      <c r="AV912" s="14" t="s">
        <v>147</v>
      </c>
      <c r="AW912" s="14" t="s">
        <v>30</v>
      </c>
      <c r="AX912" s="14" t="s">
        <v>82</v>
      </c>
      <c r="AY912" s="250" t="s">
        <v>138</v>
      </c>
    </row>
    <row r="913" s="2" customFormat="1" ht="16.5" customHeight="1">
      <c r="A913" s="38"/>
      <c r="B913" s="39"/>
      <c r="C913" s="262" t="s">
        <v>1092</v>
      </c>
      <c r="D913" s="262" t="s">
        <v>307</v>
      </c>
      <c r="E913" s="263" t="s">
        <v>1093</v>
      </c>
      <c r="F913" s="264" t="s">
        <v>1094</v>
      </c>
      <c r="G913" s="265" t="s">
        <v>145</v>
      </c>
      <c r="H913" s="266">
        <v>1</v>
      </c>
      <c r="I913" s="267"/>
      <c r="J913" s="268">
        <f>ROUND(I913*H913,1)</f>
        <v>0</v>
      </c>
      <c r="K913" s="269"/>
      <c r="L913" s="270"/>
      <c r="M913" s="271" t="s">
        <v>1</v>
      </c>
      <c r="N913" s="272" t="s">
        <v>40</v>
      </c>
      <c r="O913" s="91"/>
      <c r="P913" s="225">
        <f>O913*H913</f>
        <v>0</v>
      </c>
      <c r="Q913" s="225">
        <v>0</v>
      </c>
      <c r="R913" s="225">
        <f>Q913*H913</f>
        <v>0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452</v>
      </c>
      <c r="AT913" s="227" t="s">
        <v>307</v>
      </c>
      <c r="AU913" s="227" t="s">
        <v>147</v>
      </c>
      <c r="AY913" s="17" t="s">
        <v>138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147</v>
      </c>
      <c r="BK913" s="228">
        <f>ROUND(I913*H913,1)</f>
        <v>0</v>
      </c>
      <c r="BL913" s="17" t="s">
        <v>442</v>
      </c>
      <c r="BM913" s="227" t="s">
        <v>1095</v>
      </c>
    </row>
    <row r="914" s="2" customFormat="1" ht="33" customHeight="1">
      <c r="A914" s="38"/>
      <c r="B914" s="39"/>
      <c r="C914" s="215" t="s">
        <v>1096</v>
      </c>
      <c r="D914" s="215" t="s">
        <v>142</v>
      </c>
      <c r="E914" s="216" t="s">
        <v>1097</v>
      </c>
      <c r="F914" s="217" t="s">
        <v>1098</v>
      </c>
      <c r="G914" s="218" t="s">
        <v>145</v>
      </c>
      <c r="H914" s="219">
        <v>11</v>
      </c>
      <c r="I914" s="220"/>
      <c r="J914" s="221">
        <f>ROUND(I914*H914,1)</f>
        <v>0</v>
      </c>
      <c r="K914" s="222"/>
      <c r="L914" s="44"/>
      <c r="M914" s="223" t="s">
        <v>1</v>
      </c>
      <c r="N914" s="224" t="s">
        <v>40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5.0000000000000002E-05</v>
      </c>
      <c r="T914" s="226">
        <f>S914*H914</f>
        <v>0.00055000000000000003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442</v>
      </c>
      <c r="AT914" s="227" t="s">
        <v>142</v>
      </c>
      <c r="AU914" s="227" t="s">
        <v>147</v>
      </c>
      <c r="AY914" s="17" t="s">
        <v>138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147</v>
      </c>
      <c r="BK914" s="228">
        <f>ROUND(I914*H914,1)</f>
        <v>0</v>
      </c>
      <c r="BL914" s="17" t="s">
        <v>442</v>
      </c>
      <c r="BM914" s="227" t="s">
        <v>1099</v>
      </c>
    </row>
    <row r="915" s="13" customFormat="1">
      <c r="A915" s="13"/>
      <c r="B915" s="229"/>
      <c r="C915" s="230"/>
      <c r="D915" s="231" t="s">
        <v>149</v>
      </c>
      <c r="E915" s="232" t="s">
        <v>1</v>
      </c>
      <c r="F915" s="233" t="s">
        <v>182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149</v>
      </c>
      <c r="AU915" s="239" t="s">
        <v>147</v>
      </c>
      <c r="AV915" s="13" t="s">
        <v>82</v>
      </c>
      <c r="AW915" s="13" t="s">
        <v>30</v>
      </c>
      <c r="AX915" s="13" t="s">
        <v>74</v>
      </c>
      <c r="AY915" s="239" t="s">
        <v>138</v>
      </c>
    </row>
    <row r="916" s="14" customFormat="1">
      <c r="A916" s="14"/>
      <c r="B916" s="240"/>
      <c r="C916" s="241"/>
      <c r="D916" s="231" t="s">
        <v>149</v>
      </c>
      <c r="E916" s="242" t="s">
        <v>1</v>
      </c>
      <c r="F916" s="243" t="s">
        <v>167</v>
      </c>
      <c r="G916" s="241"/>
      <c r="H916" s="244">
        <v>5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149</v>
      </c>
      <c r="AU916" s="250" t="s">
        <v>147</v>
      </c>
      <c r="AV916" s="14" t="s">
        <v>147</v>
      </c>
      <c r="AW916" s="14" t="s">
        <v>30</v>
      </c>
      <c r="AX916" s="14" t="s">
        <v>74</v>
      </c>
      <c r="AY916" s="250" t="s">
        <v>138</v>
      </c>
    </row>
    <row r="917" s="13" customFormat="1">
      <c r="A917" s="13"/>
      <c r="B917" s="229"/>
      <c r="C917" s="230"/>
      <c r="D917" s="231" t="s">
        <v>149</v>
      </c>
      <c r="E917" s="232" t="s">
        <v>1</v>
      </c>
      <c r="F917" s="233" t="s">
        <v>1100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149</v>
      </c>
      <c r="AU917" s="239" t="s">
        <v>147</v>
      </c>
      <c r="AV917" s="13" t="s">
        <v>82</v>
      </c>
      <c r="AW917" s="13" t="s">
        <v>30</v>
      </c>
      <c r="AX917" s="13" t="s">
        <v>74</v>
      </c>
      <c r="AY917" s="239" t="s">
        <v>138</v>
      </c>
    </row>
    <row r="918" s="14" customFormat="1">
      <c r="A918" s="14"/>
      <c r="B918" s="240"/>
      <c r="C918" s="241"/>
      <c r="D918" s="231" t="s">
        <v>149</v>
      </c>
      <c r="E918" s="242" t="s">
        <v>1</v>
      </c>
      <c r="F918" s="243" t="s">
        <v>139</v>
      </c>
      <c r="G918" s="241"/>
      <c r="H918" s="244">
        <v>3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149</v>
      </c>
      <c r="AU918" s="250" t="s">
        <v>147</v>
      </c>
      <c r="AV918" s="14" t="s">
        <v>147</v>
      </c>
      <c r="AW918" s="14" t="s">
        <v>30</v>
      </c>
      <c r="AX918" s="14" t="s">
        <v>74</v>
      </c>
      <c r="AY918" s="250" t="s">
        <v>138</v>
      </c>
    </row>
    <row r="919" s="13" customFormat="1">
      <c r="A919" s="13"/>
      <c r="B919" s="229"/>
      <c r="C919" s="230"/>
      <c r="D919" s="231" t="s">
        <v>149</v>
      </c>
      <c r="E919" s="232" t="s">
        <v>1</v>
      </c>
      <c r="F919" s="233" t="s">
        <v>445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149</v>
      </c>
      <c r="AU919" s="239" t="s">
        <v>147</v>
      </c>
      <c r="AV919" s="13" t="s">
        <v>82</v>
      </c>
      <c r="AW919" s="13" t="s">
        <v>30</v>
      </c>
      <c r="AX919" s="13" t="s">
        <v>74</v>
      </c>
      <c r="AY919" s="239" t="s">
        <v>138</v>
      </c>
    </row>
    <row r="920" s="14" customFormat="1">
      <c r="A920" s="14"/>
      <c r="B920" s="240"/>
      <c r="C920" s="241"/>
      <c r="D920" s="231" t="s">
        <v>149</v>
      </c>
      <c r="E920" s="242" t="s">
        <v>1</v>
      </c>
      <c r="F920" s="243" t="s">
        <v>74</v>
      </c>
      <c r="G920" s="241"/>
      <c r="H920" s="244">
        <v>0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149</v>
      </c>
      <c r="AU920" s="250" t="s">
        <v>147</v>
      </c>
      <c r="AV920" s="14" t="s">
        <v>147</v>
      </c>
      <c r="AW920" s="14" t="s">
        <v>30</v>
      </c>
      <c r="AX920" s="14" t="s">
        <v>74</v>
      </c>
      <c r="AY920" s="250" t="s">
        <v>138</v>
      </c>
    </row>
    <row r="921" s="13" customFormat="1">
      <c r="A921" s="13"/>
      <c r="B921" s="229"/>
      <c r="C921" s="230"/>
      <c r="D921" s="231" t="s">
        <v>149</v>
      </c>
      <c r="E921" s="232" t="s">
        <v>1</v>
      </c>
      <c r="F921" s="233" t="s">
        <v>186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149</v>
      </c>
      <c r="AU921" s="239" t="s">
        <v>147</v>
      </c>
      <c r="AV921" s="13" t="s">
        <v>82</v>
      </c>
      <c r="AW921" s="13" t="s">
        <v>30</v>
      </c>
      <c r="AX921" s="13" t="s">
        <v>74</v>
      </c>
      <c r="AY921" s="239" t="s">
        <v>138</v>
      </c>
    </row>
    <row r="922" s="14" customFormat="1">
      <c r="A922" s="14"/>
      <c r="B922" s="240"/>
      <c r="C922" s="241"/>
      <c r="D922" s="231" t="s">
        <v>149</v>
      </c>
      <c r="E922" s="242" t="s">
        <v>1</v>
      </c>
      <c r="F922" s="243" t="s">
        <v>74</v>
      </c>
      <c r="G922" s="241"/>
      <c r="H922" s="244">
        <v>0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149</v>
      </c>
      <c r="AU922" s="250" t="s">
        <v>147</v>
      </c>
      <c r="AV922" s="14" t="s">
        <v>147</v>
      </c>
      <c r="AW922" s="14" t="s">
        <v>30</v>
      </c>
      <c r="AX922" s="14" t="s">
        <v>74</v>
      </c>
      <c r="AY922" s="250" t="s">
        <v>138</v>
      </c>
    </row>
    <row r="923" s="13" customFormat="1">
      <c r="A923" s="13"/>
      <c r="B923" s="229"/>
      <c r="C923" s="230"/>
      <c r="D923" s="231" t="s">
        <v>149</v>
      </c>
      <c r="E923" s="232" t="s">
        <v>1</v>
      </c>
      <c r="F923" s="233" t="s">
        <v>194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149</v>
      </c>
      <c r="AU923" s="239" t="s">
        <v>147</v>
      </c>
      <c r="AV923" s="13" t="s">
        <v>82</v>
      </c>
      <c r="AW923" s="13" t="s">
        <v>30</v>
      </c>
      <c r="AX923" s="13" t="s">
        <v>74</v>
      </c>
      <c r="AY923" s="239" t="s">
        <v>138</v>
      </c>
    </row>
    <row r="924" s="14" customFormat="1">
      <c r="A924" s="14"/>
      <c r="B924" s="240"/>
      <c r="C924" s="241"/>
      <c r="D924" s="231" t="s">
        <v>149</v>
      </c>
      <c r="E924" s="242" t="s">
        <v>1</v>
      </c>
      <c r="F924" s="243" t="s">
        <v>82</v>
      </c>
      <c r="G924" s="241"/>
      <c r="H924" s="244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149</v>
      </c>
      <c r="AU924" s="250" t="s">
        <v>147</v>
      </c>
      <c r="AV924" s="14" t="s">
        <v>147</v>
      </c>
      <c r="AW924" s="14" t="s">
        <v>30</v>
      </c>
      <c r="AX924" s="14" t="s">
        <v>74</v>
      </c>
      <c r="AY924" s="250" t="s">
        <v>138</v>
      </c>
    </row>
    <row r="925" s="13" customFormat="1">
      <c r="A925" s="13"/>
      <c r="B925" s="229"/>
      <c r="C925" s="230"/>
      <c r="D925" s="231" t="s">
        <v>149</v>
      </c>
      <c r="E925" s="232" t="s">
        <v>1</v>
      </c>
      <c r="F925" s="233" t="s">
        <v>188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149</v>
      </c>
      <c r="AU925" s="239" t="s">
        <v>147</v>
      </c>
      <c r="AV925" s="13" t="s">
        <v>82</v>
      </c>
      <c r="AW925" s="13" t="s">
        <v>30</v>
      </c>
      <c r="AX925" s="13" t="s">
        <v>74</v>
      </c>
      <c r="AY925" s="239" t="s">
        <v>138</v>
      </c>
    </row>
    <row r="926" s="14" customFormat="1">
      <c r="A926" s="14"/>
      <c r="B926" s="240"/>
      <c r="C926" s="241"/>
      <c r="D926" s="231" t="s">
        <v>149</v>
      </c>
      <c r="E926" s="242" t="s">
        <v>1</v>
      </c>
      <c r="F926" s="243" t="s">
        <v>74</v>
      </c>
      <c r="G926" s="241"/>
      <c r="H926" s="244">
        <v>0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149</v>
      </c>
      <c r="AU926" s="250" t="s">
        <v>147</v>
      </c>
      <c r="AV926" s="14" t="s">
        <v>147</v>
      </c>
      <c r="AW926" s="14" t="s">
        <v>30</v>
      </c>
      <c r="AX926" s="14" t="s">
        <v>74</v>
      </c>
      <c r="AY926" s="250" t="s">
        <v>138</v>
      </c>
    </row>
    <row r="927" s="13" customFormat="1">
      <c r="A927" s="13"/>
      <c r="B927" s="229"/>
      <c r="C927" s="230"/>
      <c r="D927" s="231" t="s">
        <v>149</v>
      </c>
      <c r="E927" s="232" t="s">
        <v>1</v>
      </c>
      <c r="F927" s="233" t="s">
        <v>196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149</v>
      </c>
      <c r="AU927" s="239" t="s">
        <v>147</v>
      </c>
      <c r="AV927" s="13" t="s">
        <v>82</v>
      </c>
      <c r="AW927" s="13" t="s">
        <v>30</v>
      </c>
      <c r="AX927" s="13" t="s">
        <v>74</v>
      </c>
      <c r="AY927" s="239" t="s">
        <v>138</v>
      </c>
    </row>
    <row r="928" s="14" customFormat="1">
      <c r="A928" s="14"/>
      <c r="B928" s="240"/>
      <c r="C928" s="241"/>
      <c r="D928" s="231" t="s">
        <v>149</v>
      </c>
      <c r="E928" s="242" t="s">
        <v>1</v>
      </c>
      <c r="F928" s="243" t="s">
        <v>82</v>
      </c>
      <c r="G928" s="241"/>
      <c r="H928" s="244">
        <v>1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149</v>
      </c>
      <c r="AU928" s="250" t="s">
        <v>147</v>
      </c>
      <c r="AV928" s="14" t="s">
        <v>147</v>
      </c>
      <c r="AW928" s="14" t="s">
        <v>30</v>
      </c>
      <c r="AX928" s="14" t="s">
        <v>74</v>
      </c>
      <c r="AY928" s="250" t="s">
        <v>138</v>
      </c>
    </row>
    <row r="929" s="13" customFormat="1">
      <c r="A929" s="13"/>
      <c r="B929" s="229"/>
      <c r="C929" s="230"/>
      <c r="D929" s="231" t="s">
        <v>149</v>
      </c>
      <c r="E929" s="232" t="s">
        <v>1</v>
      </c>
      <c r="F929" s="233" t="s">
        <v>192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149</v>
      </c>
      <c r="AU929" s="239" t="s">
        <v>147</v>
      </c>
      <c r="AV929" s="13" t="s">
        <v>82</v>
      </c>
      <c r="AW929" s="13" t="s">
        <v>30</v>
      </c>
      <c r="AX929" s="13" t="s">
        <v>74</v>
      </c>
      <c r="AY929" s="239" t="s">
        <v>138</v>
      </c>
    </row>
    <row r="930" s="14" customFormat="1">
      <c r="A930" s="14"/>
      <c r="B930" s="240"/>
      <c r="C930" s="241"/>
      <c r="D930" s="231" t="s">
        <v>149</v>
      </c>
      <c r="E930" s="242" t="s">
        <v>1</v>
      </c>
      <c r="F930" s="243" t="s">
        <v>82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149</v>
      </c>
      <c r="AU930" s="250" t="s">
        <v>147</v>
      </c>
      <c r="AV930" s="14" t="s">
        <v>147</v>
      </c>
      <c r="AW930" s="14" t="s">
        <v>30</v>
      </c>
      <c r="AX930" s="14" t="s">
        <v>74</v>
      </c>
      <c r="AY930" s="250" t="s">
        <v>138</v>
      </c>
    </row>
    <row r="931" s="15" customFormat="1">
      <c r="A931" s="15"/>
      <c r="B931" s="251"/>
      <c r="C931" s="252"/>
      <c r="D931" s="231" t="s">
        <v>149</v>
      </c>
      <c r="E931" s="253" t="s">
        <v>1</v>
      </c>
      <c r="F931" s="254" t="s">
        <v>176</v>
      </c>
      <c r="G931" s="252"/>
      <c r="H931" s="255">
        <v>11</v>
      </c>
      <c r="I931" s="256"/>
      <c r="J931" s="252"/>
      <c r="K931" s="252"/>
      <c r="L931" s="257"/>
      <c r="M931" s="258"/>
      <c r="N931" s="259"/>
      <c r="O931" s="259"/>
      <c r="P931" s="259"/>
      <c r="Q931" s="259"/>
      <c r="R931" s="259"/>
      <c r="S931" s="259"/>
      <c r="T931" s="260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1" t="s">
        <v>149</v>
      </c>
      <c r="AU931" s="261" t="s">
        <v>147</v>
      </c>
      <c r="AV931" s="15" t="s">
        <v>146</v>
      </c>
      <c r="AW931" s="15" t="s">
        <v>30</v>
      </c>
      <c r="AX931" s="15" t="s">
        <v>82</v>
      </c>
      <c r="AY931" s="261" t="s">
        <v>138</v>
      </c>
    </row>
    <row r="932" s="2" customFormat="1" ht="24.15" customHeight="1">
      <c r="A932" s="38"/>
      <c r="B932" s="39"/>
      <c r="C932" s="215" t="s">
        <v>1101</v>
      </c>
      <c r="D932" s="215" t="s">
        <v>142</v>
      </c>
      <c r="E932" s="216" t="s">
        <v>1102</v>
      </c>
      <c r="F932" s="217" t="s">
        <v>1103</v>
      </c>
      <c r="G932" s="218" t="s">
        <v>145</v>
      </c>
      <c r="H932" s="219">
        <v>1</v>
      </c>
      <c r="I932" s="220"/>
      <c r="J932" s="221">
        <f>ROUND(I932*H932,1)</f>
        <v>0</v>
      </c>
      <c r="K932" s="222"/>
      <c r="L932" s="44"/>
      <c r="M932" s="223" t="s">
        <v>1</v>
      </c>
      <c r="N932" s="224" t="s">
        <v>40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442</v>
      </c>
      <c r="AT932" s="227" t="s">
        <v>142</v>
      </c>
      <c r="AU932" s="227" t="s">
        <v>147</v>
      </c>
      <c r="AY932" s="17" t="s">
        <v>138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147</v>
      </c>
      <c r="BK932" s="228">
        <f>ROUND(I932*H932,1)</f>
        <v>0</v>
      </c>
      <c r="BL932" s="17" t="s">
        <v>442</v>
      </c>
      <c r="BM932" s="227" t="s">
        <v>1104</v>
      </c>
    </row>
    <row r="933" s="13" customFormat="1">
      <c r="A933" s="13"/>
      <c r="B933" s="229"/>
      <c r="C933" s="230"/>
      <c r="D933" s="231" t="s">
        <v>149</v>
      </c>
      <c r="E933" s="232" t="s">
        <v>1</v>
      </c>
      <c r="F933" s="233" t="s">
        <v>1105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149</v>
      </c>
      <c r="AU933" s="239" t="s">
        <v>147</v>
      </c>
      <c r="AV933" s="13" t="s">
        <v>82</v>
      </c>
      <c r="AW933" s="13" t="s">
        <v>30</v>
      </c>
      <c r="AX933" s="13" t="s">
        <v>74</v>
      </c>
      <c r="AY933" s="239" t="s">
        <v>138</v>
      </c>
    </row>
    <row r="934" s="14" customFormat="1">
      <c r="A934" s="14"/>
      <c r="B934" s="240"/>
      <c r="C934" s="241"/>
      <c r="D934" s="231" t="s">
        <v>149</v>
      </c>
      <c r="E934" s="242" t="s">
        <v>1</v>
      </c>
      <c r="F934" s="243" t="s">
        <v>82</v>
      </c>
      <c r="G934" s="241"/>
      <c r="H934" s="244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149</v>
      </c>
      <c r="AU934" s="250" t="s">
        <v>147</v>
      </c>
      <c r="AV934" s="14" t="s">
        <v>147</v>
      </c>
      <c r="AW934" s="14" t="s">
        <v>30</v>
      </c>
      <c r="AX934" s="14" t="s">
        <v>74</v>
      </c>
      <c r="AY934" s="250" t="s">
        <v>138</v>
      </c>
    </row>
    <row r="935" s="15" customFormat="1">
      <c r="A935" s="15"/>
      <c r="B935" s="251"/>
      <c r="C935" s="252"/>
      <c r="D935" s="231" t="s">
        <v>149</v>
      </c>
      <c r="E935" s="253" t="s">
        <v>1</v>
      </c>
      <c r="F935" s="254" t="s">
        <v>176</v>
      </c>
      <c r="G935" s="252"/>
      <c r="H935" s="255">
        <v>1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61" t="s">
        <v>149</v>
      </c>
      <c r="AU935" s="261" t="s">
        <v>147</v>
      </c>
      <c r="AV935" s="15" t="s">
        <v>146</v>
      </c>
      <c r="AW935" s="15" t="s">
        <v>30</v>
      </c>
      <c r="AX935" s="15" t="s">
        <v>82</v>
      </c>
      <c r="AY935" s="261" t="s">
        <v>138</v>
      </c>
    </row>
    <row r="936" s="2" customFormat="1" ht="16.5" customHeight="1">
      <c r="A936" s="38"/>
      <c r="B936" s="39"/>
      <c r="C936" s="262" t="s">
        <v>1106</v>
      </c>
      <c r="D936" s="262" t="s">
        <v>307</v>
      </c>
      <c r="E936" s="263" t="s">
        <v>1107</v>
      </c>
      <c r="F936" s="264" t="s">
        <v>1108</v>
      </c>
      <c r="G936" s="265" t="s">
        <v>145</v>
      </c>
      <c r="H936" s="266">
        <v>1</v>
      </c>
      <c r="I936" s="267"/>
      <c r="J936" s="268">
        <f>ROUND(I936*H936,1)</f>
        <v>0</v>
      </c>
      <c r="K936" s="269"/>
      <c r="L936" s="270"/>
      <c r="M936" s="271" t="s">
        <v>1</v>
      </c>
      <c r="N936" s="272" t="s">
        <v>40</v>
      </c>
      <c r="O936" s="91"/>
      <c r="P936" s="225">
        <f>O936*H936</f>
        <v>0</v>
      </c>
      <c r="Q936" s="225">
        <v>0</v>
      </c>
      <c r="R936" s="225">
        <f>Q936*H936</f>
        <v>0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452</v>
      </c>
      <c r="AT936" s="227" t="s">
        <v>307</v>
      </c>
      <c r="AU936" s="227" t="s">
        <v>147</v>
      </c>
      <c r="AY936" s="17" t="s">
        <v>138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147</v>
      </c>
      <c r="BK936" s="228">
        <f>ROUND(I936*H936,1)</f>
        <v>0</v>
      </c>
      <c r="BL936" s="17" t="s">
        <v>442</v>
      </c>
      <c r="BM936" s="227" t="s">
        <v>1109</v>
      </c>
    </row>
    <row r="937" s="2" customFormat="1" ht="24.15" customHeight="1">
      <c r="A937" s="38"/>
      <c r="B937" s="39"/>
      <c r="C937" s="215" t="s">
        <v>1110</v>
      </c>
      <c r="D937" s="215" t="s">
        <v>142</v>
      </c>
      <c r="E937" s="216" t="s">
        <v>1111</v>
      </c>
      <c r="F937" s="217" t="s">
        <v>1112</v>
      </c>
      <c r="G937" s="218" t="s">
        <v>145</v>
      </c>
      <c r="H937" s="219">
        <v>23</v>
      </c>
      <c r="I937" s="220"/>
      <c r="J937" s="221">
        <f>ROUND(I937*H937,1)</f>
        <v>0</v>
      </c>
      <c r="K937" s="222"/>
      <c r="L937" s="44"/>
      <c r="M937" s="223" t="s">
        <v>1</v>
      </c>
      <c r="N937" s="224" t="s">
        <v>40</v>
      </c>
      <c r="O937" s="91"/>
      <c r="P937" s="225">
        <f>O937*H937</f>
        <v>0</v>
      </c>
      <c r="Q937" s="225">
        <v>0</v>
      </c>
      <c r="R937" s="225">
        <f>Q937*H937</f>
        <v>0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442</v>
      </c>
      <c r="AT937" s="227" t="s">
        <v>142</v>
      </c>
      <c r="AU937" s="227" t="s">
        <v>147</v>
      </c>
      <c r="AY937" s="17" t="s">
        <v>138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147</v>
      </c>
      <c r="BK937" s="228">
        <f>ROUND(I937*H937,1)</f>
        <v>0</v>
      </c>
      <c r="BL937" s="17" t="s">
        <v>442</v>
      </c>
      <c r="BM937" s="227" t="s">
        <v>1113</v>
      </c>
    </row>
    <row r="938" s="14" customFormat="1">
      <c r="A938" s="14"/>
      <c r="B938" s="240"/>
      <c r="C938" s="241"/>
      <c r="D938" s="231" t="s">
        <v>149</v>
      </c>
      <c r="E938" s="242" t="s">
        <v>1</v>
      </c>
      <c r="F938" s="243" t="s">
        <v>1114</v>
      </c>
      <c r="G938" s="241"/>
      <c r="H938" s="244">
        <v>23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149</v>
      </c>
      <c r="AU938" s="250" t="s">
        <v>147</v>
      </c>
      <c r="AV938" s="14" t="s">
        <v>147</v>
      </c>
      <c r="AW938" s="14" t="s">
        <v>30</v>
      </c>
      <c r="AX938" s="14" t="s">
        <v>82</v>
      </c>
      <c r="AY938" s="250" t="s">
        <v>138</v>
      </c>
    </row>
    <row r="939" s="2" customFormat="1" ht="24.15" customHeight="1">
      <c r="A939" s="38"/>
      <c r="B939" s="39"/>
      <c r="C939" s="262" t="s">
        <v>1115</v>
      </c>
      <c r="D939" s="262" t="s">
        <v>307</v>
      </c>
      <c r="E939" s="263" t="s">
        <v>1116</v>
      </c>
      <c r="F939" s="264" t="s">
        <v>1117</v>
      </c>
      <c r="G939" s="265" t="s">
        <v>145</v>
      </c>
      <c r="H939" s="266">
        <v>2</v>
      </c>
      <c r="I939" s="267"/>
      <c r="J939" s="268">
        <f>ROUND(I939*H939,1)</f>
        <v>0</v>
      </c>
      <c r="K939" s="269"/>
      <c r="L939" s="270"/>
      <c r="M939" s="271" t="s">
        <v>1</v>
      </c>
      <c r="N939" s="272" t="s">
        <v>40</v>
      </c>
      <c r="O939" s="91"/>
      <c r="P939" s="225">
        <f>O939*H939</f>
        <v>0</v>
      </c>
      <c r="Q939" s="225">
        <v>6.9999999999999994E-05</v>
      </c>
      <c r="R939" s="225">
        <f>Q939*H939</f>
        <v>0.00013999999999999999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452</v>
      </c>
      <c r="AT939" s="227" t="s">
        <v>307</v>
      </c>
      <c r="AU939" s="227" t="s">
        <v>147</v>
      </c>
      <c r="AY939" s="17" t="s">
        <v>138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147</v>
      </c>
      <c r="BK939" s="228">
        <f>ROUND(I939*H939,1)</f>
        <v>0</v>
      </c>
      <c r="BL939" s="17" t="s">
        <v>442</v>
      </c>
      <c r="BM939" s="227" t="s">
        <v>1118</v>
      </c>
    </row>
    <row r="940" s="13" customFormat="1">
      <c r="A940" s="13"/>
      <c r="B940" s="229"/>
      <c r="C940" s="230"/>
      <c r="D940" s="231" t="s">
        <v>149</v>
      </c>
      <c r="E940" s="232" t="s">
        <v>1</v>
      </c>
      <c r="F940" s="233" t="s">
        <v>190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149</v>
      </c>
      <c r="AU940" s="239" t="s">
        <v>147</v>
      </c>
      <c r="AV940" s="13" t="s">
        <v>82</v>
      </c>
      <c r="AW940" s="13" t="s">
        <v>30</v>
      </c>
      <c r="AX940" s="13" t="s">
        <v>74</v>
      </c>
      <c r="AY940" s="239" t="s">
        <v>138</v>
      </c>
    </row>
    <row r="941" s="14" customFormat="1">
      <c r="A941" s="14"/>
      <c r="B941" s="240"/>
      <c r="C941" s="241"/>
      <c r="D941" s="231" t="s">
        <v>149</v>
      </c>
      <c r="E941" s="242" t="s">
        <v>1</v>
      </c>
      <c r="F941" s="243" t="s">
        <v>147</v>
      </c>
      <c r="G941" s="241"/>
      <c r="H941" s="244">
        <v>2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149</v>
      </c>
      <c r="AU941" s="250" t="s">
        <v>147</v>
      </c>
      <c r="AV941" s="14" t="s">
        <v>147</v>
      </c>
      <c r="AW941" s="14" t="s">
        <v>30</v>
      </c>
      <c r="AX941" s="14" t="s">
        <v>74</v>
      </c>
      <c r="AY941" s="250" t="s">
        <v>138</v>
      </c>
    </row>
    <row r="942" s="15" customFormat="1">
      <c r="A942" s="15"/>
      <c r="B942" s="251"/>
      <c r="C942" s="252"/>
      <c r="D942" s="231" t="s">
        <v>149</v>
      </c>
      <c r="E942" s="253" t="s">
        <v>1</v>
      </c>
      <c r="F942" s="254" t="s">
        <v>176</v>
      </c>
      <c r="G942" s="252"/>
      <c r="H942" s="255">
        <v>2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1" t="s">
        <v>149</v>
      </c>
      <c r="AU942" s="261" t="s">
        <v>147</v>
      </c>
      <c r="AV942" s="15" t="s">
        <v>146</v>
      </c>
      <c r="AW942" s="15" t="s">
        <v>30</v>
      </c>
      <c r="AX942" s="15" t="s">
        <v>82</v>
      </c>
      <c r="AY942" s="261" t="s">
        <v>138</v>
      </c>
    </row>
    <row r="943" s="2" customFormat="1" ht="24.15" customHeight="1">
      <c r="A943" s="38"/>
      <c r="B943" s="39"/>
      <c r="C943" s="262" t="s">
        <v>1119</v>
      </c>
      <c r="D943" s="262" t="s">
        <v>307</v>
      </c>
      <c r="E943" s="263" t="s">
        <v>1120</v>
      </c>
      <c r="F943" s="264" t="s">
        <v>1121</v>
      </c>
      <c r="G943" s="265" t="s">
        <v>145</v>
      </c>
      <c r="H943" s="266">
        <v>2</v>
      </c>
      <c r="I943" s="267"/>
      <c r="J943" s="268">
        <f>ROUND(I943*H943,1)</f>
        <v>0</v>
      </c>
      <c r="K943" s="269"/>
      <c r="L943" s="270"/>
      <c r="M943" s="271" t="s">
        <v>1</v>
      </c>
      <c r="N943" s="272" t="s">
        <v>40</v>
      </c>
      <c r="O943" s="91"/>
      <c r="P943" s="225">
        <f>O943*H943</f>
        <v>0</v>
      </c>
      <c r="Q943" s="225">
        <v>6.0000000000000002E-05</v>
      </c>
      <c r="R943" s="225">
        <f>Q943*H943</f>
        <v>0.00012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452</v>
      </c>
      <c r="AT943" s="227" t="s">
        <v>307</v>
      </c>
      <c r="AU943" s="227" t="s">
        <v>147</v>
      </c>
      <c r="AY943" s="17" t="s">
        <v>138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147</v>
      </c>
      <c r="BK943" s="228">
        <f>ROUND(I943*H943,1)</f>
        <v>0</v>
      </c>
      <c r="BL943" s="17" t="s">
        <v>442</v>
      </c>
      <c r="BM943" s="227" t="s">
        <v>1122</v>
      </c>
    </row>
    <row r="944" s="13" customFormat="1">
      <c r="A944" s="13"/>
      <c r="B944" s="229"/>
      <c r="C944" s="230"/>
      <c r="D944" s="231" t="s">
        <v>149</v>
      </c>
      <c r="E944" s="232" t="s">
        <v>1</v>
      </c>
      <c r="F944" s="233" t="s">
        <v>190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149</v>
      </c>
      <c r="AU944" s="239" t="s">
        <v>147</v>
      </c>
      <c r="AV944" s="13" t="s">
        <v>82</v>
      </c>
      <c r="AW944" s="13" t="s">
        <v>30</v>
      </c>
      <c r="AX944" s="13" t="s">
        <v>74</v>
      </c>
      <c r="AY944" s="239" t="s">
        <v>138</v>
      </c>
    </row>
    <row r="945" s="14" customFormat="1">
      <c r="A945" s="14"/>
      <c r="B945" s="240"/>
      <c r="C945" s="241"/>
      <c r="D945" s="231" t="s">
        <v>149</v>
      </c>
      <c r="E945" s="242" t="s">
        <v>1</v>
      </c>
      <c r="F945" s="243" t="s">
        <v>147</v>
      </c>
      <c r="G945" s="241"/>
      <c r="H945" s="244">
        <v>2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149</v>
      </c>
      <c r="AU945" s="250" t="s">
        <v>147</v>
      </c>
      <c r="AV945" s="14" t="s">
        <v>147</v>
      </c>
      <c r="AW945" s="14" t="s">
        <v>30</v>
      </c>
      <c r="AX945" s="14" t="s">
        <v>74</v>
      </c>
      <c r="AY945" s="250" t="s">
        <v>138</v>
      </c>
    </row>
    <row r="946" s="15" customFormat="1">
      <c r="A946" s="15"/>
      <c r="B946" s="251"/>
      <c r="C946" s="252"/>
      <c r="D946" s="231" t="s">
        <v>149</v>
      </c>
      <c r="E946" s="253" t="s">
        <v>1</v>
      </c>
      <c r="F946" s="254" t="s">
        <v>176</v>
      </c>
      <c r="G946" s="252"/>
      <c r="H946" s="255">
        <v>2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1" t="s">
        <v>149</v>
      </c>
      <c r="AU946" s="261" t="s">
        <v>147</v>
      </c>
      <c r="AV946" s="15" t="s">
        <v>146</v>
      </c>
      <c r="AW946" s="15" t="s">
        <v>30</v>
      </c>
      <c r="AX946" s="15" t="s">
        <v>82</v>
      </c>
      <c r="AY946" s="261" t="s">
        <v>138</v>
      </c>
    </row>
    <row r="947" s="2" customFormat="1" ht="24.15" customHeight="1">
      <c r="A947" s="38"/>
      <c r="B947" s="39"/>
      <c r="C947" s="262" t="s">
        <v>1123</v>
      </c>
      <c r="D947" s="262" t="s">
        <v>307</v>
      </c>
      <c r="E947" s="263" t="s">
        <v>1124</v>
      </c>
      <c r="F947" s="264" t="s">
        <v>1125</v>
      </c>
      <c r="G947" s="265" t="s">
        <v>145</v>
      </c>
      <c r="H947" s="266">
        <v>21</v>
      </c>
      <c r="I947" s="267"/>
      <c r="J947" s="268">
        <f>ROUND(I947*H947,1)</f>
        <v>0</v>
      </c>
      <c r="K947" s="269"/>
      <c r="L947" s="270"/>
      <c r="M947" s="271" t="s">
        <v>1</v>
      </c>
      <c r="N947" s="272" t="s">
        <v>40</v>
      </c>
      <c r="O947" s="91"/>
      <c r="P947" s="225">
        <f>O947*H947</f>
        <v>0</v>
      </c>
      <c r="Q947" s="225">
        <v>0.00010000000000000001</v>
      </c>
      <c r="R947" s="225">
        <f>Q947*H947</f>
        <v>0.0021000000000000003</v>
      </c>
      <c r="S947" s="225">
        <v>0</v>
      </c>
      <c r="T947" s="226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7" t="s">
        <v>452</v>
      </c>
      <c r="AT947" s="227" t="s">
        <v>307</v>
      </c>
      <c r="AU947" s="227" t="s">
        <v>147</v>
      </c>
      <c r="AY947" s="17" t="s">
        <v>138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17" t="s">
        <v>147</v>
      </c>
      <c r="BK947" s="228">
        <f>ROUND(I947*H947,1)</f>
        <v>0</v>
      </c>
      <c r="BL947" s="17" t="s">
        <v>442</v>
      </c>
      <c r="BM947" s="227" t="s">
        <v>1126</v>
      </c>
    </row>
    <row r="948" s="13" customFormat="1">
      <c r="A948" s="13"/>
      <c r="B948" s="229"/>
      <c r="C948" s="230"/>
      <c r="D948" s="231" t="s">
        <v>149</v>
      </c>
      <c r="E948" s="232" t="s">
        <v>1</v>
      </c>
      <c r="F948" s="233" t="s">
        <v>182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149</v>
      </c>
      <c r="AU948" s="239" t="s">
        <v>147</v>
      </c>
      <c r="AV948" s="13" t="s">
        <v>82</v>
      </c>
      <c r="AW948" s="13" t="s">
        <v>30</v>
      </c>
      <c r="AX948" s="13" t="s">
        <v>74</v>
      </c>
      <c r="AY948" s="239" t="s">
        <v>138</v>
      </c>
    </row>
    <row r="949" s="14" customFormat="1">
      <c r="A949" s="14"/>
      <c r="B949" s="240"/>
      <c r="C949" s="241"/>
      <c r="D949" s="231" t="s">
        <v>149</v>
      </c>
      <c r="E949" s="242" t="s">
        <v>1</v>
      </c>
      <c r="F949" s="243" t="s">
        <v>147</v>
      </c>
      <c r="G949" s="241"/>
      <c r="H949" s="244">
        <v>2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149</v>
      </c>
      <c r="AU949" s="250" t="s">
        <v>147</v>
      </c>
      <c r="AV949" s="14" t="s">
        <v>147</v>
      </c>
      <c r="AW949" s="14" t="s">
        <v>30</v>
      </c>
      <c r="AX949" s="14" t="s">
        <v>74</v>
      </c>
      <c r="AY949" s="250" t="s">
        <v>138</v>
      </c>
    </row>
    <row r="950" s="13" customFormat="1">
      <c r="A950" s="13"/>
      <c r="B950" s="229"/>
      <c r="C950" s="230"/>
      <c r="D950" s="231" t="s">
        <v>149</v>
      </c>
      <c r="E950" s="232" t="s">
        <v>1</v>
      </c>
      <c r="F950" s="233" t="s">
        <v>445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149</v>
      </c>
      <c r="AU950" s="239" t="s">
        <v>147</v>
      </c>
      <c r="AV950" s="13" t="s">
        <v>82</v>
      </c>
      <c r="AW950" s="13" t="s">
        <v>30</v>
      </c>
      <c r="AX950" s="13" t="s">
        <v>74</v>
      </c>
      <c r="AY950" s="239" t="s">
        <v>138</v>
      </c>
    </row>
    <row r="951" s="14" customFormat="1">
      <c r="A951" s="14"/>
      <c r="B951" s="240"/>
      <c r="C951" s="241"/>
      <c r="D951" s="231" t="s">
        <v>149</v>
      </c>
      <c r="E951" s="242" t="s">
        <v>1</v>
      </c>
      <c r="F951" s="243" t="s">
        <v>82</v>
      </c>
      <c r="G951" s="241"/>
      <c r="H951" s="244">
        <v>1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149</v>
      </c>
      <c r="AU951" s="250" t="s">
        <v>147</v>
      </c>
      <c r="AV951" s="14" t="s">
        <v>147</v>
      </c>
      <c r="AW951" s="14" t="s">
        <v>30</v>
      </c>
      <c r="AX951" s="14" t="s">
        <v>74</v>
      </c>
      <c r="AY951" s="250" t="s">
        <v>138</v>
      </c>
    </row>
    <row r="952" s="13" customFormat="1">
      <c r="A952" s="13"/>
      <c r="B952" s="229"/>
      <c r="C952" s="230"/>
      <c r="D952" s="231" t="s">
        <v>149</v>
      </c>
      <c r="E952" s="232" t="s">
        <v>1</v>
      </c>
      <c r="F952" s="233" t="s">
        <v>196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149</v>
      </c>
      <c r="AU952" s="239" t="s">
        <v>147</v>
      </c>
      <c r="AV952" s="13" t="s">
        <v>82</v>
      </c>
      <c r="AW952" s="13" t="s">
        <v>30</v>
      </c>
      <c r="AX952" s="13" t="s">
        <v>74</v>
      </c>
      <c r="AY952" s="239" t="s">
        <v>138</v>
      </c>
    </row>
    <row r="953" s="14" customFormat="1">
      <c r="A953" s="14"/>
      <c r="B953" s="240"/>
      <c r="C953" s="241"/>
      <c r="D953" s="231" t="s">
        <v>149</v>
      </c>
      <c r="E953" s="242" t="s">
        <v>1</v>
      </c>
      <c r="F953" s="243" t="s">
        <v>146</v>
      </c>
      <c r="G953" s="241"/>
      <c r="H953" s="244">
        <v>4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149</v>
      </c>
      <c r="AU953" s="250" t="s">
        <v>147</v>
      </c>
      <c r="AV953" s="14" t="s">
        <v>147</v>
      </c>
      <c r="AW953" s="14" t="s">
        <v>30</v>
      </c>
      <c r="AX953" s="14" t="s">
        <v>74</v>
      </c>
      <c r="AY953" s="250" t="s">
        <v>138</v>
      </c>
    </row>
    <row r="954" s="13" customFormat="1">
      <c r="A954" s="13"/>
      <c r="B954" s="229"/>
      <c r="C954" s="230"/>
      <c r="D954" s="231" t="s">
        <v>149</v>
      </c>
      <c r="E954" s="232" t="s">
        <v>1</v>
      </c>
      <c r="F954" s="233" t="s">
        <v>194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149</v>
      </c>
      <c r="AU954" s="239" t="s">
        <v>147</v>
      </c>
      <c r="AV954" s="13" t="s">
        <v>82</v>
      </c>
      <c r="AW954" s="13" t="s">
        <v>30</v>
      </c>
      <c r="AX954" s="13" t="s">
        <v>74</v>
      </c>
      <c r="AY954" s="239" t="s">
        <v>138</v>
      </c>
    </row>
    <row r="955" s="14" customFormat="1">
      <c r="A955" s="14"/>
      <c r="B955" s="240"/>
      <c r="C955" s="241"/>
      <c r="D955" s="231" t="s">
        <v>149</v>
      </c>
      <c r="E955" s="242" t="s">
        <v>1</v>
      </c>
      <c r="F955" s="243" t="s">
        <v>146</v>
      </c>
      <c r="G955" s="241"/>
      <c r="H955" s="244">
        <v>4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149</v>
      </c>
      <c r="AU955" s="250" t="s">
        <v>147</v>
      </c>
      <c r="AV955" s="14" t="s">
        <v>147</v>
      </c>
      <c r="AW955" s="14" t="s">
        <v>30</v>
      </c>
      <c r="AX955" s="14" t="s">
        <v>74</v>
      </c>
      <c r="AY955" s="250" t="s">
        <v>138</v>
      </c>
    </row>
    <row r="956" s="13" customFormat="1">
      <c r="A956" s="13"/>
      <c r="B956" s="229"/>
      <c r="C956" s="230"/>
      <c r="D956" s="231" t="s">
        <v>149</v>
      </c>
      <c r="E956" s="232" t="s">
        <v>1</v>
      </c>
      <c r="F956" s="233" t="s">
        <v>192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149</v>
      </c>
      <c r="AU956" s="239" t="s">
        <v>147</v>
      </c>
      <c r="AV956" s="13" t="s">
        <v>82</v>
      </c>
      <c r="AW956" s="13" t="s">
        <v>30</v>
      </c>
      <c r="AX956" s="13" t="s">
        <v>74</v>
      </c>
      <c r="AY956" s="239" t="s">
        <v>138</v>
      </c>
    </row>
    <row r="957" s="14" customFormat="1">
      <c r="A957" s="14"/>
      <c r="B957" s="240"/>
      <c r="C957" s="241"/>
      <c r="D957" s="231" t="s">
        <v>149</v>
      </c>
      <c r="E957" s="242" t="s">
        <v>1</v>
      </c>
      <c r="F957" s="243" t="s">
        <v>146</v>
      </c>
      <c r="G957" s="241"/>
      <c r="H957" s="244">
        <v>4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149</v>
      </c>
      <c r="AU957" s="250" t="s">
        <v>147</v>
      </c>
      <c r="AV957" s="14" t="s">
        <v>147</v>
      </c>
      <c r="AW957" s="14" t="s">
        <v>30</v>
      </c>
      <c r="AX957" s="14" t="s">
        <v>74</v>
      </c>
      <c r="AY957" s="250" t="s">
        <v>138</v>
      </c>
    </row>
    <row r="958" s="13" customFormat="1">
      <c r="A958" s="13"/>
      <c r="B958" s="229"/>
      <c r="C958" s="230"/>
      <c r="D958" s="231" t="s">
        <v>149</v>
      </c>
      <c r="E958" s="232" t="s">
        <v>1</v>
      </c>
      <c r="F958" s="233" t="s">
        <v>190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149</v>
      </c>
      <c r="AU958" s="239" t="s">
        <v>147</v>
      </c>
      <c r="AV958" s="13" t="s">
        <v>82</v>
      </c>
      <c r="AW958" s="13" t="s">
        <v>30</v>
      </c>
      <c r="AX958" s="13" t="s">
        <v>74</v>
      </c>
      <c r="AY958" s="239" t="s">
        <v>138</v>
      </c>
    </row>
    <row r="959" s="14" customFormat="1">
      <c r="A959" s="14"/>
      <c r="B959" s="240"/>
      <c r="C959" s="241"/>
      <c r="D959" s="231" t="s">
        <v>149</v>
      </c>
      <c r="E959" s="242" t="s">
        <v>1</v>
      </c>
      <c r="F959" s="243" t="s">
        <v>146</v>
      </c>
      <c r="G959" s="241"/>
      <c r="H959" s="244">
        <v>4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149</v>
      </c>
      <c r="AU959" s="250" t="s">
        <v>147</v>
      </c>
      <c r="AV959" s="14" t="s">
        <v>147</v>
      </c>
      <c r="AW959" s="14" t="s">
        <v>30</v>
      </c>
      <c r="AX959" s="14" t="s">
        <v>74</v>
      </c>
      <c r="AY959" s="250" t="s">
        <v>138</v>
      </c>
    </row>
    <row r="960" s="13" customFormat="1">
      <c r="A960" s="13"/>
      <c r="B960" s="229"/>
      <c r="C960" s="230"/>
      <c r="D960" s="231" t="s">
        <v>149</v>
      </c>
      <c r="E960" s="232" t="s">
        <v>1</v>
      </c>
      <c r="F960" s="233" t="s">
        <v>188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149</v>
      </c>
      <c r="AU960" s="239" t="s">
        <v>147</v>
      </c>
      <c r="AV960" s="13" t="s">
        <v>82</v>
      </c>
      <c r="AW960" s="13" t="s">
        <v>30</v>
      </c>
      <c r="AX960" s="13" t="s">
        <v>74</v>
      </c>
      <c r="AY960" s="239" t="s">
        <v>138</v>
      </c>
    </row>
    <row r="961" s="14" customFormat="1">
      <c r="A961" s="14"/>
      <c r="B961" s="240"/>
      <c r="C961" s="241"/>
      <c r="D961" s="231" t="s">
        <v>149</v>
      </c>
      <c r="E961" s="242" t="s">
        <v>1</v>
      </c>
      <c r="F961" s="243" t="s">
        <v>82</v>
      </c>
      <c r="G961" s="241"/>
      <c r="H961" s="244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149</v>
      </c>
      <c r="AU961" s="250" t="s">
        <v>147</v>
      </c>
      <c r="AV961" s="14" t="s">
        <v>147</v>
      </c>
      <c r="AW961" s="14" t="s">
        <v>30</v>
      </c>
      <c r="AX961" s="14" t="s">
        <v>74</v>
      </c>
      <c r="AY961" s="250" t="s">
        <v>138</v>
      </c>
    </row>
    <row r="962" s="13" customFormat="1">
      <c r="A962" s="13"/>
      <c r="B962" s="229"/>
      <c r="C962" s="230"/>
      <c r="D962" s="231" t="s">
        <v>149</v>
      </c>
      <c r="E962" s="232" t="s">
        <v>1</v>
      </c>
      <c r="F962" s="233" t="s">
        <v>186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149</v>
      </c>
      <c r="AU962" s="239" t="s">
        <v>147</v>
      </c>
      <c r="AV962" s="13" t="s">
        <v>82</v>
      </c>
      <c r="AW962" s="13" t="s">
        <v>30</v>
      </c>
      <c r="AX962" s="13" t="s">
        <v>74</v>
      </c>
      <c r="AY962" s="239" t="s">
        <v>138</v>
      </c>
    </row>
    <row r="963" s="14" customFormat="1">
      <c r="A963" s="14"/>
      <c r="B963" s="240"/>
      <c r="C963" s="241"/>
      <c r="D963" s="231" t="s">
        <v>149</v>
      </c>
      <c r="E963" s="242" t="s">
        <v>1</v>
      </c>
      <c r="F963" s="243" t="s">
        <v>82</v>
      </c>
      <c r="G963" s="241"/>
      <c r="H963" s="244">
        <v>1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149</v>
      </c>
      <c r="AU963" s="250" t="s">
        <v>147</v>
      </c>
      <c r="AV963" s="14" t="s">
        <v>147</v>
      </c>
      <c r="AW963" s="14" t="s">
        <v>30</v>
      </c>
      <c r="AX963" s="14" t="s">
        <v>74</v>
      </c>
      <c r="AY963" s="250" t="s">
        <v>138</v>
      </c>
    </row>
    <row r="964" s="15" customFormat="1">
      <c r="A964" s="15"/>
      <c r="B964" s="251"/>
      <c r="C964" s="252"/>
      <c r="D964" s="231" t="s">
        <v>149</v>
      </c>
      <c r="E964" s="253" t="s">
        <v>1</v>
      </c>
      <c r="F964" s="254" t="s">
        <v>176</v>
      </c>
      <c r="G964" s="252"/>
      <c r="H964" s="255">
        <v>21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1" t="s">
        <v>149</v>
      </c>
      <c r="AU964" s="261" t="s">
        <v>147</v>
      </c>
      <c r="AV964" s="15" t="s">
        <v>146</v>
      </c>
      <c r="AW964" s="15" t="s">
        <v>30</v>
      </c>
      <c r="AX964" s="15" t="s">
        <v>82</v>
      </c>
      <c r="AY964" s="261" t="s">
        <v>138</v>
      </c>
    </row>
    <row r="965" s="2" customFormat="1" ht="37.8" customHeight="1">
      <c r="A965" s="38"/>
      <c r="B965" s="39"/>
      <c r="C965" s="215" t="s">
        <v>1127</v>
      </c>
      <c r="D965" s="215" t="s">
        <v>142</v>
      </c>
      <c r="E965" s="216" t="s">
        <v>1128</v>
      </c>
      <c r="F965" s="217" t="s">
        <v>1129</v>
      </c>
      <c r="G965" s="218" t="s">
        <v>145</v>
      </c>
      <c r="H965" s="219">
        <v>8</v>
      </c>
      <c r="I965" s="220"/>
      <c r="J965" s="221">
        <f>ROUND(I965*H965,1)</f>
        <v>0</v>
      </c>
      <c r="K965" s="222"/>
      <c r="L965" s="44"/>
      <c r="M965" s="223" t="s">
        <v>1</v>
      </c>
      <c r="N965" s="224" t="s">
        <v>40</v>
      </c>
      <c r="O965" s="91"/>
      <c r="P965" s="225">
        <f>O965*H965</f>
        <v>0</v>
      </c>
      <c r="Q965" s="225">
        <v>0</v>
      </c>
      <c r="R965" s="225">
        <f>Q965*H965</f>
        <v>0</v>
      </c>
      <c r="S965" s="225">
        <v>5.0000000000000002E-05</v>
      </c>
      <c r="T965" s="226">
        <f>S965*H965</f>
        <v>0.00040000000000000002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7" t="s">
        <v>442</v>
      </c>
      <c r="AT965" s="227" t="s">
        <v>142</v>
      </c>
      <c r="AU965" s="227" t="s">
        <v>147</v>
      </c>
      <c r="AY965" s="17" t="s">
        <v>138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17" t="s">
        <v>147</v>
      </c>
      <c r="BK965" s="228">
        <f>ROUND(I965*H965,1)</f>
        <v>0</v>
      </c>
      <c r="BL965" s="17" t="s">
        <v>442</v>
      </c>
      <c r="BM965" s="227" t="s">
        <v>1130</v>
      </c>
    </row>
    <row r="966" s="13" customFormat="1">
      <c r="A966" s="13"/>
      <c r="B966" s="229"/>
      <c r="C966" s="230"/>
      <c r="D966" s="231" t="s">
        <v>149</v>
      </c>
      <c r="E966" s="232" t="s">
        <v>1</v>
      </c>
      <c r="F966" s="233" t="s">
        <v>182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149</v>
      </c>
      <c r="AU966" s="239" t="s">
        <v>147</v>
      </c>
      <c r="AV966" s="13" t="s">
        <v>82</v>
      </c>
      <c r="AW966" s="13" t="s">
        <v>30</v>
      </c>
      <c r="AX966" s="13" t="s">
        <v>74</v>
      </c>
      <c r="AY966" s="239" t="s">
        <v>138</v>
      </c>
    </row>
    <row r="967" s="14" customFormat="1">
      <c r="A967" s="14"/>
      <c r="B967" s="240"/>
      <c r="C967" s="241"/>
      <c r="D967" s="231" t="s">
        <v>149</v>
      </c>
      <c r="E967" s="242" t="s">
        <v>1</v>
      </c>
      <c r="F967" s="243" t="s">
        <v>74</v>
      </c>
      <c r="G967" s="241"/>
      <c r="H967" s="244">
        <v>0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149</v>
      </c>
      <c r="AU967" s="250" t="s">
        <v>147</v>
      </c>
      <c r="AV967" s="14" t="s">
        <v>147</v>
      </c>
      <c r="AW967" s="14" t="s">
        <v>30</v>
      </c>
      <c r="AX967" s="14" t="s">
        <v>74</v>
      </c>
      <c r="AY967" s="250" t="s">
        <v>138</v>
      </c>
    </row>
    <row r="968" s="13" customFormat="1">
      <c r="A968" s="13"/>
      <c r="B968" s="229"/>
      <c r="C968" s="230"/>
      <c r="D968" s="231" t="s">
        <v>149</v>
      </c>
      <c r="E968" s="232" t="s">
        <v>1</v>
      </c>
      <c r="F968" s="233" t="s">
        <v>1100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149</v>
      </c>
      <c r="AU968" s="239" t="s">
        <v>147</v>
      </c>
      <c r="AV968" s="13" t="s">
        <v>82</v>
      </c>
      <c r="AW968" s="13" t="s">
        <v>30</v>
      </c>
      <c r="AX968" s="13" t="s">
        <v>74</v>
      </c>
      <c r="AY968" s="239" t="s">
        <v>138</v>
      </c>
    </row>
    <row r="969" s="14" customFormat="1">
      <c r="A969" s="14"/>
      <c r="B969" s="240"/>
      <c r="C969" s="241"/>
      <c r="D969" s="231" t="s">
        <v>149</v>
      </c>
      <c r="E969" s="242" t="s">
        <v>1</v>
      </c>
      <c r="F969" s="243" t="s">
        <v>147</v>
      </c>
      <c r="G969" s="241"/>
      <c r="H969" s="244">
        <v>2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149</v>
      </c>
      <c r="AU969" s="250" t="s">
        <v>147</v>
      </c>
      <c r="AV969" s="14" t="s">
        <v>147</v>
      </c>
      <c r="AW969" s="14" t="s">
        <v>30</v>
      </c>
      <c r="AX969" s="14" t="s">
        <v>74</v>
      </c>
      <c r="AY969" s="250" t="s">
        <v>138</v>
      </c>
    </row>
    <row r="970" s="13" customFormat="1">
      <c r="A970" s="13"/>
      <c r="B970" s="229"/>
      <c r="C970" s="230"/>
      <c r="D970" s="231" t="s">
        <v>149</v>
      </c>
      <c r="E970" s="232" t="s">
        <v>1</v>
      </c>
      <c r="F970" s="233" t="s">
        <v>445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149</v>
      </c>
      <c r="AU970" s="239" t="s">
        <v>147</v>
      </c>
      <c r="AV970" s="13" t="s">
        <v>82</v>
      </c>
      <c r="AW970" s="13" t="s">
        <v>30</v>
      </c>
      <c r="AX970" s="13" t="s">
        <v>74</v>
      </c>
      <c r="AY970" s="239" t="s">
        <v>138</v>
      </c>
    </row>
    <row r="971" s="14" customFormat="1">
      <c r="A971" s="14"/>
      <c r="B971" s="240"/>
      <c r="C971" s="241"/>
      <c r="D971" s="231" t="s">
        <v>149</v>
      </c>
      <c r="E971" s="242" t="s">
        <v>1</v>
      </c>
      <c r="F971" s="243" t="s">
        <v>74</v>
      </c>
      <c r="G971" s="241"/>
      <c r="H971" s="244">
        <v>0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149</v>
      </c>
      <c r="AU971" s="250" t="s">
        <v>147</v>
      </c>
      <c r="AV971" s="14" t="s">
        <v>147</v>
      </c>
      <c r="AW971" s="14" t="s">
        <v>30</v>
      </c>
      <c r="AX971" s="14" t="s">
        <v>74</v>
      </c>
      <c r="AY971" s="250" t="s">
        <v>138</v>
      </c>
    </row>
    <row r="972" s="13" customFormat="1">
      <c r="A972" s="13"/>
      <c r="B972" s="229"/>
      <c r="C972" s="230"/>
      <c r="D972" s="231" t="s">
        <v>149</v>
      </c>
      <c r="E972" s="232" t="s">
        <v>1</v>
      </c>
      <c r="F972" s="233" t="s">
        <v>194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149</v>
      </c>
      <c r="AU972" s="239" t="s">
        <v>147</v>
      </c>
      <c r="AV972" s="13" t="s">
        <v>82</v>
      </c>
      <c r="AW972" s="13" t="s">
        <v>30</v>
      </c>
      <c r="AX972" s="13" t="s">
        <v>74</v>
      </c>
      <c r="AY972" s="239" t="s">
        <v>138</v>
      </c>
    </row>
    <row r="973" s="14" customFormat="1">
      <c r="A973" s="14"/>
      <c r="B973" s="240"/>
      <c r="C973" s="241"/>
      <c r="D973" s="231" t="s">
        <v>149</v>
      </c>
      <c r="E973" s="242" t="s">
        <v>1</v>
      </c>
      <c r="F973" s="243" t="s">
        <v>147</v>
      </c>
      <c r="G973" s="241"/>
      <c r="H973" s="244">
        <v>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149</v>
      </c>
      <c r="AU973" s="250" t="s">
        <v>147</v>
      </c>
      <c r="AV973" s="14" t="s">
        <v>147</v>
      </c>
      <c r="AW973" s="14" t="s">
        <v>30</v>
      </c>
      <c r="AX973" s="14" t="s">
        <v>74</v>
      </c>
      <c r="AY973" s="250" t="s">
        <v>138</v>
      </c>
    </row>
    <row r="974" s="13" customFormat="1">
      <c r="A974" s="13"/>
      <c r="B974" s="229"/>
      <c r="C974" s="230"/>
      <c r="D974" s="231" t="s">
        <v>149</v>
      </c>
      <c r="E974" s="232" t="s">
        <v>1</v>
      </c>
      <c r="F974" s="233" t="s">
        <v>188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149</v>
      </c>
      <c r="AU974" s="239" t="s">
        <v>147</v>
      </c>
      <c r="AV974" s="13" t="s">
        <v>82</v>
      </c>
      <c r="AW974" s="13" t="s">
        <v>30</v>
      </c>
      <c r="AX974" s="13" t="s">
        <v>74</v>
      </c>
      <c r="AY974" s="239" t="s">
        <v>138</v>
      </c>
    </row>
    <row r="975" s="14" customFormat="1">
      <c r="A975" s="14"/>
      <c r="B975" s="240"/>
      <c r="C975" s="241"/>
      <c r="D975" s="231" t="s">
        <v>149</v>
      </c>
      <c r="E975" s="242" t="s">
        <v>1</v>
      </c>
      <c r="F975" s="243" t="s">
        <v>74</v>
      </c>
      <c r="G975" s="241"/>
      <c r="H975" s="244">
        <v>0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149</v>
      </c>
      <c r="AU975" s="250" t="s">
        <v>147</v>
      </c>
      <c r="AV975" s="14" t="s">
        <v>147</v>
      </c>
      <c r="AW975" s="14" t="s">
        <v>30</v>
      </c>
      <c r="AX975" s="14" t="s">
        <v>74</v>
      </c>
      <c r="AY975" s="250" t="s">
        <v>138</v>
      </c>
    </row>
    <row r="976" s="13" customFormat="1">
      <c r="A976" s="13"/>
      <c r="B976" s="229"/>
      <c r="C976" s="230"/>
      <c r="D976" s="231" t="s">
        <v>149</v>
      </c>
      <c r="E976" s="232" t="s">
        <v>1</v>
      </c>
      <c r="F976" s="233" t="s">
        <v>196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149</v>
      </c>
      <c r="AU976" s="239" t="s">
        <v>147</v>
      </c>
      <c r="AV976" s="13" t="s">
        <v>82</v>
      </c>
      <c r="AW976" s="13" t="s">
        <v>30</v>
      </c>
      <c r="AX976" s="13" t="s">
        <v>74</v>
      </c>
      <c r="AY976" s="239" t="s">
        <v>138</v>
      </c>
    </row>
    <row r="977" s="14" customFormat="1">
      <c r="A977" s="14"/>
      <c r="B977" s="240"/>
      <c r="C977" s="241"/>
      <c r="D977" s="231" t="s">
        <v>149</v>
      </c>
      <c r="E977" s="242" t="s">
        <v>1</v>
      </c>
      <c r="F977" s="243" t="s">
        <v>147</v>
      </c>
      <c r="G977" s="241"/>
      <c r="H977" s="244">
        <v>2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149</v>
      </c>
      <c r="AU977" s="250" t="s">
        <v>147</v>
      </c>
      <c r="AV977" s="14" t="s">
        <v>147</v>
      </c>
      <c r="AW977" s="14" t="s">
        <v>30</v>
      </c>
      <c r="AX977" s="14" t="s">
        <v>74</v>
      </c>
      <c r="AY977" s="250" t="s">
        <v>138</v>
      </c>
    </row>
    <row r="978" s="13" customFormat="1">
      <c r="A978" s="13"/>
      <c r="B978" s="229"/>
      <c r="C978" s="230"/>
      <c r="D978" s="231" t="s">
        <v>149</v>
      </c>
      <c r="E978" s="232" t="s">
        <v>1</v>
      </c>
      <c r="F978" s="233" t="s">
        <v>186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149</v>
      </c>
      <c r="AU978" s="239" t="s">
        <v>147</v>
      </c>
      <c r="AV978" s="13" t="s">
        <v>82</v>
      </c>
      <c r="AW978" s="13" t="s">
        <v>30</v>
      </c>
      <c r="AX978" s="13" t="s">
        <v>74</v>
      </c>
      <c r="AY978" s="239" t="s">
        <v>138</v>
      </c>
    </row>
    <row r="979" s="14" customFormat="1">
      <c r="A979" s="14"/>
      <c r="B979" s="240"/>
      <c r="C979" s="241"/>
      <c r="D979" s="231" t="s">
        <v>149</v>
      </c>
      <c r="E979" s="242" t="s">
        <v>1</v>
      </c>
      <c r="F979" s="243" t="s">
        <v>74</v>
      </c>
      <c r="G979" s="241"/>
      <c r="H979" s="244">
        <v>0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149</v>
      </c>
      <c r="AU979" s="250" t="s">
        <v>147</v>
      </c>
      <c r="AV979" s="14" t="s">
        <v>147</v>
      </c>
      <c r="AW979" s="14" t="s">
        <v>30</v>
      </c>
      <c r="AX979" s="14" t="s">
        <v>74</v>
      </c>
      <c r="AY979" s="250" t="s">
        <v>138</v>
      </c>
    </row>
    <row r="980" s="13" customFormat="1">
      <c r="A980" s="13"/>
      <c r="B980" s="229"/>
      <c r="C980" s="230"/>
      <c r="D980" s="231" t="s">
        <v>149</v>
      </c>
      <c r="E980" s="232" t="s">
        <v>1</v>
      </c>
      <c r="F980" s="233" t="s">
        <v>192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149</v>
      </c>
      <c r="AU980" s="239" t="s">
        <v>147</v>
      </c>
      <c r="AV980" s="13" t="s">
        <v>82</v>
      </c>
      <c r="AW980" s="13" t="s">
        <v>30</v>
      </c>
      <c r="AX980" s="13" t="s">
        <v>74</v>
      </c>
      <c r="AY980" s="239" t="s">
        <v>138</v>
      </c>
    </row>
    <row r="981" s="14" customFormat="1">
      <c r="A981" s="14"/>
      <c r="B981" s="240"/>
      <c r="C981" s="241"/>
      <c r="D981" s="231" t="s">
        <v>149</v>
      </c>
      <c r="E981" s="242" t="s">
        <v>1</v>
      </c>
      <c r="F981" s="243" t="s">
        <v>147</v>
      </c>
      <c r="G981" s="241"/>
      <c r="H981" s="244">
        <v>2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149</v>
      </c>
      <c r="AU981" s="250" t="s">
        <v>147</v>
      </c>
      <c r="AV981" s="14" t="s">
        <v>147</v>
      </c>
      <c r="AW981" s="14" t="s">
        <v>30</v>
      </c>
      <c r="AX981" s="14" t="s">
        <v>74</v>
      </c>
      <c r="AY981" s="250" t="s">
        <v>138</v>
      </c>
    </row>
    <row r="982" s="15" customFormat="1">
      <c r="A982" s="15"/>
      <c r="B982" s="251"/>
      <c r="C982" s="252"/>
      <c r="D982" s="231" t="s">
        <v>149</v>
      </c>
      <c r="E982" s="253" t="s">
        <v>1</v>
      </c>
      <c r="F982" s="254" t="s">
        <v>176</v>
      </c>
      <c r="G982" s="252"/>
      <c r="H982" s="255">
        <v>8</v>
      </c>
      <c r="I982" s="256"/>
      <c r="J982" s="252"/>
      <c r="K982" s="252"/>
      <c r="L982" s="257"/>
      <c r="M982" s="258"/>
      <c r="N982" s="259"/>
      <c r="O982" s="259"/>
      <c r="P982" s="259"/>
      <c r="Q982" s="259"/>
      <c r="R982" s="259"/>
      <c r="S982" s="259"/>
      <c r="T982" s="260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1" t="s">
        <v>149</v>
      </c>
      <c r="AU982" s="261" t="s">
        <v>147</v>
      </c>
      <c r="AV982" s="15" t="s">
        <v>146</v>
      </c>
      <c r="AW982" s="15" t="s">
        <v>30</v>
      </c>
      <c r="AX982" s="15" t="s">
        <v>82</v>
      </c>
      <c r="AY982" s="261" t="s">
        <v>138</v>
      </c>
    </row>
    <row r="983" s="2" customFormat="1" ht="16.5" customHeight="1">
      <c r="A983" s="38"/>
      <c r="B983" s="39"/>
      <c r="C983" s="215" t="s">
        <v>1131</v>
      </c>
      <c r="D983" s="215" t="s">
        <v>142</v>
      </c>
      <c r="E983" s="216" t="s">
        <v>1132</v>
      </c>
      <c r="F983" s="217" t="s">
        <v>1133</v>
      </c>
      <c r="G983" s="218" t="s">
        <v>145</v>
      </c>
      <c r="H983" s="219">
        <v>8</v>
      </c>
      <c r="I983" s="220"/>
      <c r="J983" s="221">
        <f>ROUND(I983*H983,1)</f>
        <v>0</v>
      </c>
      <c r="K983" s="222"/>
      <c r="L983" s="44"/>
      <c r="M983" s="223" t="s">
        <v>1</v>
      </c>
      <c r="N983" s="224" t="s">
        <v>40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442</v>
      </c>
      <c r="AT983" s="227" t="s">
        <v>142</v>
      </c>
      <c r="AU983" s="227" t="s">
        <v>147</v>
      </c>
      <c r="AY983" s="17" t="s">
        <v>138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147</v>
      </c>
      <c r="BK983" s="228">
        <f>ROUND(I983*H983,1)</f>
        <v>0</v>
      </c>
      <c r="BL983" s="17" t="s">
        <v>442</v>
      </c>
      <c r="BM983" s="227" t="s">
        <v>1134</v>
      </c>
    </row>
    <row r="984" s="14" customFormat="1">
      <c r="A984" s="14"/>
      <c r="B984" s="240"/>
      <c r="C984" s="241"/>
      <c r="D984" s="231" t="s">
        <v>149</v>
      </c>
      <c r="E984" s="242" t="s">
        <v>1</v>
      </c>
      <c r="F984" s="243" t="s">
        <v>310</v>
      </c>
      <c r="G984" s="241"/>
      <c r="H984" s="244">
        <v>8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149</v>
      </c>
      <c r="AU984" s="250" t="s">
        <v>147</v>
      </c>
      <c r="AV984" s="14" t="s">
        <v>147</v>
      </c>
      <c r="AW984" s="14" t="s">
        <v>30</v>
      </c>
      <c r="AX984" s="14" t="s">
        <v>82</v>
      </c>
      <c r="AY984" s="250" t="s">
        <v>138</v>
      </c>
    </row>
    <row r="985" s="2" customFormat="1" ht="16.5" customHeight="1">
      <c r="A985" s="38"/>
      <c r="B985" s="39"/>
      <c r="C985" s="262" t="s">
        <v>1135</v>
      </c>
      <c r="D985" s="262" t="s">
        <v>307</v>
      </c>
      <c r="E985" s="263" t="s">
        <v>1136</v>
      </c>
      <c r="F985" s="264" t="s">
        <v>1137</v>
      </c>
      <c r="G985" s="265" t="s">
        <v>145</v>
      </c>
      <c r="H985" s="266">
        <v>6</v>
      </c>
      <c r="I985" s="267"/>
      <c r="J985" s="268">
        <f>ROUND(I985*H985,1)</f>
        <v>0</v>
      </c>
      <c r="K985" s="269"/>
      <c r="L985" s="270"/>
      <c r="M985" s="271" t="s">
        <v>1</v>
      </c>
      <c r="N985" s="272" t="s">
        <v>40</v>
      </c>
      <c r="O985" s="91"/>
      <c r="P985" s="225">
        <f>O985*H985</f>
        <v>0</v>
      </c>
      <c r="Q985" s="225">
        <v>0.00040000000000000002</v>
      </c>
      <c r="R985" s="225">
        <f>Q985*H985</f>
        <v>0.0024000000000000002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452</v>
      </c>
      <c r="AT985" s="227" t="s">
        <v>307</v>
      </c>
      <c r="AU985" s="227" t="s">
        <v>147</v>
      </c>
      <c r="AY985" s="17" t="s">
        <v>138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147</v>
      </c>
      <c r="BK985" s="228">
        <f>ROUND(I985*H985,1)</f>
        <v>0</v>
      </c>
      <c r="BL985" s="17" t="s">
        <v>442</v>
      </c>
      <c r="BM985" s="227" t="s">
        <v>1138</v>
      </c>
    </row>
    <row r="986" s="13" customFormat="1">
      <c r="A986" s="13"/>
      <c r="B986" s="229"/>
      <c r="C986" s="230"/>
      <c r="D986" s="231" t="s">
        <v>149</v>
      </c>
      <c r="E986" s="232" t="s">
        <v>1</v>
      </c>
      <c r="F986" s="233" t="s">
        <v>1139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149</v>
      </c>
      <c r="AU986" s="239" t="s">
        <v>147</v>
      </c>
      <c r="AV986" s="13" t="s">
        <v>82</v>
      </c>
      <c r="AW986" s="13" t="s">
        <v>30</v>
      </c>
      <c r="AX986" s="13" t="s">
        <v>74</v>
      </c>
      <c r="AY986" s="239" t="s">
        <v>138</v>
      </c>
    </row>
    <row r="987" s="14" customFormat="1">
      <c r="A987" s="14"/>
      <c r="B987" s="240"/>
      <c r="C987" s="241"/>
      <c r="D987" s="231" t="s">
        <v>149</v>
      </c>
      <c r="E987" s="242" t="s">
        <v>1</v>
      </c>
      <c r="F987" s="243" t="s">
        <v>177</v>
      </c>
      <c r="G987" s="241"/>
      <c r="H987" s="244">
        <v>6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149</v>
      </c>
      <c r="AU987" s="250" t="s">
        <v>147</v>
      </c>
      <c r="AV987" s="14" t="s">
        <v>147</v>
      </c>
      <c r="AW987" s="14" t="s">
        <v>30</v>
      </c>
      <c r="AX987" s="14" t="s">
        <v>82</v>
      </c>
      <c r="AY987" s="250" t="s">
        <v>138</v>
      </c>
    </row>
    <row r="988" s="2" customFormat="1" ht="16.5" customHeight="1">
      <c r="A988" s="38"/>
      <c r="B988" s="39"/>
      <c r="C988" s="262" t="s">
        <v>1140</v>
      </c>
      <c r="D988" s="262" t="s">
        <v>307</v>
      </c>
      <c r="E988" s="263" t="s">
        <v>1141</v>
      </c>
      <c r="F988" s="264" t="s">
        <v>1142</v>
      </c>
      <c r="G988" s="265" t="s">
        <v>145</v>
      </c>
      <c r="H988" s="266">
        <v>2</v>
      </c>
      <c r="I988" s="267"/>
      <c r="J988" s="268">
        <f>ROUND(I988*H988,1)</f>
        <v>0</v>
      </c>
      <c r="K988" s="269"/>
      <c r="L988" s="270"/>
      <c r="M988" s="271" t="s">
        <v>1</v>
      </c>
      <c r="N988" s="272" t="s">
        <v>40</v>
      </c>
      <c r="O988" s="91"/>
      <c r="P988" s="225">
        <f>O988*H988</f>
        <v>0</v>
      </c>
      <c r="Q988" s="225">
        <v>0.00040000000000000002</v>
      </c>
      <c r="R988" s="225">
        <f>Q988*H988</f>
        <v>0.00080000000000000004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452</v>
      </c>
      <c r="AT988" s="227" t="s">
        <v>307</v>
      </c>
      <c r="AU988" s="227" t="s">
        <v>147</v>
      </c>
      <c r="AY988" s="17" t="s">
        <v>138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147</v>
      </c>
      <c r="BK988" s="228">
        <f>ROUND(I988*H988,1)</f>
        <v>0</v>
      </c>
      <c r="BL988" s="17" t="s">
        <v>442</v>
      </c>
      <c r="BM988" s="227" t="s">
        <v>1143</v>
      </c>
    </row>
    <row r="989" s="13" customFormat="1">
      <c r="A989" s="13"/>
      <c r="B989" s="229"/>
      <c r="C989" s="230"/>
      <c r="D989" s="231" t="s">
        <v>149</v>
      </c>
      <c r="E989" s="232" t="s">
        <v>1</v>
      </c>
      <c r="F989" s="233" t="s">
        <v>1144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149</v>
      </c>
      <c r="AU989" s="239" t="s">
        <v>147</v>
      </c>
      <c r="AV989" s="13" t="s">
        <v>82</v>
      </c>
      <c r="AW989" s="13" t="s">
        <v>30</v>
      </c>
      <c r="AX989" s="13" t="s">
        <v>74</v>
      </c>
      <c r="AY989" s="239" t="s">
        <v>138</v>
      </c>
    </row>
    <row r="990" s="14" customFormat="1">
      <c r="A990" s="14"/>
      <c r="B990" s="240"/>
      <c r="C990" s="241"/>
      <c r="D990" s="231" t="s">
        <v>149</v>
      </c>
      <c r="E990" s="242" t="s">
        <v>1</v>
      </c>
      <c r="F990" s="243" t="s">
        <v>147</v>
      </c>
      <c r="G990" s="241"/>
      <c r="H990" s="244">
        <v>2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149</v>
      </c>
      <c r="AU990" s="250" t="s">
        <v>147</v>
      </c>
      <c r="AV990" s="14" t="s">
        <v>147</v>
      </c>
      <c r="AW990" s="14" t="s">
        <v>30</v>
      </c>
      <c r="AX990" s="14" t="s">
        <v>82</v>
      </c>
      <c r="AY990" s="250" t="s">
        <v>138</v>
      </c>
    </row>
    <row r="991" s="2" customFormat="1" ht="16.5" customHeight="1">
      <c r="A991" s="38"/>
      <c r="B991" s="39"/>
      <c r="C991" s="215" t="s">
        <v>1145</v>
      </c>
      <c r="D991" s="215" t="s">
        <v>142</v>
      </c>
      <c r="E991" s="216" t="s">
        <v>1146</v>
      </c>
      <c r="F991" s="217" t="s">
        <v>1147</v>
      </c>
      <c r="G991" s="218" t="s">
        <v>145</v>
      </c>
      <c r="H991" s="219">
        <v>1</v>
      </c>
      <c r="I991" s="220"/>
      <c r="J991" s="221">
        <f>ROUND(I991*H991,1)</f>
        <v>0</v>
      </c>
      <c r="K991" s="222"/>
      <c r="L991" s="44"/>
      <c r="M991" s="223" t="s">
        <v>1</v>
      </c>
      <c r="N991" s="224" t="s">
        <v>40</v>
      </c>
      <c r="O991" s="91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442</v>
      </c>
      <c r="AT991" s="227" t="s">
        <v>142</v>
      </c>
      <c r="AU991" s="227" t="s">
        <v>147</v>
      </c>
      <c r="AY991" s="17" t="s">
        <v>138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147</v>
      </c>
      <c r="BK991" s="228">
        <f>ROUND(I991*H991,1)</f>
        <v>0</v>
      </c>
      <c r="BL991" s="17" t="s">
        <v>442</v>
      </c>
      <c r="BM991" s="227" t="s">
        <v>1148</v>
      </c>
    </row>
    <row r="992" s="13" customFormat="1">
      <c r="A992" s="13"/>
      <c r="B992" s="229"/>
      <c r="C992" s="230"/>
      <c r="D992" s="231" t="s">
        <v>149</v>
      </c>
      <c r="E992" s="232" t="s">
        <v>1</v>
      </c>
      <c r="F992" s="233" t="s">
        <v>1003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149</v>
      </c>
      <c r="AU992" s="239" t="s">
        <v>147</v>
      </c>
      <c r="AV992" s="13" t="s">
        <v>82</v>
      </c>
      <c r="AW992" s="13" t="s">
        <v>30</v>
      </c>
      <c r="AX992" s="13" t="s">
        <v>74</v>
      </c>
      <c r="AY992" s="239" t="s">
        <v>138</v>
      </c>
    </row>
    <row r="993" s="14" customFormat="1">
      <c r="A993" s="14"/>
      <c r="B993" s="240"/>
      <c r="C993" s="241"/>
      <c r="D993" s="231" t="s">
        <v>149</v>
      </c>
      <c r="E993" s="242" t="s">
        <v>1</v>
      </c>
      <c r="F993" s="243" t="s">
        <v>82</v>
      </c>
      <c r="G993" s="241"/>
      <c r="H993" s="244">
        <v>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149</v>
      </c>
      <c r="AU993" s="250" t="s">
        <v>147</v>
      </c>
      <c r="AV993" s="14" t="s">
        <v>147</v>
      </c>
      <c r="AW993" s="14" t="s">
        <v>30</v>
      </c>
      <c r="AX993" s="14" t="s">
        <v>82</v>
      </c>
      <c r="AY993" s="250" t="s">
        <v>138</v>
      </c>
    </row>
    <row r="994" s="2" customFormat="1" ht="16.5" customHeight="1">
      <c r="A994" s="38"/>
      <c r="B994" s="39"/>
      <c r="C994" s="262" t="s">
        <v>1149</v>
      </c>
      <c r="D994" s="262" t="s">
        <v>307</v>
      </c>
      <c r="E994" s="263" t="s">
        <v>1150</v>
      </c>
      <c r="F994" s="264" t="s">
        <v>1151</v>
      </c>
      <c r="G994" s="265" t="s">
        <v>145</v>
      </c>
      <c r="H994" s="266">
        <v>1</v>
      </c>
      <c r="I994" s="267"/>
      <c r="J994" s="268">
        <f>ROUND(I994*H994,1)</f>
        <v>0</v>
      </c>
      <c r="K994" s="269"/>
      <c r="L994" s="270"/>
      <c r="M994" s="271" t="s">
        <v>1</v>
      </c>
      <c r="N994" s="272" t="s">
        <v>40</v>
      </c>
      <c r="O994" s="91"/>
      <c r="P994" s="225">
        <f>O994*H994</f>
        <v>0</v>
      </c>
      <c r="Q994" s="225">
        <v>0.0010499999999999999</v>
      </c>
      <c r="R994" s="225">
        <f>Q994*H994</f>
        <v>0.0010499999999999999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452</v>
      </c>
      <c r="AT994" s="227" t="s">
        <v>307</v>
      </c>
      <c r="AU994" s="227" t="s">
        <v>147</v>
      </c>
      <c r="AY994" s="17" t="s">
        <v>138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147</v>
      </c>
      <c r="BK994" s="228">
        <f>ROUND(I994*H994,1)</f>
        <v>0</v>
      </c>
      <c r="BL994" s="17" t="s">
        <v>442</v>
      </c>
      <c r="BM994" s="227" t="s">
        <v>1152</v>
      </c>
    </row>
    <row r="995" s="14" customFormat="1">
      <c r="A995" s="14"/>
      <c r="B995" s="240"/>
      <c r="C995" s="241"/>
      <c r="D995" s="231" t="s">
        <v>149</v>
      </c>
      <c r="E995" s="242" t="s">
        <v>1</v>
      </c>
      <c r="F995" s="243" t="s">
        <v>82</v>
      </c>
      <c r="G995" s="241"/>
      <c r="H995" s="244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149</v>
      </c>
      <c r="AU995" s="250" t="s">
        <v>147</v>
      </c>
      <c r="AV995" s="14" t="s">
        <v>147</v>
      </c>
      <c r="AW995" s="14" t="s">
        <v>30</v>
      </c>
      <c r="AX995" s="14" t="s">
        <v>82</v>
      </c>
      <c r="AY995" s="250" t="s">
        <v>138</v>
      </c>
    </row>
    <row r="996" s="2" customFormat="1" ht="24.15" customHeight="1">
      <c r="A996" s="38"/>
      <c r="B996" s="39"/>
      <c r="C996" s="215" t="s">
        <v>1153</v>
      </c>
      <c r="D996" s="215" t="s">
        <v>142</v>
      </c>
      <c r="E996" s="216" t="s">
        <v>1154</v>
      </c>
      <c r="F996" s="217" t="s">
        <v>1155</v>
      </c>
      <c r="G996" s="218" t="s">
        <v>145</v>
      </c>
      <c r="H996" s="219">
        <v>2</v>
      </c>
      <c r="I996" s="220"/>
      <c r="J996" s="221">
        <f>ROUND(I996*H996,1)</f>
        <v>0</v>
      </c>
      <c r="K996" s="222"/>
      <c r="L996" s="44"/>
      <c r="M996" s="223" t="s">
        <v>1</v>
      </c>
      <c r="N996" s="224" t="s">
        <v>40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442</v>
      </c>
      <c r="AT996" s="227" t="s">
        <v>142</v>
      </c>
      <c r="AU996" s="227" t="s">
        <v>147</v>
      </c>
      <c r="AY996" s="17" t="s">
        <v>138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147</v>
      </c>
      <c r="BK996" s="228">
        <f>ROUND(I996*H996,1)</f>
        <v>0</v>
      </c>
      <c r="BL996" s="17" t="s">
        <v>442</v>
      </c>
      <c r="BM996" s="227" t="s">
        <v>1156</v>
      </c>
    </row>
    <row r="997" s="14" customFormat="1">
      <c r="A997" s="14"/>
      <c r="B997" s="240"/>
      <c r="C997" s="241"/>
      <c r="D997" s="231" t="s">
        <v>149</v>
      </c>
      <c r="E997" s="242" t="s">
        <v>1</v>
      </c>
      <c r="F997" s="243" t="s">
        <v>147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149</v>
      </c>
      <c r="AU997" s="250" t="s">
        <v>147</v>
      </c>
      <c r="AV997" s="14" t="s">
        <v>147</v>
      </c>
      <c r="AW997" s="14" t="s">
        <v>30</v>
      </c>
      <c r="AX997" s="14" t="s">
        <v>82</v>
      </c>
      <c r="AY997" s="250" t="s">
        <v>138</v>
      </c>
    </row>
    <row r="998" s="2" customFormat="1" ht="24.15" customHeight="1">
      <c r="A998" s="38"/>
      <c r="B998" s="39"/>
      <c r="C998" s="262" t="s">
        <v>1157</v>
      </c>
      <c r="D998" s="262" t="s">
        <v>307</v>
      </c>
      <c r="E998" s="263" t="s">
        <v>1158</v>
      </c>
      <c r="F998" s="264" t="s">
        <v>1159</v>
      </c>
      <c r="G998" s="265" t="s">
        <v>145</v>
      </c>
      <c r="H998" s="266">
        <v>2</v>
      </c>
      <c r="I998" s="267"/>
      <c r="J998" s="268">
        <f>ROUND(I998*H998,1)</f>
        <v>0</v>
      </c>
      <c r="K998" s="269"/>
      <c r="L998" s="270"/>
      <c r="M998" s="271" t="s">
        <v>1</v>
      </c>
      <c r="N998" s="272" t="s">
        <v>40</v>
      </c>
      <c r="O998" s="91"/>
      <c r="P998" s="225">
        <f>O998*H998</f>
        <v>0</v>
      </c>
      <c r="Q998" s="225">
        <v>0.00046999999999999999</v>
      </c>
      <c r="R998" s="225">
        <f>Q998*H998</f>
        <v>0.00093999999999999997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452</v>
      </c>
      <c r="AT998" s="227" t="s">
        <v>307</v>
      </c>
      <c r="AU998" s="227" t="s">
        <v>147</v>
      </c>
      <c r="AY998" s="17" t="s">
        <v>138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147</v>
      </c>
      <c r="BK998" s="228">
        <f>ROUND(I998*H998,1)</f>
        <v>0</v>
      </c>
      <c r="BL998" s="17" t="s">
        <v>442</v>
      </c>
      <c r="BM998" s="227" t="s">
        <v>1160</v>
      </c>
    </row>
    <row r="999" s="2" customFormat="1" ht="24.15" customHeight="1">
      <c r="A999" s="38"/>
      <c r="B999" s="39"/>
      <c r="C999" s="215" t="s">
        <v>1161</v>
      </c>
      <c r="D999" s="215" t="s">
        <v>142</v>
      </c>
      <c r="E999" s="216" t="s">
        <v>1162</v>
      </c>
      <c r="F999" s="217" t="s">
        <v>1163</v>
      </c>
      <c r="G999" s="218" t="s">
        <v>145</v>
      </c>
      <c r="H999" s="219">
        <v>7</v>
      </c>
      <c r="I999" s="220"/>
      <c r="J999" s="221">
        <f>ROUND(I999*H999,1)</f>
        <v>0</v>
      </c>
      <c r="K999" s="222"/>
      <c r="L999" s="44"/>
      <c r="M999" s="223" t="s">
        <v>1</v>
      </c>
      <c r="N999" s="224" t="s">
        <v>40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442</v>
      </c>
      <c r="AT999" s="227" t="s">
        <v>142</v>
      </c>
      <c r="AU999" s="227" t="s">
        <v>147</v>
      </c>
      <c r="AY999" s="17" t="s">
        <v>138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147</v>
      </c>
      <c r="BK999" s="228">
        <f>ROUND(I999*H999,1)</f>
        <v>0</v>
      </c>
      <c r="BL999" s="17" t="s">
        <v>442</v>
      </c>
      <c r="BM999" s="227" t="s">
        <v>1164</v>
      </c>
    </row>
    <row r="1000" s="13" customFormat="1">
      <c r="A1000" s="13"/>
      <c r="B1000" s="229"/>
      <c r="C1000" s="230"/>
      <c r="D1000" s="231" t="s">
        <v>149</v>
      </c>
      <c r="E1000" s="232" t="s">
        <v>1</v>
      </c>
      <c r="F1000" s="233" t="s">
        <v>1165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149</v>
      </c>
      <c r="AU1000" s="239" t="s">
        <v>147</v>
      </c>
      <c r="AV1000" s="13" t="s">
        <v>82</v>
      </c>
      <c r="AW1000" s="13" t="s">
        <v>30</v>
      </c>
      <c r="AX1000" s="13" t="s">
        <v>74</v>
      </c>
      <c r="AY1000" s="239" t="s">
        <v>138</v>
      </c>
    </row>
    <row r="1001" s="14" customFormat="1">
      <c r="A1001" s="14"/>
      <c r="B1001" s="240"/>
      <c r="C1001" s="241"/>
      <c r="D1001" s="231" t="s">
        <v>149</v>
      </c>
      <c r="E1001" s="242" t="s">
        <v>1</v>
      </c>
      <c r="F1001" s="243" t="s">
        <v>1166</v>
      </c>
      <c r="G1001" s="241"/>
      <c r="H1001" s="244">
        <v>7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149</v>
      </c>
      <c r="AU1001" s="250" t="s">
        <v>147</v>
      </c>
      <c r="AV1001" s="14" t="s">
        <v>147</v>
      </c>
      <c r="AW1001" s="14" t="s">
        <v>30</v>
      </c>
      <c r="AX1001" s="14" t="s">
        <v>74</v>
      </c>
      <c r="AY1001" s="250" t="s">
        <v>138</v>
      </c>
    </row>
    <row r="1002" s="15" customFormat="1">
      <c r="A1002" s="15"/>
      <c r="B1002" s="251"/>
      <c r="C1002" s="252"/>
      <c r="D1002" s="231" t="s">
        <v>149</v>
      </c>
      <c r="E1002" s="253" t="s">
        <v>1</v>
      </c>
      <c r="F1002" s="254" t="s">
        <v>176</v>
      </c>
      <c r="G1002" s="252"/>
      <c r="H1002" s="255">
        <v>7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1" t="s">
        <v>149</v>
      </c>
      <c r="AU1002" s="261" t="s">
        <v>147</v>
      </c>
      <c r="AV1002" s="15" t="s">
        <v>146</v>
      </c>
      <c r="AW1002" s="15" t="s">
        <v>30</v>
      </c>
      <c r="AX1002" s="15" t="s">
        <v>82</v>
      </c>
      <c r="AY1002" s="261" t="s">
        <v>138</v>
      </c>
    </row>
    <row r="1003" s="2" customFormat="1" ht="24.15" customHeight="1">
      <c r="A1003" s="38"/>
      <c r="B1003" s="39"/>
      <c r="C1003" s="215" t="s">
        <v>1167</v>
      </c>
      <c r="D1003" s="215" t="s">
        <v>142</v>
      </c>
      <c r="E1003" s="216" t="s">
        <v>1168</v>
      </c>
      <c r="F1003" s="217" t="s">
        <v>1169</v>
      </c>
      <c r="G1003" s="218" t="s">
        <v>145</v>
      </c>
      <c r="H1003" s="219">
        <v>2</v>
      </c>
      <c r="I1003" s="220"/>
      <c r="J1003" s="221">
        <f>ROUND(I1003*H1003,1)</f>
        <v>0</v>
      </c>
      <c r="K1003" s="222"/>
      <c r="L1003" s="44"/>
      <c r="M1003" s="223" t="s">
        <v>1</v>
      </c>
      <c r="N1003" s="224" t="s">
        <v>40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442</v>
      </c>
      <c r="AT1003" s="227" t="s">
        <v>142</v>
      </c>
      <c r="AU1003" s="227" t="s">
        <v>147</v>
      </c>
      <c r="AY1003" s="17" t="s">
        <v>138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ROUND(I1003*H1003,1)</f>
        <v>0</v>
      </c>
      <c r="BL1003" s="17" t="s">
        <v>442</v>
      </c>
      <c r="BM1003" s="227" t="s">
        <v>1170</v>
      </c>
    </row>
    <row r="1004" s="13" customFormat="1">
      <c r="A1004" s="13"/>
      <c r="B1004" s="229"/>
      <c r="C1004" s="230"/>
      <c r="D1004" s="231" t="s">
        <v>149</v>
      </c>
      <c r="E1004" s="232" t="s">
        <v>1</v>
      </c>
      <c r="F1004" s="233" t="s">
        <v>1171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149</v>
      </c>
      <c r="AU1004" s="239" t="s">
        <v>147</v>
      </c>
      <c r="AV1004" s="13" t="s">
        <v>82</v>
      </c>
      <c r="AW1004" s="13" t="s">
        <v>30</v>
      </c>
      <c r="AX1004" s="13" t="s">
        <v>74</v>
      </c>
      <c r="AY1004" s="239" t="s">
        <v>138</v>
      </c>
    </row>
    <row r="1005" s="14" customFormat="1">
      <c r="A1005" s="14"/>
      <c r="B1005" s="240"/>
      <c r="C1005" s="241"/>
      <c r="D1005" s="231" t="s">
        <v>149</v>
      </c>
      <c r="E1005" s="242" t="s">
        <v>1</v>
      </c>
      <c r="F1005" s="243" t="s">
        <v>568</v>
      </c>
      <c r="G1005" s="241"/>
      <c r="H1005" s="244">
        <v>2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149</v>
      </c>
      <c r="AU1005" s="250" t="s">
        <v>147</v>
      </c>
      <c r="AV1005" s="14" t="s">
        <v>147</v>
      </c>
      <c r="AW1005" s="14" t="s">
        <v>30</v>
      </c>
      <c r="AX1005" s="14" t="s">
        <v>74</v>
      </c>
      <c r="AY1005" s="250" t="s">
        <v>138</v>
      </c>
    </row>
    <row r="1006" s="15" customFormat="1">
      <c r="A1006" s="15"/>
      <c r="B1006" s="251"/>
      <c r="C1006" s="252"/>
      <c r="D1006" s="231" t="s">
        <v>149</v>
      </c>
      <c r="E1006" s="253" t="s">
        <v>1</v>
      </c>
      <c r="F1006" s="254" t="s">
        <v>176</v>
      </c>
      <c r="G1006" s="252"/>
      <c r="H1006" s="255">
        <v>2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61" t="s">
        <v>149</v>
      </c>
      <c r="AU1006" s="261" t="s">
        <v>147</v>
      </c>
      <c r="AV1006" s="15" t="s">
        <v>146</v>
      </c>
      <c r="AW1006" s="15" t="s">
        <v>30</v>
      </c>
      <c r="AX1006" s="15" t="s">
        <v>82</v>
      </c>
      <c r="AY1006" s="261" t="s">
        <v>138</v>
      </c>
    </row>
    <row r="1007" s="2" customFormat="1" ht="16.5" customHeight="1">
      <c r="A1007" s="38"/>
      <c r="B1007" s="39"/>
      <c r="C1007" s="262" t="s">
        <v>1172</v>
      </c>
      <c r="D1007" s="262" t="s">
        <v>307</v>
      </c>
      <c r="E1007" s="263" t="s">
        <v>1173</v>
      </c>
      <c r="F1007" s="264" t="s">
        <v>1174</v>
      </c>
      <c r="G1007" s="265" t="s">
        <v>145</v>
      </c>
      <c r="H1007" s="266">
        <v>9</v>
      </c>
      <c r="I1007" s="267"/>
      <c r="J1007" s="268">
        <f>ROUND(I1007*H1007,1)</f>
        <v>0</v>
      </c>
      <c r="K1007" s="269"/>
      <c r="L1007" s="270"/>
      <c r="M1007" s="271" t="s">
        <v>1</v>
      </c>
      <c r="N1007" s="272" t="s">
        <v>40</v>
      </c>
      <c r="O1007" s="91"/>
      <c r="P1007" s="225">
        <f>O1007*H1007</f>
        <v>0</v>
      </c>
      <c r="Q1007" s="225">
        <v>0.00080000000000000004</v>
      </c>
      <c r="R1007" s="225">
        <f>Q1007*H1007</f>
        <v>0.0072000000000000007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452</v>
      </c>
      <c r="AT1007" s="227" t="s">
        <v>307</v>
      </c>
      <c r="AU1007" s="227" t="s">
        <v>147</v>
      </c>
      <c r="AY1007" s="17" t="s">
        <v>138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147</v>
      </c>
      <c r="BK1007" s="228">
        <f>ROUND(I1007*H1007,1)</f>
        <v>0</v>
      </c>
      <c r="BL1007" s="17" t="s">
        <v>442</v>
      </c>
      <c r="BM1007" s="227" t="s">
        <v>1175</v>
      </c>
    </row>
    <row r="1008" s="14" customFormat="1">
      <c r="A1008" s="14"/>
      <c r="B1008" s="240"/>
      <c r="C1008" s="241"/>
      <c r="D1008" s="231" t="s">
        <v>149</v>
      </c>
      <c r="E1008" s="242" t="s">
        <v>1</v>
      </c>
      <c r="F1008" s="243" t="s">
        <v>1176</v>
      </c>
      <c r="G1008" s="241"/>
      <c r="H1008" s="244">
        <v>9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149</v>
      </c>
      <c r="AU1008" s="250" t="s">
        <v>147</v>
      </c>
      <c r="AV1008" s="14" t="s">
        <v>147</v>
      </c>
      <c r="AW1008" s="14" t="s">
        <v>30</v>
      </c>
      <c r="AX1008" s="14" t="s">
        <v>82</v>
      </c>
      <c r="AY1008" s="250" t="s">
        <v>138</v>
      </c>
    </row>
    <row r="1009" s="2" customFormat="1" ht="16.5" customHeight="1">
      <c r="A1009" s="38"/>
      <c r="B1009" s="39"/>
      <c r="C1009" s="262" t="s">
        <v>1177</v>
      </c>
      <c r="D1009" s="262" t="s">
        <v>307</v>
      </c>
      <c r="E1009" s="263" t="s">
        <v>1178</v>
      </c>
      <c r="F1009" s="264" t="s">
        <v>1179</v>
      </c>
      <c r="G1009" s="265" t="s">
        <v>145</v>
      </c>
      <c r="H1009" s="266">
        <v>9</v>
      </c>
      <c r="I1009" s="267"/>
      <c r="J1009" s="268">
        <f>ROUND(I1009*H1009,1)</f>
        <v>0</v>
      </c>
      <c r="K1009" s="269"/>
      <c r="L1009" s="270"/>
      <c r="M1009" s="271" t="s">
        <v>1</v>
      </c>
      <c r="N1009" s="272" t="s">
        <v>40</v>
      </c>
      <c r="O1009" s="91"/>
      <c r="P1009" s="225">
        <f>O1009*H1009</f>
        <v>0</v>
      </c>
      <c r="Q1009" s="225">
        <v>5.0000000000000002E-05</v>
      </c>
      <c r="R1009" s="225">
        <f>Q1009*H1009</f>
        <v>0.00045000000000000004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452</v>
      </c>
      <c r="AT1009" s="227" t="s">
        <v>307</v>
      </c>
      <c r="AU1009" s="227" t="s">
        <v>147</v>
      </c>
      <c r="AY1009" s="17" t="s">
        <v>138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147</v>
      </c>
      <c r="BK1009" s="228">
        <f>ROUND(I1009*H1009,1)</f>
        <v>0</v>
      </c>
      <c r="BL1009" s="17" t="s">
        <v>442</v>
      </c>
      <c r="BM1009" s="227" t="s">
        <v>1180</v>
      </c>
    </row>
    <row r="1010" s="14" customFormat="1">
      <c r="A1010" s="14"/>
      <c r="B1010" s="240"/>
      <c r="C1010" s="241"/>
      <c r="D1010" s="231" t="s">
        <v>149</v>
      </c>
      <c r="E1010" s="242" t="s">
        <v>1</v>
      </c>
      <c r="F1010" s="243" t="s">
        <v>1176</v>
      </c>
      <c r="G1010" s="241"/>
      <c r="H1010" s="244">
        <v>9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149</v>
      </c>
      <c r="AU1010" s="250" t="s">
        <v>147</v>
      </c>
      <c r="AV1010" s="14" t="s">
        <v>147</v>
      </c>
      <c r="AW1010" s="14" t="s">
        <v>30</v>
      </c>
      <c r="AX1010" s="14" t="s">
        <v>82</v>
      </c>
      <c r="AY1010" s="250" t="s">
        <v>138</v>
      </c>
    </row>
    <row r="1011" s="2" customFormat="1" ht="33" customHeight="1">
      <c r="A1011" s="38"/>
      <c r="B1011" s="39"/>
      <c r="C1011" s="215" t="s">
        <v>1181</v>
      </c>
      <c r="D1011" s="215" t="s">
        <v>142</v>
      </c>
      <c r="E1011" s="216" t="s">
        <v>1182</v>
      </c>
      <c r="F1011" s="217" t="s">
        <v>1183</v>
      </c>
      <c r="G1011" s="218" t="s">
        <v>145</v>
      </c>
      <c r="H1011" s="219">
        <v>4</v>
      </c>
      <c r="I1011" s="220"/>
      <c r="J1011" s="221">
        <f>ROUND(I1011*H1011,1)</f>
        <v>0</v>
      </c>
      <c r="K1011" s="222"/>
      <c r="L1011" s="44"/>
      <c r="M1011" s="223" t="s">
        <v>1</v>
      </c>
      <c r="N1011" s="224" t="s">
        <v>40</v>
      </c>
      <c r="O1011" s="91"/>
      <c r="P1011" s="225">
        <f>O1011*H1011</f>
        <v>0</v>
      </c>
      <c r="Q1011" s="225">
        <v>0</v>
      </c>
      <c r="R1011" s="225">
        <f>Q1011*H1011</f>
        <v>0</v>
      </c>
      <c r="S1011" s="225">
        <v>0.001</v>
      </c>
      <c r="T1011" s="226">
        <f>S1011*H1011</f>
        <v>0.0040000000000000001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442</v>
      </c>
      <c r="AT1011" s="227" t="s">
        <v>142</v>
      </c>
      <c r="AU1011" s="227" t="s">
        <v>147</v>
      </c>
      <c r="AY1011" s="17" t="s">
        <v>138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147</v>
      </c>
      <c r="BK1011" s="228">
        <f>ROUND(I1011*H1011,1)</f>
        <v>0</v>
      </c>
      <c r="BL1011" s="17" t="s">
        <v>442</v>
      </c>
      <c r="BM1011" s="227" t="s">
        <v>1184</v>
      </c>
    </row>
    <row r="1012" s="13" customFormat="1">
      <c r="A1012" s="13"/>
      <c r="B1012" s="229"/>
      <c r="C1012" s="230"/>
      <c r="D1012" s="231" t="s">
        <v>149</v>
      </c>
      <c r="E1012" s="232" t="s">
        <v>1</v>
      </c>
      <c r="F1012" s="233" t="s">
        <v>188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149</v>
      </c>
      <c r="AU1012" s="239" t="s">
        <v>147</v>
      </c>
      <c r="AV1012" s="13" t="s">
        <v>82</v>
      </c>
      <c r="AW1012" s="13" t="s">
        <v>30</v>
      </c>
      <c r="AX1012" s="13" t="s">
        <v>74</v>
      </c>
      <c r="AY1012" s="239" t="s">
        <v>138</v>
      </c>
    </row>
    <row r="1013" s="14" customFormat="1">
      <c r="A1013" s="14"/>
      <c r="B1013" s="240"/>
      <c r="C1013" s="241"/>
      <c r="D1013" s="231" t="s">
        <v>149</v>
      </c>
      <c r="E1013" s="242" t="s">
        <v>1</v>
      </c>
      <c r="F1013" s="243" t="s">
        <v>82</v>
      </c>
      <c r="G1013" s="241"/>
      <c r="H1013" s="244">
        <v>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149</v>
      </c>
      <c r="AU1013" s="250" t="s">
        <v>147</v>
      </c>
      <c r="AV1013" s="14" t="s">
        <v>147</v>
      </c>
      <c r="AW1013" s="14" t="s">
        <v>30</v>
      </c>
      <c r="AX1013" s="14" t="s">
        <v>74</v>
      </c>
      <c r="AY1013" s="250" t="s">
        <v>138</v>
      </c>
    </row>
    <row r="1014" s="13" customFormat="1">
      <c r="A1014" s="13"/>
      <c r="B1014" s="229"/>
      <c r="C1014" s="230"/>
      <c r="D1014" s="231" t="s">
        <v>149</v>
      </c>
      <c r="E1014" s="232" t="s">
        <v>1</v>
      </c>
      <c r="F1014" s="233" t="s">
        <v>445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149</v>
      </c>
      <c r="AU1014" s="239" t="s">
        <v>147</v>
      </c>
      <c r="AV1014" s="13" t="s">
        <v>82</v>
      </c>
      <c r="AW1014" s="13" t="s">
        <v>30</v>
      </c>
      <c r="AX1014" s="13" t="s">
        <v>74</v>
      </c>
      <c r="AY1014" s="239" t="s">
        <v>138</v>
      </c>
    </row>
    <row r="1015" s="14" customFormat="1">
      <c r="A1015" s="14"/>
      <c r="B1015" s="240"/>
      <c r="C1015" s="241"/>
      <c r="D1015" s="231" t="s">
        <v>149</v>
      </c>
      <c r="E1015" s="242" t="s">
        <v>1</v>
      </c>
      <c r="F1015" s="243" t="s">
        <v>82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149</v>
      </c>
      <c r="AU1015" s="250" t="s">
        <v>147</v>
      </c>
      <c r="AV1015" s="14" t="s">
        <v>147</v>
      </c>
      <c r="AW1015" s="14" t="s">
        <v>30</v>
      </c>
      <c r="AX1015" s="14" t="s">
        <v>74</v>
      </c>
      <c r="AY1015" s="250" t="s">
        <v>138</v>
      </c>
    </row>
    <row r="1016" s="13" customFormat="1">
      <c r="A1016" s="13"/>
      <c r="B1016" s="229"/>
      <c r="C1016" s="230"/>
      <c r="D1016" s="231" t="s">
        <v>149</v>
      </c>
      <c r="E1016" s="232" t="s">
        <v>1</v>
      </c>
      <c r="F1016" s="233" t="s">
        <v>194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149</v>
      </c>
      <c r="AU1016" s="239" t="s">
        <v>147</v>
      </c>
      <c r="AV1016" s="13" t="s">
        <v>82</v>
      </c>
      <c r="AW1016" s="13" t="s">
        <v>30</v>
      </c>
      <c r="AX1016" s="13" t="s">
        <v>74</v>
      </c>
      <c r="AY1016" s="239" t="s">
        <v>138</v>
      </c>
    </row>
    <row r="1017" s="14" customFormat="1">
      <c r="A1017" s="14"/>
      <c r="B1017" s="240"/>
      <c r="C1017" s="241"/>
      <c r="D1017" s="231" t="s">
        <v>149</v>
      </c>
      <c r="E1017" s="242" t="s">
        <v>1</v>
      </c>
      <c r="F1017" s="243" t="s">
        <v>74</v>
      </c>
      <c r="G1017" s="241"/>
      <c r="H1017" s="244">
        <v>0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149</v>
      </c>
      <c r="AU1017" s="250" t="s">
        <v>147</v>
      </c>
      <c r="AV1017" s="14" t="s">
        <v>147</v>
      </c>
      <c r="AW1017" s="14" t="s">
        <v>30</v>
      </c>
      <c r="AX1017" s="14" t="s">
        <v>74</v>
      </c>
      <c r="AY1017" s="250" t="s">
        <v>138</v>
      </c>
    </row>
    <row r="1018" s="13" customFormat="1">
      <c r="A1018" s="13"/>
      <c r="B1018" s="229"/>
      <c r="C1018" s="230"/>
      <c r="D1018" s="231" t="s">
        <v>149</v>
      </c>
      <c r="E1018" s="232" t="s">
        <v>1</v>
      </c>
      <c r="F1018" s="233" t="s">
        <v>1100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149</v>
      </c>
      <c r="AU1018" s="239" t="s">
        <v>147</v>
      </c>
      <c r="AV1018" s="13" t="s">
        <v>82</v>
      </c>
      <c r="AW1018" s="13" t="s">
        <v>30</v>
      </c>
      <c r="AX1018" s="13" t="s">
        <v>74</v>
      </c>
      <c r="AY1018" s="239" t="s">
        <v>138</v>
      </c>
    </row>
    <row r="1019" s="14" customFormat="1">
      <c r="A1019" s="14"/>
      <c r="B1019" s="240"/>
      <c r="C1019" s="241"/>
      <c r="D1019" s="231" t="s">
        <v>149</v>
      </c>
      <c r="E1019" s="242" t="s">
        <v>1</v>
      </c>
      <c r="F1019" s="243" t="s">
        <v>82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149</v>
      </c>
      <c r="AU1019" s="250" t="s">
        <v>147</v>
      </c>
      <c r="AV1019" s="14" t="s">
        <v>147</v>
      </c>
      <c r="AW1019" s="14" t="s">
        <v>30</v>
      </c>
      <c r="AX1019" s="14" t="s">
        <v>74</v>
      </c>
      <c r="AY1019" s="250" t="s">
        <v>138</v>
      </c>
    </row>
    <row r="1020" s="13" customFormat="1">
      <c r="A1020" s="13"/>
      <c r="B1020" s="229"/>
      <c r="C1020" s="230"/>
      <c r="D1020" s="231" t="s">
        <v>149</v>
      </c>
      <c r="E1020" s="232" t="s">
        <v>1</v>
      </c>
      <c r="F1020" s="233" t="s">
        <v>186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149</v>
      </c>
      <c r="AU1020" s="239" t="s">
        <v>147</v>
      </c>
      <c r="AV1020" s="13" t="s">
        <v>82</v>
      </c>
      <c r="AW1020" s="13" t="s">
        <v>30</v>
      </c>
      <c r="AX1020" s="13" t="s">
        <v>74</v>
      </c>
      <c r="AY1020" s="239" t="s">
        <v>138</v>
      </c>
    </row>
    <row r="1021" s="14" customFormat="1">
      <c r="A1021" s="14"/>
      <c r="B1021" s="240"/>
      <c r="C1021" s="241"/>
      <c r="D1021" s="231" t="s">
        <v>149</v>
      </c>
      <c r="E1021" s="242" t="s">
        <v>1</v>
      </c>
      <c r="F1021" s="243" t="s">
        <v>82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149</v>
      </c>
      <c r="AU1021" s="250" t="s">
        <v>147</v>
      </c>
      <c r="AV1021" s="14" t="s">
        <v>147</v>
      </c>
      <c r="AW1021" s="14" t="s">
        <v>30</v>
      </c>
      <c r="AX1021" s="14" t="s">
        <v>74</v>
      </c>
      <c r="AY1021" s="250" t="s">
        <v>138</v>
      </c>
    </row>
    <row r="1022" s="15" customFormat="1">
      <c r="A1022" s="15"/>
      <c r="B1022" s="251"/>
      <c r="C1022" s="252"/>
      <c r="D1022" s="231" t="s">
        <v>149</v>
      </c>
      <c r="E1022" s="253" t="s">
        <v>1</v>
      </c>
      <c r="F1022" s="254" t="s">
        <v>176</v>
      </c>
      <c r="G1022" s="252"/>
      <c r="H1022" s="255">
        <v>4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149</v>
      </c>
      <c r="AU1022" s="261" t="s">
        <v>147</v>
      </c>
      <c r="AV1022" s="15" t="s">
        <v>146</v>
      </c>
      <c r="AW1022" s="15" t="s">
        <v>30</v>
      </c>
      <c r="AX1022" s="15" t="s">
        <v>82</v>
      </c>
      <c r="AY1022" s="261" t="s">
        <v>138</v>
      </c>
    </row>
    <row r="1023" s="2" customFormat="1" ht="33" customHeight="1">
      <c r="A1023" s="38"/>
      <c r="B1023" s="39"/>
      <c r="C1023" s="215" t="s">
        <v>1185</v>
      </c>
      <c r="D1023" s="215" t="s">
        <v>142</v>
      </c>
      <c r="E1023" s="216" t="s">
        <v>1186</v>
      </c>
      <c r="F1023" s="217" t="s">
        <v>1187</v>
      </c>
      <c r="G1023" s="218" t="s">
        <v>145</v>
      </c>
      <c r="H1023" s="219">
        <v>7</v>
      </c>
      <c r="I1023" s="220"/>
      <c r="J1023" s="221">
        <f>ROUND(I1023*H1023,1)</f>
        <v>0</v>
      </c>
      <c r="K1023" s="222"/>
      <c r="L1023" s="44"/>
      <c r="M1023" s="223" t="s">
        <v>1</v>
      </c>
      <c r="N1023" s="224" t="s">
        <v>40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0.0050000000000000001</v>
      </c>
      <c r="T1023" s="226">
        <f>S1023*H1023</f>
        <v>0.035000000000000003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442</v>
      </c>
      <c r="AT1023" s="227" t="s">
        <v>142</v>
      </c>
      <c r="AU1023" s="227" t="s">
        <v>147</v>
      </c>
      <c r="AY1023" s="17" t="s">
        <v>138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ROUND(I1023*H1023,1)</f>
        <v>0</v>
      </c>
      <c r="BL1023" s="17" t="s">
        <v>442</v>
      </c>
      <c r="BM1023" s="227" t="s">
        <v>1188</v>
      </c>
    </row>
    <row r="1024" s="13" customFormat="1">
      <c r="A1024" s="13"/>
      <c r="B1024" s="229"/>
      <c r="C1024" s="230"/>
      <c r="D1024" s="231" t="s">
        <v>149</v>
      </c>
      <c r="E1024" s="232" t="s">
        <v>1</v>
      </c>
      <c r="F1024" s="233" t="s">
        <v>182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149</v>
      </c>
      <c r="AU1024" s="239" t="s">
        <v>147</v>
      </c>
      <c r="AV1024" s="13" t="s">
        <v>82</v>
      </c>
      <c r="AW1024" s="13" t="s">
        <v>30</v>
      </c>
      <c r="AX1024" s="13" t="s">
        <v>74</v>
      </c>
      <c r="AY1024" s="239" t="s">
        <v>138</v>
      </c>
    </row>
    <row r="1025" s="14" customFormat="1">
      <c r="A1025" s="14"/>
      <c r="B1025" s="240"/>
      <c r="C1025" s="241"/>
      <c r="D1025" s="231" t="s">
        <v>149</v>
      </c>
      <c r="E1025" s="242" t="s">
        <v>1</v>
      </c>
      <c r="F1025" s="243" t="s">
        <v>139</v>
      </c>
      <c r="G1025" s="241"/>
      <c r="H1025" s="244">
        <v>3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149</v>
      </c>
      <c r="AU1025" s="250" t="s">
        <v>147</v>
      </c>
      <c r="AV1025" s="14" t="s">
        <v>147</v>
      </c>
      <c r="AW1025" s="14" t="s">
        <v>30</v>
      </c>
      <c r="AX1025" s="14" t="s">
        <v>74</v>
      </c>
      <c r="AY1025" s="250" t="s">
        <v>138</v>
      </c>
    </row>
    <row r="1026" s="13" customFormat="1">
      <c r="A1026" s="13"/>
      <c r="B1026" s="229"/>
      <c r="C1026" s="230"/>
      <c r="D1026" s="231" t="s">
        <v>149</v>
      </c>
      <c r="E1026" s="232" t="s">
        <v>1</v>
      </c>
      <c r="F1026" s="233" t="s">
        <v>1100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149</v>
      </c>
      <c r="AU1026" s="239" t="s">
        <v>147</v>
      </c>
      <c r="AV1026" s="13" t="s">
        <v>82</v>
      </c>
      <c r="AW1026" s="13" t="s">
        <v>30</v>
      </c>
      <c r="AX1026" s="13" t="s">
        <v>74</v>
      </c>
      <c r="AY1026" s="239" t="s">
        <v>138</v>
      </c>
    </row>
    <row r="1027" s="14" customFormat="1">
      <c r="A1027" s="14"/>
      <c r="B1027" s="240"/>
      <c r="C1027" s="241"/>
      <c r="D1027" s="231" t="s">
        <v>149</v>
      </c>
      <c r="E1027" s="242" t="s">
        <v>1</v>
      </c>
      <c r="F1027" s="243" t="s">
        <v>82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149</v>
      </c>
      <c r="AU1027" s="250" t="s">
        <v>147</v>
      </c>
      <c r="AV1027" s="14" t="s">
        <v>147</v>
      </c>
      <c r="AW1027" s="14" t="s">
        <v>30</v>
      </c>
      <c r="AX1027" s="14" t="s">
        <v>74</v>
      </c>
      <c r="AY1027" s="250" t="s">
        <v>138</v>
      </c>
    </row>
    <row r="1028" s="13" customFormat="1">
      <c r="A1028" s="13"/>
      <c r="B1028" s="229"/>
      <c r="C1028" s="230"/>
      <c r="D1028" s="231" t="s">
        <v>149</v>
      </c>
      <c r="E1028" s="232" t="s">
        <v>1</v>
      </c>
      <c r="F1028" s="233" t="s">
        <v>194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149</v>
      </c>
      <c r="AU1028" s="239" t="s">
        <v>147</v>
      </c>
      <c r="AV1028" s="13" t="s">
        <v>82</v>
      </c>
      <c r="AW1028" s="13" t="s">
        <v>30</v>
      </c>
      <c r="AX1028" s="13" t="s">
        <v>74</v>
      </c>
      <c r="AY1028" s="239" t="s">
        <v>138</v>
      </c>
    </row>
    <row r="1029" s="14" customFormat="1">
      <c r="A1029" s="14"/>
      <c r="B1029" s="240"/>
      <c r="C1029" s="241"/>
      <c r="D1029" s="231" t="s">
        <v>149</v>
      </c>
      <c r="E1029" s="242" t="s">
        <v>1</v>
      </c>
      <c r="F1029" s="243" t="s">
        <v>82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149</v>
      </c>
      <c r="AU1029" s="250" t="s">
        <v>147</v>
      </c>
      <c r="AV1029" s="14" t="s">
        <v>147</v>
      </c>
      <c r="AW1029" s="14" t="s">
        <v>30</v>
      </c>
      <c r="AX1029" s="14" t="s">
        <v>74</v>
      </c>
      <c r="AY1029" s="250" t="s">
        <v>138</v>
      </c>
    </row>
    <row r="1030" s="13" customFormat="1">
      <c r="A1030" s="13"/>
      <c r="B1030" s="229"/>
      <c r="C1030" s="230"/>
      <c r="D1030" s="231" t="s">
        <v>149</v>
      </c>
      <c r="E1030" s="232" t="s">
        <v>1</v>
      </c>
      <c r="F1030" s="233" t="s">
        <v>196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149</v>
      </c>
      <c r="AU1030" s="239" t="s">
        <v>147</v>
      </c>
      <c r="AV1030" s="13" t="s">
        <v>82</v>
      </c>
      <c r="AW1030" s="13" t="s">
        <v>30</v>
      </c>
      <c r="AX1030" s="13" t="s">
        <v>74</v>
      </c>
      <c r="AY1030" s="239" t="s">
        <v>138</v>
      </c>
    </row>
    <row r="1031" s="14" customFormat="1">
      <c r="A1031" s="14"/>
      <c r="B1031" s="240"/>
      <c r="C1031" s="241"/>
      <c r="D1031" s="231" t="s">
        <v>149</v>
      </c>
      <c r="E1031" s="242" t="s">
        <v>1</v>
      </c>
      <c r="F1031" s="243" t="s">
        <v>82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149</v>
      </c>
      <c r="AU1031" s="250" t="s">
        <v>147</v>
      </c>
      <c r="AV1031" s="14" t="s">
        <v>147</v>
      </c>
      <c r="AW1031" s="14" t="s">
        <v>30</v>
      </c>
      <c r="AX1031" s="14" t="s">
        <v>74</v>
      </c>
      <c r="AY1031" s="250" t="s">
        <v>138</v>
      </c>
    </row>
    <row r="1032" s="13" customFormat="1">
      <c r="A1032" s="13"/>
      <c r="B1032" s="229"/>
      <c r="C1032" s="230"/>
      <c r="D1032" s="231" t="s">
        <v>149</v>
      </c>
      <c r="E1032" s="232" t="s">
        <v>1</v>
      </c>
      <c r="F1032" s="233" t="s">
        <v>445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149</v>
      </c>
      <c r="AU1032" s="239" t="s">
        <v>147</v>
      </c>
      <c r="AV1032" s="13" t="s">
        <v>82</v>
      </c>
      <c r="AW1032" s="13" t="s">
        <v>30</v>
      </c>
      <c r="AX1032" s="13" t="s">
        <v>74</v>
      </c>
      <c r="AY1032" s="239" t="s">
        <v>138</v>
      </c>
    </row>
    <row r="1033" s="14" customFormat="1">
      <c r="A1033" s="14"/>
      <c r="B1033" s="240"/>
      <c r="C1033" s="241"/>
      <c r="D1033" s="231" t="s">
        <v>149</v>
      </c>
      <c r="E1033" s="242" t="s">
        <v>1</v>
      </c>
      <c r="F1033" s="243" t="s">
        <v>74</v>
      </c>
      <c r="G1033" s="241"/>
      <c r="H1033" s="244">
        <v>0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149</v>
      </c>
      <c r="AU1033" s="250" t="s">
        <v>147</v>
      </c>
      <c r="AV1033" s="14" t="s">
        <v>147</v>
      </c>
      <c r="AW1033" s="14" t="s">
        <v>30</v>
      </c>
      <c r="AX1033" s="14" t="s">
        <v>74</v>
      </c>
      <c r="AY1033" s="250" t="s">
        <v>138</v>
      </c>
    </row>
    <row r="1034" s="13" customFormat="1">
      <c r="A1034" s="13"/>
      <c r="B1034" s="229"/>
      <c r="C1034" s="230"/>
      <c r="D1034" s="231" t="s">
        <v>149</v>
      </c>
      <c r="E1034" s="232" t="s">
        <v>1</v>
      </c>
      <c r="F1034" s="233" t="s">
        <v>192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149</v>
      </c>
      <c r="AU1034" s="239" t="s">
        <v>147</v>
      </c>
      <c r="AV1034" s="13" t="s">
        <v>82</v>
      </c>
      <c r="AW1034" s="13" t="s">
        <v>30</v>
      </c>
      <c r="AX1034" s="13" t="s">
        <v>74</v>
      </c>
      <c r="AY1034" s="239" t="s">
        <v>138</v>
      </c>
    </row>
    <row r="1035" s="14" customFormat="1">
      <c r="A1035" s="14"/>
      <c r="B1035" s="240"/>
      <c r="C1035" s="241"/>
      <c r="D1035" s="231" t="s">
        <v>149</v>
      </c>
      <c r="E1035" s="242" t="s">
        <v>1</v>
      </c>
      <c r="F1035" s="243" t="s">
        <v>82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149</v>
      </c>
      <c r="AU1035" s="250" t="s">
        <v>147</v>
      </c>
      <c r="AV1035" s="14" t="s">
        <v>147</v>
      </c>
      <c r="AW1035" s="14" t="s">
        <v>30</v>
      </c>
      <c r="AX1035" s="14" t="s">
        <v>74</v>
      </c>
      <c r="AY1035" s="250" t="s">
        <v>138</v>
      </c>
    </row>
    <row r="1036" s="15" customFormat="1">
      <c r="A1036" s="15"/>
      <c r="B1036" s="251"/>
      <c r="C1036" s="252"/>
      <c r="D1036" s="231" t="s">
        <v>149</v>
      </c>
      <c r="E1036" s="253" t="s">
        <v>1</v>
      </c>
      <c r="F1036" s="254" t="s">
        <v>176</v>
      </c>
      <c r="G1036" s="252"/>
      <c r="H1036" s="255">
        <v>7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1" t="s">
        <v>149</v>
      </c>
      <c r="AU1036" s="261" t="s">
        <v>147</v>
      </c>
      <c r="AV1036" s="15" t="s">
        <v>146</v>
      </c>
      <c r="AW1036" s="15" t="s">
        <v>30</v>
      </c>
      <c r="AX1036" s="15" t="s">
        <v>82</v>
      </c>
      <c r="AY1036" s="261" t="s">
        <v>138</v>
      </c>
    </row>
    <row r="1037" s="2" customFormat="1" ht="33" customHeight="1">
      <c r="A1037" s="38"/>
      <c r="B1037" s="39"/>
      <c r="C1037" s="215" t="s">
        <v>1189</v>
      </c>
      <c r="D1037" s="215" t="s">
        <v>142</v>
      </c>
      <c r="E1037" s="216" t="s">
        <v>1190</v>
      </c>
      <c r="F1037" s="217" t="s">
        <v>1191</v>
      </c>
      <c r="G1037" s="218" t="s">
        <v>364</v>
      </c>
      <c r="H1037" s="219">
        <v>15</v>
      </c>
      <c r="I1037" s="220"/>
      <c r="J1037" s="221">
        <f>ROUND(I1037*H1037,1)</f>
        <v>0</v>
      </c>
      <c r="K1037" s="222"/>
      <c r="L1037" s="44"/>
      <c r="M1037" s="223" t="s">
        <v>1</v>
      </c>
      <c r="N1037" s="224" t="s">
        <v>40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442</v>
      </c>
      <c r="AT1037" s="227" t="s">
        <v>142</v>
      </c>
      <c r="AU1037" s="227" t="s">
        <v>147</v>
      </c>
      <c r="AY1037" s="17" t="s">
        <v>138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147</v>
      </c>
      <c r="BK1037" s="228">
        <f>ROUND(I1037*H1037,1)</f>
        <v>0</v>
      </c>
      <c r="BL1037" s="17" t="s">
        <v>442</v>
      </c>
      <c r="BM1037" s="227" t="s">
        <v>1192</v>
      </c>
    </row>
    <row r="1038" s="14" customFormat="1">
      <c r="A1038" s="14"/>
      <c r="B1038" s="240"/>
      <c r="C1038" s="241"/>
      <c r="D1038" s="231" t="s">
        <v>149</v>
      </c>
      <c r="E1038" s="242" t="s">
        <v>1</v>
      </c>
      <c r="F1038" s="243" t="s">
        <v>8</v>
      </c>
      <c r="G1038" s="241"/>
      <c r="H1038" s="244">
        <v>15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149</v>
      </c>
      <c r="AU1038" s="250" t="s">
        <v>147</v>
      </c>
      <c r="AV1038" s="14" t="s">
        <v>147</v>
      </c>
      <c r="AW1038" s="14" t="s">
        <v>30</v>
      </c>
      <c r="AX1038" s="14" t="s">
        <v>82</v>
      </c>
      <c r="AY1038" s="250" t="s">
        <v>138</v>
      </c>
    </row>
    <row r="1039" s="2" customFormat="1" ht="24.15" customHeight="1">
      <c r="A1039" s="38"/>
      <c r="B1039" s="39"/>
      <c r="C1039" s="262" t="s">
        <v>1193</v>
      </c>
      <c r="D1039" s="262" t="s">
        <v>307</v>
      </c>
      <c r="E1039" s="263" t="s">
        <v>1194</v>
      </c>
      <c r="F1039" s="264" t="s">
        <v>1195</v>
      </c>
      <c r="G1039" s="265" t="s">
        <v>364</v>
      </c>
      <c r="H1039" s="266">
        <v>15</v>
      </c>
      <c r="I1039" s="267"/>
      <c r="J1039" s="268">
        <f>ROUND(I1039*H1039,1)</f>
        <v>0</v>
      </c>
      <c r="K1039" s="269"/>
      <c r="L1039" s="270"/>
      <c r="M1039" s="271" t="s">
        <v>1</v>
      </c>
      <c r="N1039" s="272" t="s">
        <v>40</v>
      </c>
      <c r="O1039" s="91"/>
      <c r="P1039" s="225">
        <f>O1039*H1039</f>
        <v>0</v>
      </c>
      <c r="Q1039" s="225">
        <v>9.0000000000000006E-05</v>
      </c>
      <c r="R1039" s="225">
        <f>Q1039*H1039</f>
        <v>0.0013500000000000001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452</v>
      </c>
      <c r="AT1039" s="227" t="s">
        <v>307</v>
      </c>
      <c r="AU1039" s="227" t="s">
        <v>147</v>
      </c>
      <c r="AY1039" s="17" t="s">
        <v>138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147</v>
      </c>
      <c r="BK1039" s="228">
        <f>ROUND(I1039*H1039,1)</f>
        <v>0</v>
      </c>
      <c r="BL1039" s="17" t="s">
        <v>442</v>
      </c>
      <c r="BM1039" s="227" t="s">
        <v>1196</v>
      </c>
    </row>
    <row r="1040" s="2" customFormat="1" ht="16.5" customHeight="1">
      <c r="A1040" s="38"/>
      <c r="B1040" s="39"/>
      <c r="C1040" s="215" t="s">
        <v>1197</v>
      </c>
      <c r="D1040" s="215" t="s">
        <v>142</v>
      </c>
      <c r="E1040" s="216" t="s">
        <v>1198</v>
      </c>
      <c r="F1040" s="217" t="s">
        <v>1199</v>
      </c>
      <c r="G1040" s="218" t="s">
        <v>145</v>
      </c>
      <c r="H1040" s="219">
        <v>4</v>
      </c>
      <c r="I1040" s="220"/>
      <c r="J1040" s="221">
        <f>ROUND(I1040*H1040,1)</f>
        <v>0</v>
      </c>
      <c r="K1040" s="222"/>
      <c r="L1040" s="44"/>
      <c r="M1040" s="223" t="s">
        <v>1</v>
      </c>
      <c r="N1040" s="224" t="s">
        <v>40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442</v>
      </c>
      <c r="AT1040" s="227" t="s">
        <v>142</v>
      </c>
      <c r="AU1040" s="227" t="s">
        <v>147</v>
      </c>
      <c r="AY1040" s="17" t="s">
        <v>138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147</v>
      </c>
      <c r="BK1040" s="228">
        <f>ROUND(I1040*H1040,1)</f>
        <v>0</v>
      </c>
      <c r="BL1040" s="17" t="s">
        <v>442</v>
      </c>
      <c r="BM1040" s="227" t="s">
        <v>1200</v>
      </c>
    </row>
    <row r="1041" s="2" customFormat="1" ht="16.5" customHeight="1">
      <c r="A1041" s="38"/>
      <c r="B1041" s="39"/>
      <c r="C1041" s="262" t="s">
        <v>1201</v>
      </c>
      <c r="D1041" s="262" t="s">
        <v>307</v>
      </c>
      <c r="E1041" s="263" t="s">
        <v>1202</v>
      </c>
      <c r="F1041" s="264" t="s">
        <v>1203</v>
      </c>
      <c r="G1041" s="265" t="s">
        <v>145</v>
      </c>
      <c r="H1041" s="266">
        <v>4</v>
      </c>
      <c r="I1041" s="267"/>
      <c r="J1041" s="268">
        <f>ROUND(I1041*H1041,1)</f>
        <v>0</v>
      </c>
      <c r="K1041" s="269"/>
      <c r="L1041" s="270"/>
      <c r="M1041" s="271" t="s">
        <v>1</v>
      </c>
      <c r="N1041" s="272" t="s">
        <v>40</v>
      </c>
      <c r="O1041" s="91"/>
      <c r="P1041" s="225">
        <f>O1041*H1041</f>
        <v>0</v>
      </c>
      <c r="Q1041" s="225">
        <v>0.00016000000000000001</v>
      </c>
      <c r="R1041" s="225">
        <f>Q1041*H1041</f>
        <v>0.00064000000000000005</v>
      </c>
      <c r="S1041" s="225">
        <v>0</v>
      </c>
      <c r="T1041" s="226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452</v>
      </c>
      <c r="AT1041" s="227" t="s">
        <v>307</v>
      </c>
      <c r="AU1041" s="227" t="s">
        <v>147</v>
      </c>
      <c r="AY1041" s="17" t="s">
        <v>138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147</v>
      </c>
      <c r="BK1041" s="228">
        <f>ROUND(I1041*H1041,1)</f>
        <v>0</v>
      </c>
      <c r="BL1041" s="17" t="s">
        <v>442</v>
      </c>
      <c r="BM1041" s="227" t="s">
        <v>1204</v>
      </c>
    </row>
    <row r="1042" s="14" customFormat="1">
      <c r="A1042" s="14"/>
      <c r="B1042" s="240"/>
      <c r="C1042" s="241"/>
      <c r="D1042" s="231" t="s">
        <v>149</v>
      </c>
      <c r="E1042" s="242" t="s">
        <v>1</v>
      </c>
      <c r="F1042" s="243" t="s">
        <v>146</v>
      </c>
      <c r="G1042" s="241"/>
      <c r="H1042" s="244">
        <v>4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149</v>
      </c>
      <c r="AU1042" s="250" t="s">
        <v>147</v>
      </c>
      <c r="AV1042" s="14" t="s">
        <v>147</v>
      </c>
      <c r="AW1042" s="14" t="s">
        <v>30</v>
      </c>
      <c r="AX1042" s="14" t="s">
        <v>82</v>
      </c>
      <c r="AY1042" s="250" t="s">
        <v>138</v>
      </c>
    </row>
    <row r="1043" s="2" customFormat="1" ht="24.15" customHeight="1">
      <c r="A1043" s="38"/>
      <c r="B1043" s="39"/>
      <c r="C1043" s="215" t="s">
        <v>1205</v>
      </c>
      <c r="D1043" s="215" t="s">
        <v>142</v>
      </c>
      <c r="E1043" s="216" t="s">
        <v>1206</v>
      </c>
      <c r="F1043" s="217" t="s">
        <v>1207</v>
      </c>
      <c r="G1043" s="218" t="s">
        <v>145</v>
      </c>
      <c r="H1043" s="219">
        <v>1</v>
      </c>
      <c r="I1043" s="220"/>
      <c r="J1043" s="221">
        <f>ROUND(I1043*H1043,1)</f>
        <v>0</v>
      </c>
      <c r="K1043" s="222"/>
      <c r="L1043" s="44"/>
      <c r="M1043" s="223" t="s">
        <v>1</v>
      </c>
      <c r="N1043" s="224" t="s">
        <v>40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442</v>
      </c>
      <c r="AT1043" s="227" t="s">
        <v>142</v>
      </c>
      <c r="AU1043" s="227" t="s">
        <v>147</v>
      </c>
      <c r="AY1043" s="17" t="s">
        <v>138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147</v>
      </c>
      <c r="BK1043" s="228">
        <f>ROUND(I1043*H1043,1)</f>
        <v>0</v>
      </c>
      <c r="BL1043" s="17" t="s">
        <v>442</v>
      </c>
      <c r="BM1043" s="227" t="s">
        <v>1208</v>
      </c>
    </row>
    <row r="1044" s="2" customFormat="1" ht="24.15" customHeight="1">
      <c r="A1044" s="38"/>
      <c r="B1044" s="39"/>
      <c r="C1044" s="215" t="s">
        <v>1209</v>
      </c>
      <c r="D1044" s="215" t="s">
        <v>142</v>
      </c>
      <c r="E1044" s="216" t="s">
        <v>1210</v>
      </c>
      <c r="F1044" s="217" t="s">
        <v>1211</v>
      </c>
      <c r="G1044" s="218" t="s">
        <v>288</v>
      </c>
      <c r="H1044" s="219">
        <v>0.031</v>
      </c>
      <c r="I1044" s="220"/>
      <c r="J1044" s="221">
        <f>ROUND(I1044*H1044,1)</f>
        <v>0</v>
      </c>
      <c r="K1044" s="222"/>
      <c r="L1044" s="44"/>
      <c r="M1044" s="223" t="s">
        <v>1</v>
      </c>
      <c r="N1044" s="224" t="s">
        <v>40</v>
      </c>
      <c r="O1044" s="91"/>
      <c r="P1044" s="225">
        <f>O1044*H1044</f>
        <v>0</v>
      </c>
      <c r="Q1044" s="225">
        <v>0</v>
      </c>
      <c r="R1044" s="225">
        <f>Q1044*H1044</f>
        <v>0</v>
      </c>
      <c r="S1044" s="225">
        <v>0</v>
      </c>
      <c r="T1044" s="226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442</v>
      </c>
      <c r="AT1044" s="227" t="s">
        <v>142</v>
      </c>
      <c r="AU1044" s="227" t="s">
        <v>147</v>
      </c>
      <c r="AY1044" s="17" t="s">
        <v>138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147</v>
      </c>
      <c r="BK1044" s="228">
        <f>ROUND(I1044*H1044,1)</f>
        <v>0</v>
      </c>
      <c r="BL1044" s="17" t="s">
        <v>442</v>
      </c>
      <c r="BM1044" s="227" t="s">
        <v>1212</v>
      </c>
    </row>
    <row r="1045" s="2" customFormat="1" ht="24.15" customHeight="1">
      <c r="A1045" s="38"/>
      <c r="B1045" s="39"/>
      <c r="C1045" s="215" t="s">
        <v>1213</v>
      </c>
      <c r="D1045" s="215" t="s">
        <v>142</v>
      </c>
      <c r="E1045" s="216" t="s">
        <v>1214</v>
      </c>
      <c r="F1045" s="217" t="s">
        <v>1215</v>
      </c>
      <c r="G1045" s="218" t="s">
        <v>288</v>
      </c>
      <c r="H1045" s="219">
        <v>0.031</v>
      </c>
      <c r="I1045" s="220"/>
      <c r="J1045" s="221">
        <f>ROUND(I1045*H1045,1)</f>
        <v>0</v>
      </c>
      <c r="K1045" s="222"/>
      <c r="L1045" s="44"/>
      <c r="M1045" s="223" t="s">
        <v>1</v>
      </c>
      <c r="N1045" s="224" t="s">
        <v>40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442</v>
      </c>
      <c r="AT1045" s="227" t="s">
        <v>142</v>
      </c>
      <c r="AU1045" s="227" t="s">
        <v>147</v>
      </c>
      <c r="AY1045" s="17" t="s">
        <v>138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147</v>
      </c>
      <c r="BK1045" s="228">
        <f>ROUND(I1045*H1045,1)</f>
        <v>0</v>
      </c>
      <c r="BL1045" s="17" t="s">
        <v>442</v>
      </c>
      <c r="BM1045" s="227" t="s">
        <v>1216</v>
      </c>
    </row>
    <row r="1046" s="2" customFormat="1" ht="24.15" customHeight="1">
      <c r="A1046" s="38"/>
      <c r="B1046" s="39"/>
      <c r="C1046" s="215" t="s">
        <v>1217</v>
      </c>
      <c r="D1046" s="215" t="s">
        <v>142</v>
      </c>
      <c r="E1046" s="216" t="s">
        <v>1218</v>
      </c>
      <c r="F1046" s="217" t="s">
        <v>1219</v>
      </c>
      <c r="G1046" s="218" t="s">
        <v>288</v>
      </c>
      <c r="H1046" s="219">
        <v>0.031</v>
      </c>
      <c r="I1046" s="220"/>
      <c r="J1046" s="221">
        <f>ROUND(I1046*H1046,1)</f>
        <v>0</v>
      </c>
      <c r="K1046" s="222"/>
      <c r="L1046" s="44"/>
      <c r="M1046" s="223" t="s">
        <v>1</v>
      </c>
      <c r="N1046" s="224" t="s">
        <v>40</v>
      </c>
      <c r="O1046" s="91"/>
      <c r="P1046" s="225">
        <f>O1046*H1046</f>
        <v>0</v>
      </c>
      <c r="Q1046" s="225">
        <v>0</v>
      </c>
      <c r="R1046" s="225">
        <f>Q1046*H1046</f>
        <v>0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442</v>
      </c>
      <c r="AT1046" s="227" t="s">
        <v>142</v>
      </c>
      <c r="AU1046" s="227" t="s">
        <v>147</v>
      </c>
      <c r="AY1046" s="17" t="s">
        <v>138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147</v>
      </c>
      <c r="BK1046" s="228">
        <f>ROUND(I1046*H1046,1)</f>
        <v>0</v>
      </c>
      <c r="BL1046" s="17" t="s">
        <v>442</v>
      </c>
      <c r="BM1046" s="227" t="s">
        <v>1220</v>
      </c>
    </row>
    <row r="1047" s="12" customFormat="1" ht="22.8" customHeight="1">
      <c r="A1047" s="12"/>
      <c r="B1047" s="199"/>
      <c r="C1047" s="200"/>
      <c r="D1047" s="201" t="s">
        <v>73</v>
      </c>
      <c r="E1047" s="213" t="s">
        <v>1221</v>
      </c>
      <c r="F1047" s="213" t="s">
        <v>1222</v>
      </c>
      <c r="G1047" s="200"/>
      <c r="H1047" s="200"/>
      <c r="I1047" s="203"/>
      <c r="J1047" s="214">
        <f>BK1047</f>
        <v>0</v>
      </c>
      <c r="K1047" s="200"/>
      <c r="L1047" s="205"/>
      <c r="M1047" s="206"/>
      <c r="N1047" s="207"/>
      <c r="O1047" s="207"/>
      <c r="P1047" s="208">
        <f>SUM(P1048:P1067)</f>
        <v>0</v>
      </c>
      <c r="Q1047" s="207"/>
      <c r="R1047" s="208">
        <f>SUM(R1048:R1067)</f>
        <v>0.00089999999999999998</v>
      </c>
      <c r="S1047" s="207"/>
      <c r="T1047" s="209">
        <f>SUM(T1048:T1067)</f>
        <v>0.00029999999999999997</v>
      </c>
      <c r="U1047" s="12"/>
      <c r="V1047" s="12"/>
      <c r="W1047" s="12"/>
      <c r="X1047" s="12"/>
      <c r="Y1047" s="12"/>
      <c r="Z1047" s="12"/>
      <c r="AA1047" s="12"/>
      <c r="AB1047" s="12"/>
      <c r="AC1047" s="12"/>
      <c r="AD1047" s="12"/>
      <c r="AE1047" s="12"/>
      <c r="AR1047" s="210" t="s">
        <v>147</v>
      </c>
      <c r="AT1047" s="211" t="s">
        <v>73</v>
      </c>
      <c r="AU1047" s="211" t="s">
        <v>82</v>
      </c>
      <c r="AY1047" s="210" t="s">
        <v>138</v>
      </c>
      <c r="BK1047" s="212">
        <f>SUM(BK1048:BK1067)</f>
        <v>0</v>
      </c>
    </row>
    <row r="1048" s="2" customFormat="1" ht="21.75" customHeight="1">
      <c r="A1048" s="38"/>
      <c r="B1048" s="39"/>
      <c r="C1048" s="215" t="s">
        <v>1223</v>
      </c>
      <c r="D1048" s="215" t="s">
        <v>142</v>
      </c>
      <c r="E1048" s="216" t="s">
        <v>1224</v>
      </c>
      <c r="F1048" s="217" t="s">
        <v>1225</v>
      </c>
      <c r="G1048" s="218" t="s">
        <v>364</v>
      </c>
      <c r="H1048" s="219">
        <v>40</v>
      </c>
      <c r="I1048" s="220"/>
      <c r="J1048" s="221">
        <f>ROUND(I1048*H1048,1)</f>
        <v>0</v>
      </c>
      <c r="K1048" s="222"/>
      <c r="L1048" s="44"/>
      <c r="M1048" s="223" t="s">
        <v>1</v>
      </c>
      <c r="N1048" s="224" t="s">
        <v>40</v>
      </c>
      <c r="O1048" s="91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442</v>
      </c>
      <c r="AT1048" s="227" t="s">
        <v>142</v>
      </c>
      <c r="AU1048" s="227" t="s">
        <v>147</v>
      </c>
      <c r="AY1048" s="17" t="s">
        <v>138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147</v>
      </c>
      <c r="BK1048" s="228">
        <f>ROUND(I1048*H1048,1)</f>
        <v>0</v>
      </c>
      <c r="BL1048" s="17" t="s">
        <v>442</v>
      </c>
      <c r="BM1048" s="227" t="s">
        <v>1226</v>
      </c>
    </row>
    <row r="1049" s="14" customFormat="1">
      <c r="A1049" s="14"/>
      <c r="B1049" s="240"/>
      <c r="C1049" s="241"/>
      <c r="D1049" s="231" t="s">
        <v>149</v>
      </c>
      <c r="E1049" s="242" t="s">
        <v>1</v>
      </c>
      <c r="F1049" s="243" t="s">
        <v>1012</v>
      </c>
      <c r="G1049" s="241"/>
      <c r="H1049" s="244">
        <v>40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149</v>
      </c>
      <c r="AU1049" s="250" t="s">
        <v>147</v>
      </c>
      <c r="AV1049" s="14" t="s">
        <v>147</v>
      </c>
      <c r="AW1049" s="14" t="s">
        <v>30</v>
      </c>
      <c r="AX1049" s="14" t="s">
        <v>82</v>
      </c>
      <c r="AY1049" s="250" t="s">
        <v>138</v>
      </c>
    </row>
    <row r="1050" s="2" customFormat="1" ht="16.5" customHeight="1">
      <c r="A1050" s="38"/>
      <c r="B1050" s="39"/>
      <c r="C1050" s="262" t="s">
        <v>1227</v>
      </c>
      <c r="D1050" s="262" t="s">
        <v>307</v>
      </c>
      <c r="E1050" s="263" t="s">
        <v>1228</v>
      </c>
      <c r="F1050" s="264" t="s">
        <v>1229</v>
      </c>
      <c r="G1050" s="265" t="s">
        <v>364</v>
      </c>
      <c r="H1050" s="266">
        <v>40</v>
      </c>
      <c r="I1050" s="267"/>
      <c r="J1050" s="268">
        <f>ROUND(I1050*H1050,1)</f>
        <v>0</v>
      </c>
      <c r="K1050" s="269"/>
      <c r="L1050" s="270"/>
      <c r="M1050" s="271" t="s">
        <v>1</v>
      </c>
      <c r="N1050" s="272" t="s">
        <v>40</v>
      </c>
      <c r="O1050" s="91"/>
      <c r="P1050" s="225">
        <f>O1050*H1050</f>
        <v>0</v>
      </c>
      <c r="Q1050" s="225">
        <v>0</v>
      </c>
      <c r="R1050" s="225">
        <f>Q1050*H1050</f>
        <v>0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452</v>
      </c>
      <c r="AT1050" s="227" t="s">
        <v>307</v>
      </c>
      <c r="AU1050" s="227" t="s">
        <v>147</v>
      </c>
      <c r="AY1050" s="17" t="s">
        <v>138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147</v>
      </c>
      <c r="BK1050" s="228">
        <f>ROUND(I1050*H1050,1)</f>
        <v>0</v>
      </c>
      <c r="BL1050" s="17" t="s">
        <v>442</v>
      </c>
      <c r="BM1050" s="227" t="s">
        <v>1230</v>
      </c>
    </row>
    <row r="1051" s="14" customFormat="1">
      <c r="A1051" s="14"/>
      <c r="B1051" s="240"/>
      <c r="C1051" s="241"/>
      <c r="D1051" s="231" t="s">
        <v>149</v>
      </c>
      <c r="E1051" s="242" t="s">
        <v>1</v>
      </c>
      <c r="F1051" s="243" t="s">
        <v>1012</v>
      </c>
      <c r="G1051" s="241"/>
      <c r="H1051" s="244">
        <v>40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149</v>
      </c>
      <c r="AU1051" s="250" t="s">
        <v>147</v>
      </c>
      <c r="AV1051" s="14" t="s">
        <v>147</v>
      </c>
      <c r="AW1051" s="14" t="s">
        <v>30</v>
      </c>
      <c r="AX1051" s="14" t="s">
        <v>82</v>
      </c>
      <c r="AY1051" s="250" t="s">
        <v>138</v>
      </c>
    </row>
    <row r="1052" s="2" customFormat="1" ht="21.75" customHeight="1">
      <c r="A1052" s="38"/>
      <c r="B1052" s="39"/>
      <c r="C1052" s="215" t="s">
        <v>1231</v>
      </c>
      <c r="D1052" s="215" t="s">
        <v>142</v>
      </c>
      <c r="E1052" s="216" t="s">
        <v>1232</v>
      </c>
      <c r="F1052" s="217" t="s">
        <v>1233</v>
      </c>
      <c r="G1052" s="218" t="s">
        <v>145</v>
      </c>
      <c r="H1052" s="219">
        <v>5</v>
      </c>
      <c r="I1052" s="220"/>
      <c r="J1052" s="221">
        <f>ROUND(I1052*H1052,1)</f>
        <v>0</v>
      </c>
      <c r="K1052" s="222"/>
      <c r="L1052" s="44"/>
      <c r="M1052" s="223" t="s">
        <v>1</v>
      </c>
      <c r="N1052" s="224" t="s">
        <v>40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0</v>
      </c>
      <c r="T1052" s="226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442</v>
      </c>
      <c r="AT1052" s="227" t="s">
        <v>142</v>
      </c>
      <c r="AU1052" s="227" t="s">
        <v>147</v>
      </c>
      <c r="AY1052" s="17" t="s">
        <v>138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147</v>
      </c>
      <c r="BK1052" s="228">
        <f>ROUND(I1052*H1052,1)</f>
        <v>0</v>
      </c>
      <c r="BL1052" s="17" t="s">
        <v>442</v>
      </c>
      <c r="BM1052" s="227" t="s">
        <v>1234</v>
      </c>
    </row>
    <row r="1053" s="13" customFormat="1">
      <c r="A1053" s="13"/>
      <c r="B1053" s="229"/>
      <c r="C1053" s="230"/>
      <c r="D1053" s="231" t="s">
        <v>149</v>
      </c>
      <c r="E1053" s="232" t="s">
        <v>1</v>
      </c>
      <c r="F1053" s="233" t="s">
        <v>1235</v>
      </c>
      <c r="G1053" s="230"/>
      <c r="H1053" s="232" t="s">
        <v>1</v>
      </c>
      <c r="I1053" s="234"/>
      <c r="J1053" s="230"/>
      <c r="K1053" s="230"/>
      <c r="L1053" s="235"/>
      <c r="M1053" s="236"/>
      <c r="N1053" s="237"/>
      <c r="O1053" s="237"/>
      <c r="P1053" s="237"/>
      <c r="Q1053" s="237"/>
      <c r="R1053" s="237"/>
      <c r="S1053" s="237"/>
      <c r="T1053" s="238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9" t="s">
        <v>149</v>
      </c>
      <c r="AU1053" s="239" t="s">
        <v>147</v>
      </c>
      <c r="AV1053" s="13" t="s">
        <v>82</v>
      </c>
      <c r="AW1053" s="13" t="s">
        <v>30</v>
      </c>
      <c r="AX1053" s="13" t="s">
        <v>74</v>
      </c>
      <c r="AY1053" s="239" t="s">
        <v>138</v>
      </c>
    </row>
    <row r="1054" s="14" customFormat="1">
      <c r="A1054" s="14"/>
      <c r="B1054" s="240"/>
      <c r="C1054" s="241"/>
      <c r="D1054" s="231" t="s">
        <v>149</v>
      </c>
      <c r="E1054" s="242" t="s">
        <v>1</v>
      </c>
      <c r="F1054" s="243" t="s">
        <v>1236</v>
      </c>
      <c r="G1054" s="241"/>
      <c r="H1054" s="244">
        <v>5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149</v>
      </c>
      <c r="AU1054" s="250" t="s">
        <v>147</v>
      </c>
      <c r="AV1054" s="14" t="s">
        <v>147</v>
      </c>
      <c r="AW1054" s="14" t="s">
        <v>30</v>
      </c>
      <c r="AX1054" s="14" t="s">
        <v>82</v>
      </c>
      <c r="AY1054" s="250" t="s">
        <v>138</v>
      </c>
    </row>
    <row r="1055" s="2" customFormat="1" ht="21.75" customHeight="1">
      <c r="A1055" s="38"/>
      <c r="B1055" s="39"/>
      <c r="C1055" s="215" t="s">
        <v>1237</v>
      </c>
      <c r="D1055" s="215" t="s">
        <v>142</v>
      </c>
      <c r="E1055" s="216" t="s">
        <v>1238</v>
      </c>
      <c r="F1055" s="217" t="s">
        <v>1239</v>
      </c>
      <c r="G1055" s="218" t="s">
        <v>145</v>
      </c>
      <c r="H1055" s="219">
        <v>1</v>
      </c>
      <c r="I1055" s="220"/>
      <c r="J1055" s="221">
        <f>ROUND(I1055*H1055,1)</f>
        <v>0</v>
      </c>
      <c r="K1055" s="222"/>
      <c r="L1055" s="44"/>
      <c r="M1055" s="223" t="s">
        <v>1</v>
      </c>
      <c r="N1055" s="224" t="s">
        <v>40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442</v>
      </c>
      <c r="AT1055" s="227" t="s">
        <v>142</v>
      </c>
      <c r="AU1055" s="227" t="s">
        <v>147</v>
      </c>
      <c r="AY1055" s="17" t="s">
        <v>138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147</v>
      </c>
      <c r="BK1055" s="228">
        <f>ROUND(I1055*H1055,1)</f>
        <v>0</v>
      </c>
      <c r="BL1055" s="17" t="s">
        <v>442</v>
      </c>
      <c r="BM1055" s="227" t="s">
        <v>1240</v>
      </c>
    </row>
    <row r="1056" s="2" customFormat="1" ht="21.75" customHeight="1">
      <c r="A1056" s="38"/>
      <c r="B1056" s="39"/>
      <c r="C1056" s="215" t="s">
        <v>1241</v>
      </c>
      <c r="D1056" s="215" t="s">
        <v>142</v>
      </c>
      <c r="E1056" s="216" t="s">
        <v>1242</v>
      </c>
      <c r="F1056" s="217" t="s">
        <v>1243</v>
      </c>
      <c r="G1056" s="218" t="s">
        <v>145</v>
      </c>
      <c r="H1056" s="219">
        <v>1</v>
      </c>
      <c r="I1056" s="220"/>
      <c r="J1056" s="221">
        <f>ROUND(I1056*H1056,1)</f>
        <v>0</v>
      </c>
      <c r="K1056" s="222"/>
      <c r="L1056" s="44"/>
      <c r="M1056" s="223" t="s">
        <v>1</v>
      </c>
      <c r="N1056" s="224" t="s">
        <v>40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0.00029999999999999997</v>
      </c>
      <c r="T1056" s="226">
        <f>S1056*H1056</f>
        <v>0.00029999999999999997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442</v>
      </c>
      <c r="AT1056" s="227" t="s">
        <v>142</v>
      </c>
      <c r="AU1056" s="227" t="s">
        <v>147</v>
      </c>
      <c r="AY1056" s="17" t="s">
        <v>138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147</v>
      </c>
      <c r="BK1056" s="228">
        <f>ROUND(I1056*H1056,1)</f>
        <v>0</v>
      </c>
      <c r="BL1056" s="17" t="s">
        <v>442</v>
      </c>
      <c r="BM1056" s="227" t="s">
        <v>1244</v>
      </c>
    </row>
    <row r="1057" s="2" customFormat="1" ht="16.5" customHeight="1">
      <c r="A1057" s="38"/>
      <c r="B1057" s="39"/>
      <c r="C1057" s="262" t="s">
        <v>1245</v>
      </c>
      <c r="D1057" s="262" t="s">
        <v>307</v>
      </c>
      <c r="E1057" s="263" t="s">
        <v>1246</v>
      </c>
      <c r="F1057" s="264" t="s">
        <v>1247</v>
      </c>
      <c r="G1057" s="265" t="s">
        <v>145</v>
      </c>
      <c r="H1057" s="266">
        <v>1</v>
      </c>
      <c r="I1057" s="267"/>
      <c r="J1057" s="268">
        <f>ROUND(I1057*H1057,1)</f>
        <v>0</v>
      </c>
      <c r="K1057" s="269"/>
      <c r="L1057" s="270"/>
      <c r="M1057" s="271" t="s">
        <v>1</v>
      </c>
      <c r="N1057" s="272" t="s">
        <v>40</v>
      </c>
      <c r="O1057" s="91"/>
      <c r="P1057" s="225">
        <f>O1057*H1057</f>
        <v>0</v>
      </c>
      <c r="Q1057" s="225">
        <v>0.00044999999999999999</v>
      </c>
      <c r="R1057" s="225">
        <f>Q1057*H1057</f>
        <v>0.00044999999999999999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452</v>
      </c>
      <c r="AT1057" s="227" t="s">
        <v>307</v>
      </c>
      <c r="AU1057" s="227" t="s">
        <v>147</v>
      </c>
      <c r="AY1057" s="17" t="s">
        <v>138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147</v>
      </c>
      <c r="BK1057" s="228">
        <f>ROUND(I1057*H1057,1)</f>
        <v>0</v>
      </c>
      <c r="BL1057" s="17" t="s">
        <v>442</v>
      </c>
      <c r="BM1057" s="227" t="s">
        <v>1248</v>
      </c>
    </row>
    <row r="1058" s="2" customFormat="1" ht="16.5" customHeight="1">
      <c r="A1058" s="38"/>
      <c r="B1058" s="39"/>
      <c r="C1058" s="215" t="s">
        <v>1249</v>
      </c>
      <c r="D1058" s="215" t="s">
        <v>142</v>
      </c>
      <c r="E1058" s="216" t="s">
        <v>1250</v>
      </c>
      <c r="F1058" s="217" t="s">
        <v>1251</v>
      </c>
      <c r="G1058" s="218" t="s">
        <v>145</v>
      </c>
      <c r="H1058" s="219">
        <v>3</v>
      </c>
      <c r="I1058" s="220"/>
      <c r="J1058" s="221">
        <f>ROUND(I1058*H1058,1)</f>
        <v>0</v>
      </c>
      <c r="K1058" s="222"/>
      <c r="L1058" s="44"/>
      <c r="M1058" s="223" t="s">
        <v>1</v>
      </c>
      <c r="N1058" s="224" t="s">
        <v>40</v>
      </c>
      <c r="O1058" s="91"/>
      <c r="P1058" s="225">
        <f>O1058*H1058</f>
        <v>0</v>
      </c>
      <c r="Q1058" s="225">
        <v>0</v>
      </c>
      <c r="R1058" s="225">
        <f>Q1058*H1058</f>
        <v>0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442</v>
      </c>
      <c r="AT1058" s="227" t="s">
        <v>142</v>
      </c>
      <c r="AU1058" s="227" t="s">
        <v>147</v>
      </c>
      <c r="AY1058" s="17" t="s">
        <v>138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147</v>
      </c>
      <c r="BK1058" s="228">
        <f>ROUND(I1058*H1058,1)</f>
        <v>0</v>
      </c>
      <c r="BL1058" s="17" t="s">
        <v>442</v>
      </c>
      <c r="BM1058" s="227" t="s">
        <v>1252</v>
      </c>
    </row>
    <row r="1059" s="14" customFormat="1">
      <c r="A1059" s="14"/>
      <c r="B1059" s="240"/>
      <c r="C1059" s="241"/>
      <c r="D1059" s="231" t="s">
        <v>149</v>
      </c>
      <c r="E1059" s="242" t="s">
        <v>1</v>
      </c>
      <c r="F1059" s="243" t="s">
        <v>139</v>
      </c>
      <c r="G1059" s="241"/>
      <c r="H1059" s="244">
        <v>3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149</v>
      </c>
      <c r="AU1059" s="250" t="s">
        <v>147</v>
      </c>
      <c r="AV1059" s="14" t="s">
        <v>147</v>
      </c>
      <c r="AW1059" s="14" t="s">
        <v>30</v>
      </c>
      <c r="AX1059" s="14" t="s">
        <v>74</v>
      </c>
      <c r="AY1059" s="250" t="s">
        <v>138</v>
      </c>
    </row>
    <row r="1060" s="15" customFormat="1">
      <c r="A1060" s="15"/>
      <c r="B1060" s="251"/>
      <c r="C1060" s="252"/>
      <c r="D1060" s="231" t="s">
        <v>149</v>
      </c>
      <c r="E1060" s="253" t="s">
        <v>1</v>
      </c>
      <c r="F1060" s="254" t="s">
        <v>176</v>
      </c>
      <c r="G1060" s="252"/>
      <c r="H1060" s="255">
        <v>3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1" t="s">
        <v>149</v>
      </c>
      <c r="AU1060" s="261" t="s">
        <v>147</v>
      </c>
      <c r="AV1060" s="15" t="s">
        <v>146</v>
      </c>
      <c r="AW1060" s="15" t="s">
        <v>30</v>
      </c>
      <c r="AX1060" s="15" t="s">
        <v>82</v>
      </c>
      <c r="AY1060" s="261" t="s">
        <v>138</v>
      </c>
    </row>
    <row r="1061" s="2" customFormat="1" ht="24.15" customHeight="1">
      <c r="A1061" s="38"/>
      <c r="B1061" s="39"/>
      <c r="C1061" s="262" t="s">
        <v>1253</v>
      </c>
      <c r="D1061" s="262" t="s">
        <v>307</v>
      </c>
      <c r="E1061" s="263" t="s">
        <v>1254</v>
      </c>
      <c r="F1061" s="264" t="s">
        <v>1255</v>
      </c>
      <c r="G1061" s="265" t="s">
        <v>145</v>
      </c>
      <c r="H1061" s="266">
        <v>3</v>
      </c>
      <c r="I1061" s="267"/>
      <c r="J1061" s="268">
        <f>ROUND(I1061*H1061,1)</f>
        <v>0</v>
      </c>
      <c r="K1061" s="269"/>
      <c r="L1061" s="270"/>
      <c r="M1061" s="271" t="s">
        <v>1</v>
      </c>
      <c r="N1061" s="272" t="s">
        <v>40</v>
      </c>
      <c r="O1061" s="91"/>
      <c r="P1061" s="225">
        <f>O1061*H1061</f>
        <v>0</v>
      </c>
      <c r="Q1061" s="225">
        <v>0.00014999999999999999</v>
      </c>
      <c r="R1061" s="225">
        <f>Q1061*H1061</f>
        <v>0.00044999999999999999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452</v>
      </c>
      <c r="AT1061" s="227" t="s">
        <v>307</v>
      </c>
      <c r="AU1061" s="227" t="s">
        <v>147</v>
      </c>
      <c r="AY1061" s="17" t="s">
        <v>138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147</v>
      </c>
      <c r="BK1061" s="228">
        <f>ROUND(I1061*H1061,1)</f>
        <v>0</v>
      </c>
      <c r="BL1061" s="17" t="s">
        <v>442</v>
      </c>
      <c r="BM1061" s="227" t="s">
        <v>1256</v>
      </c>
    </row>
    <row r="1062" s="14" customFormat="1">
      <c r="A1062" s="14"/>
      <c r="B1062" s="240"/>
      <c r="C1062" s="241"/>
      <c r="D1062" s="231" t="s">
        <v>149</v>
      </c>
      <c r="E1062" s="242" t="s">
        <v>1</v>
      </c>
      <c r="F1062" s="243" t="s">
        <v>139</v>
      </c>
      <c r="G1062" s="241"/>
      <c r="H1062" s="244">
        <v>3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149</v>
      </c>
      <c r="AU1062" s="250" t="s">
        <v>147</v>
      </c>
      <c r="AV1062" s="14" t="s">
        <v>147</v>
      </c>
      <c r="AW1062" s="14" t="s">
        <v>30</v>
      </c>
      <c r="AX1062" s="14" t="s">
        <v>82</v>
      </c>
      <c r="AY1062" s="250" t="s">
        <v>138</v>
      </c>
    </row>
    <row r="1063" s="2" customFormat="1" ht="16.5" customHeight="1">
      <c r="A1063" s="38"/>
      <c r="B1063" s="39"/>
      <c r="C1063" s="262" t="s">
        <v>1257</v>
      </c>
      <c r="D1063" s="262" t="s">
        <v>307</v>
      </c>
      <c r="E1063" s="263" t="s">
        <v>1258</v>
      </c>
      <c r="F1063" s="264" t="s">
        <v>1259</v>
      </c>
      <c r="G1063" s="265" t="s">
        <v>1260</v>
      </c>
      <c r="H1063" s="266">
        <v>2</v>
      </c>
      <c r="I1063" s="267"/>
      <c r="J1063" s="268">
        <f>ROUND(I1063*H1063,1)</f>
        <v>0</v>
      </c>
      <c r="K1063" s="269"/>
      <c r="L1063" s="270"/>
      <c r="M1063" s="271" t="s">
        <v>1</v>
      </c>
      <c r="N1063" s="272" t="s">
        <v>40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452</v>
      </c>
      <c r="AT1063" s="227" t="s">
        <v>307</v>
      </c>
      <c r="AU1063" s="227" t="s">
        <v>147</v>
      </c>
      <c r="AY1063" s="17" t="s">
        <v>138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147</v>
      </c>
      <c r="BK1063" s="228">
        <f>ROUND(I1063*H1063,1)</f>
        <v>0</v>
      </c>
      <c r="BL1063" s="17" t="s">
        <v>442</v>
      </c>
      <c r="BM1063" s="227" t="s">
        <v>1261</v>
      </c>
    </row>
    <row r="1064" s="14" customFormat="1">
      <c r="A1064" s="14"/>
      <c r="B1064" s="240"/>
      <c r="C1064" s="241"/>
      <c r="D1064" s="231" t="s">
        <v>149</v>
      </c>
      <c r="E1064" s="242" t="s">
        <v>1</v>
      </c>
      <c r="F1064" s="243" t="s">
        <v>147</v>
      </c>
      <c r="G1064" s="241"/>
      <c r="H1064" s="244">
        <v>2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149</v>
      </c>
      <c r="AU1064" s="250" t="s">
        <v>147</v>
      </c>
      <c r="AV1064" s="14" t="s">
        <v>147</v>
      </c>
      <c r="AW1064" s="14" t="s">
        <v>30</v>
      </c>
      <c r="AX1064" s="14" t="s">
        <v>82</v>
      </c>
      <c r="AY1064" s="250" t="s">
        <v>138</v>
      </c>
    </row>
    <row r="1065" s="2" customFormat="1" ht="24.15" customHeight="1">
      <c r="A1065" s="38"/>
      <c r="B1065" s="39"/>
      <c r="C1065" s="215" t="s">
        <v>1262</v>
      </c>
      <c r="D1065" s="215" t="s">
        <v>142</v>
      </c>
      <c r="E1065" s="216" t="s">
        <v>1263</v>
      </c>
      <c r="F1065" s="217" t="s">
        <v>1264</v>
      </c>
      <c r="G1065" s="218" t="s">
        <v>288</v>
      </c>
      <c r="H1065" s="219">
        <v>0.001</v>
      </c>
      <c r="I1065" s="220"/>
      <c r="J1065" s="221">
        <f>ROUND(I1065*H1065,1)</f>
        <v>0</v>
      </c>
      <c r="K1065" s="222"/>
      <c r="L1065" s="44"/>
      <c r="M1065" s="223" t="s">
        <v>1</v>
      </c>
      <c r="N1065" s="224" t="s">
        <v>40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442</v>
      </c>
      <c r="AT1065" s="227" t="s">
        <v>142</v>
      </c>
      <c r="AU1065" s="227" t="s">
        <v>147</v>
      </c>
      <c r="AY1065" s="17" t="s">
        <v>138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147</v>
      </c>
      <c r="BK1065" s="228">
        <f>ROUND(I1065*H1065,1)</f>
        <v>0</v>
      </c>
      <c r="BL1065" s="17" t="s">
        <v>442</v>
      </c>
      <c r="BM1065" s="227" t="s">
        <v>1265</v>
      </c>
    </row>
    <row r="1066" s="2" customFormat="1" ht="24.15" customHeight="1">
      <c r="A1066" s="38"/>
      <c r="B1066" s="39"/>
      <c r="C1066" s="215" t="s">
        <v>1266</v>
      </c>
      <c r="D1066" s="215" t="s">
        <v>142</v>
      </c>
      <c r="E1066" s="216" t="s">
        <v>1267</v>
      </c>
      <c r="F1066" s="217" t="s">
        <v>1268</v>
      </c>
      <c r="G1066" s="218" t="s">
        <v>288</v>
      </c>
      <c r="H1066" s="219">
        <v>0.001</v>
      </c>
      <c r="I1066" s="220"/>
      <c r="J1066" s="221">
        <f>ROUND(I1066*H1066,1)</f>
        <v>0</v>
      </c>
      <c r="K1066" s="222"/>
      <c r="L1066" s="44"/>
      <c r="M1066" s="223" t="s">
        <v>1</v>
      </c>
      <c r="N1066" s="224" t="s">
        <v>40</v>
      </c>
      <c r="O1066" s="91"/>
      <c r="P1066" s="225">
        <f>O1066*H1066</f>
        <v>0</v>
      </c>
      <c r="Q1066" s="225">
        <v>0</v>
      </c>
      <c r="R1066" s="225">
        <f>Q1066*H1066</f>
        <v>0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442</v>
      </c>
      <c r="AT1066" s="227" t="s">
        <v>142</v>
      </c>
      <c r="AU1066" s="227" t="s">
        <v>147</v>
      </c>
      <c r="AY1066" s="17" t="s">
        <v>138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147</v>
      </c>
      <c r="BK1066" s="228">
        <f>ROUND(I1066*H1066,1)</f>
        <v>0</v>
      </c>
      <c r="BL1066" s="17" t="s">
        <v>442</v>
      </c>
      <c r="BM1066" s="227" t="s">
        <v>1269</v>
      </c>
    </row>
    <row r="1067" s="2" customFormat="1" ht="24.15" customHeight="1">
      <c r="A1067" s="38"/>
      <c r="B1067" s="39"/>
      <c r="C1067" s="215" t="s">
        <v>1270</v>
      </c>
      <c r="D1067" s="215" t="s">
        <v>142</v>
      </c>
      <c r="E1067" s="216" t="s">
        <v>1271</v>
      </c>
      <c r="F1067" s="217" t="s">
        <v>1272</v>
      </c>
      <c r="G1067" s="218" t="s">
        <v>288</v>
      </c>
      <c r="H1067" s="219">
        <v>0.001</v>
      </c>
      <c r="I1067" s="220"/>
      <c r="J1067" s="221">
        <f>ROUND(I1067*H1067,1)</f>
        <v>0</v>
      </c>
      <c r="K1067" s="222"/>
      <c r="L1067" s="44"/>
      <c r="M1067" s="223" t="s">
        <v>1</v>
      </c>
      <c r="N1067" s="224" t="s">
        <v>40</v>
      </c>
      <c r="O1067" s="91"/>
      <c r="P1067" s="225">
        <f>O1067*H1067</f>
        <v>0</v>
      </c>
      <c r="Q1067" s="225">
        <v>0</v>
      </c>
      <c r="R1067" s="225">
        <f>Q1067*H1067</f>
        <v>0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442</v>
      </c>
      <c r="AT1067" s="227" t="s">
        <v>142</v>
      </c>
      <c r="AU1067" s="227" t="s">
        <v>147</v>
      </c>
      <c r="AY1067" s="17" t="s">
        <v>138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147</v>
      </c>
      <c r="BK1067" s="228">
        <f>ROUND(I1067*H1067,1)</f>
        <v>0</v>
      </c>
      <c r="BL1067" s="17" t="s">
        <v>442</v>
      </c>
      <c r="BM1067" s="227" t="s">
        <v>1273</v>
      </c>
    </row>
    <row r="1068" s="12" customFormat="1" ht="22.8" customHeight="1">
      <c r="A1068" s="12"/>
      <c r="B1068" s="199"/>
      <c r="C1068" s="200"/>
      <c r="D1068" s="201" t="s">
        <v>73</v>
      </c>
      <c r="E1068" s="213" t="s">
        <v>1274</v>
      </c>
      <c r="F1068" s="213" t="s">
        <v>1275</v>
      </c>
      <c r="G1068" s="200"/>
      <c r="H1068" s="200"/>
      <c r="I1068" s="203"/>
      <c r="J1068" s="214">
        <f>BK1068</f>
        <v>0</v>
      </c>
      <c r="K1068" s="200"/>
      <c r="L1068" s="205"/>
      <c r="M1068" s="206"/>
      <c r="N1068" s="207"/>
      <c r="O1068" s="207"/>
      <c r="P1068" s="208">
        <f>SUM(P1069:P1075)</f>
        <v>0</v>
      </c>
      <c r="Q1068" s="207"/>
      <c r="R1068" s="208">
        <f>SUM(R1069:R1075)</f>
        <v>0.0051999999999999998</v>
      </c>
      <c r="S1068" s="207"/>
      <c r="T1068" s="209">
        <f>SUM(T1069:T1075)</f>
        <v>0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210" t="s">
        <v>147</v>
      </c>
      <c r="AT1068" s="211" t="s">
        <v>73</v>
      </c>
      <c r="AU1068" s="211" t="s">
        <v>82</v>
      </c>
      <c r="AY1068" s="210" t="s">
        <v>138</v>
      </c>
      <c r="BK1068" s="212">
        <f>SUM(BK1069:BK1075)</f>
        <v>0</v>
      </c>
    </row>
    <row r="1069" s="2" customFormat="1" ht="16.5" customHeight="1">
      <c r="A1069" s="38"/>
      <c r="B1069" s="39"/>
      <c r="C1069" s="215" t="s">
        <v>1276</v>
      </c>
      <c r="D1069" s="215" t="s">
        <v>142</v>
      </c>
      <c r="E1069" s="216" t="s">
        <v>1277</v>
      </c>
      <c r="F1069" s="217" t="s">
        <v>1278</v>
      </c>
      <c r="G1069" s="218" t="s">
        <v>145</v>
      </c>
      <c r="H1069" s="219">
        <v>4</v>
      </c>
      <c r="I1069" s="220"/>
      <c r="J1069" s="221">
        <f>ROUND(I1069*H1069,1)</f>
        <v>0</v>
      </c>
      <c r="K1069" s="222"/>
      <c r="L1069" s="44"/>
      <c r="M1069" s="223" t="s">
        <v>1</v>
      </c>
      <c r="N1069" s="224" t="s">
        <v>40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442</v>
      </c>
      <c r="AT1069" s="227" t="s">
        <v>142</v>
      </c>
      <c r="AU1069" s="227" t="s">
        <v>147</v>
      </c>
      <c r="AY1069" s="17" t="s">
        <v>138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147</v>
      </c>
      <c r="BK1069" s="228">
        <f>ROUND(I1069*H1069,1)</f>
        <v>0</v>
      </c>
      <c r="BL1069" s="17" t="s">
        <v>442</v>
      </c>
      <c r="BM1069" s="227" t="s">
        <v>1279</v>
      </c>
    </row>
    <row r="1070" s="13" customFormat="1">
      <c r="A1070" s="13"/>
      <c r="B1070" s="229"/>
      <c r="C1070" s="230"/>
      <c r="D1070" s="231" t="s">
        <v>149</v>
      </c>
      <c r="E1070" s="232" t="s">
        <v>1</v>
      </c>
      <c r="F1070" s="233" t="s">
        <v>1280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149</v>
      </c>
      <c r="AU1070" s="239" t="s">
        <v>147</v>
      </c>
      <c r="AV1070" s="13" t="s">
        <v>82</v>
      </c>
      <c r="AW1070" s="13" t="s">
        <v>30</v>
      </c>
      <c r="AX1070" s="13" t="s">
        <v>74</v>
      </c>
      <c r="AY1070" s="239" t="s">
        <v>138</v>
      </c>
    </row>
    <row r="1071" s="14" customFormat="1">
      <c r="A1071" s="14"/>
      <c r="B1071" s="240"/>
      <c r="C1071" s="241"/>
      <c r="D1071" s="231" t="s">
        <v>149</v>
      </c>
      <c r="E1071" s="242" t="s">
        <v>1</v>
      </c>
      <c r="F1071" s="243" t="s">
        <v>146</v>
      </c>
      <c r="G1071" s="241"/>
      <c r="H1071" s="244">
        <v>4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149</v>
      </c>
      <c r="AU1071" s="250" t="s">
        <v>147</v>
      </c>
      <c r="AV1071" s="14" t="s">
        <v>147</v>
      </c>
      <c r="AW1071" s="14" t="s">
        <v>30</v>
      </c>
      <c r="AX1071" s="14" t="s">
        <v>82</v>
      </c>
      <c r="AY1071" s="250" t="s">
        <v>138</v>
      </c>
    </row>
    <row r="1072" s="2" customFormat="1" ht="16.5" customHeight="1">
      <c r="A1072" s="38"/>
      <c r="B1072" s="39"/>
      <c r="C1072" s="262" t="s">
        <v>1281</v>
      </c>
      <c r="D1072" s="262" t="s">
        <v>307</v>
      </c>
      <c r="E1072" s="263" t="s">
        <v>1282</v>
      </c>
      <c r="F1072" s="264" t="s">
        <v>1283</v>
      </c>
      <c r="G1072" s="265" t="s">
        <v>145</v>
      </c>
      <c r="H1072" s="266">
        <v>4</v>
      </c>
      <c r="I1072" s="267"/>
      <c r="J1072" s="268">
        <f>ROUND(I1072*H1072,1)</f>
        <v>0</v>
      </c>
      <c r="K1072" s="269"/>
      <c r="L1072" s="270"/>
      <c r="M1072" s="271" t="s">
        <v>1</v>
      </c>
      <c r="N1072" s="272" t="s">
        <v>40</v>
      </c>
      <c r="O1072" s="91"/>
      <c r="P1072" s="225">
        <f>O1072*H1072</f>
        <v>0</v>
      </c>
      <c r="Q1072" s="225">
        <v>0.0012999999999999999</v>
      </c>
      <c r="R1072" s="225">
        <f>Q1072*H1072</f>
        <v>0.0051999999999999998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452</v>
      </c>
      <c r="AT1072" s="227" t="s">
        <v>307</v>
      </c>
      <c r="AU1072" s="227" t="s">
        <v>147</v>
      </c>
      <c r="AY1072" s="17" t="s">
        <v>138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147</v>
      </c>
      <c r="BK1072" s="228">
        <f>ROUND(I1072*H1072,1)</f>
        <v>0</v>
      </c>
      <c r="BL1072" s="17" t="s">
        <v>442</v>
      </c>
      <c r="BM1072" s="227" t="s">
        <v>1284</v>
      </c>
    </row>
    <row r="1073" s="2" customFormat="1" ht="24.15" customHeight="1">
      <c r="A1073" s="38"/>
      <c r="B1073" s="39"/>
      <c r="C1073" s="215" t="s">
        <v>1285</v>
      </c>
      <c r="D1073" s="215" t="s">
        <v>142</v>
      </c>
      <c r="E1073" s="216" t="s">
        <v>1286</v>
      </c>
      <c r="F1073" s="217" t="s">
        <v>1287</v>
      </c>
      <c r="G1073" s="218" t="s">
        <v>288</v>
      </c>
      <c r="H1073" s="219">
        <v>0.0050000000000000001</v>
      </c>
      <c r="I1073" s="220"/>
      <c r="J1073" s="221">
        <f>ROUND(I1073*H1073,1)</f>
        <v>0</v>
      </c>
      <c r="K1073" s="222"/>
      <c r="L1073" s="44"/>
      <c r="M1073" s="223" t="s">
        <v>1</v>
      </c>
      <c r="N1073" s="224" t="s">
        <v>40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442</v>
      </c>
      <c r="AT1073" s="227" t="s">
        <v>142</v>
      </c>
      <c r="AU1073" s="227" t="s">
        <v>147</v>
      </c>
      <c r="AY1073" s="17" t="s">
        <v>138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147</v>
      </c>
      <c r="BK1073" s="228">
        <f>ROUND(I1073*H1073,1)</f>
        <v>0</v>
      </c>
      <c r="BL1073" s="17" t="s">
        <v>442</v>
      </c>
      <c r="BM1073" s="227" t="s">
        <v>1288</v>
      </c>
    </row>
    <row r="1074" s="2" customFormat="1" ht="33" customHeight="1">
      <c r="A1074" s="38"/>
      <c r="B1074" s="39"/>
      <c r="C1074" s="215" t="s">
        <v>1289</v>
      </c>
      <c r="D1074" s="215" t="s">
        <v>142</v>
      </c>
      <c r="E1074" s="216" t="s">
        <v>1290</v>
      </c>
      <c r="F1074" s="217" t="s">
        <v>1291</v>
      </c>
      <c r="G1074" s="218" t="s">
        <v>288</v>
      </c>
      <c r="H1074" s="219">
        <v>0.0050000000000000001</v>
      </c>
      <c r="I1074" s="220"/>
      <c r="J1074" s="221">
        <f>ROUND(I1074*H1074,1)</f>
        <v>0</v>
      </c>
      <c r="K1074" s="222"/>
      <c r="L1074" s="44"/>
      <c r="M1074" s="223" t="s">
        <v>1</v>
      </c>
      <c r="N1074" s="224" t="s">
        <v>40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442</v>
      </c>
      <c r="AT1074" s="227" t="s">
        <v>142</v>
      </c>
      <c r="AU1074" s="227" t="s">
        <v>147</v>
      </c>
      <c r="AY1074" s="17" t="s">
        <v>138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147</v>
      </c>
      <c r="BK1074" s="228">
        <f>ROUND(I1074*H1074,1)</f>
        <v>0</v>
      </c>
      <c r="BL1074" s="17" t="s">
        <v>442</v>
      </c>
      <c r="BM1074" s="227" t="s">
        <v>1292</v>
      </c>
    </row>
    <row r="1075" s="2" customFormat="1" ht="24.15" customHeight="1">
      <c r="A1075" s="38"/>
      <c r="B1075" s="39"/>
      <c r="C1075" s="215" t="s">
        <v>1293</v>
      </c>
      <c r="D1075" s="215" t="s">
        <v>142</v>
      </c>
      <c r="E1075" s="216" t="s">
        <v>1294</v>
      </c>
      <c r="F1075" s="217" t="s">
        <v>1295</v>
      </c>
      <c r="G1075" s="218" t="s">
        <v>288</v>
      </c>
      <c r="H1075" s="219">
        <v>0.0050000000000000001</v>
      </c>
      <c r="I1075" s="220"/>
      <c r="J1075" s="221">
        <f>ROUND(I1075*H1075,1)</f>
        <v>0</v>
      </c>
      <c r="K1075" s="222"/>
      <c r="L1075" s="44"/>
      <c r="M1075" s="223" t="s">
        <v>1</v>
      </c>
      <c r="N1075" s="224" t="s">
        <v>40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442</v>
      </c>
      <c r="AT1075" s="227" t="s">
        <v>142</v>
      </c>
      <c r="AU1075" s="227" t="s">
        <v>147</v>
      </c>
      <c r="AY1075" s="17" t="s">
        <v>138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147</v>
      </c>
      <c r="BK1075" s="228">
        <f>ROUND(I1075*H1075,1)</f>
        <v>0</v>
      </c>
      <c r="BL1075" s="17" t="s">
        <v>442</v>
      </c>
      <c r="BM1075" s="227" t="s">
        <v>1296</v>
      </c>
    </row>
    <row r="1076" s="12" customFormat="1" ht="22.8" customHeight="1">
      <c r="A1076" s="12"/>
      <c r="B1076" s="199"/>
      <c r="C1076" s="200"/>
      <c r="D1076" s="201" t="s">
        <v>73</v>
      </c>
      <c r="E1076" s="213" t="s">
        <v>1297</v>
      </c>
      <c r="F1076" s="213" t="s">
        <v>1298</v>
      </c>
      <c r="G1076" s="200"/>
      <c r="H1076" s="200"/>
      <c r="I1076" s="203"/>
      <c r="J1076" s="214">
        <f>BK1076</f>
        <v>0</v>
      </c>
      <c r="K1076" s="200"/>
      <c r="L1076" s="205"/>
      <c r="M1076" s="206"/>
      <c r="N1076" s="207"/>
      <c r="O1076" s="207"/>
      <c r="P1076" s="208">
        <f>SUM(P1077:P1095)</f>
        <v>0</v>
      </c>
      <c r="Q1076" s="207"/>
      <c r="R1076" s="208">
        <f>SUM(R1077:R1095)</f>
        <v>1.18013295</v>
      </c>
      <c r="S1076" s="207"/>
      <c r="T1076" s="209">
        <f>SUM(T1077:T1095)</f>
        <v>0.93785399999999997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10" t="s">
        <v>147</v>
      </c>
      <c r="AT1076" s="211" t="s">
        <v>73</v>
      </c>
      <c r="AU1076" s="211" t="s">
        <v>82</v>
      </c>
      <c r="AY1076" s="210" t="s">
        <v>138</v>
      </c>
      <c r="BK1076" s="212">
        <f>SUM(BK1077:BK1095)</f>
        <v>0</v>
      </c>
    </row>
    <row r="1077" s="2" customFormat="1" ht="33" customHeight="1">
      <c r="A1077" s="38"/>
      <c r="B1077" s="39"/>
      <c r="C1077" s="215" t="s">
        <v>1299</v>
      </c>
      <c r="D1077" s="215" t="s">
        <v>142</v>
      </c>
      <c r="E1077" s="216" t="s">
        <v>1300</v>
      </c>
      <c r="F1077" s="217" t="s">
        <v>1301</v>
      </c>
      <c r="G1077" s="218" t="s">
        <v>171</v>
      </c>
      <c r="H1077" s="219">
        <v>52.103000000000002</v>
      </c>
      <c r="I1077" s="220"/>
      <c r="J1077" s="221">
        <f>ROUND(I1077*H1077,1)</f>
        <v>0</v>
      </c>
      <c r="K1077" s="222"/>
      <c r="L1077" s="44"/>
      <c r="M1077" s="223" t="s">
        <v>1</v>
      </c>
      <c r="N1077" s="224" t="s">
        <v>40</v>
      </c>
      <c r="O1077" s="91"/>
      <c r="P1077" s="225">
        <f>O1077*H1077</f>
        <v>0</v>
      </c>
      <c r="Q1077" s="225">
        <v>0.02265</v>
      </c>
      <c r="R1077" s="225">
        <f>Q1077*H1077</f>
        <v>1.18013295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442</v>
      </c>
      <c r="AT1077" s="227" t="s">
        <v>142</v>
      </c>
      <c r="AU1077" s="227" t="s">
        <v>147</v>
      </c>
      <c r="AY1077" s="17" t="s">
        <v>138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147</v>
      </c>
      <c r="BK1077" s="228">
        <f>ROUND(I1077*H1077,1)</f>
        <v>0</v>
      </c>
      <c r="BL1077" s="17" t="s">
        <v>442</v>
      </c>
      <c r="BM1077" s="227" t="s">
        <v>1302</v>
      </c>
    </row>
    <row r="1078" s="13" customFormat="1">
      <c r="A1078" s="13"/>
      <c r="B1078" s="229"/>
      <c r="C1078" s="230"/>
      <c r="D1078" s="231" t="s">
        <v>149</v>
      </c>
      <c r="E1078" s="232" t="s">
        <v>1</v>
      </c>
      <c r="F1078" s="233" t="s">
        <v>192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149</v>
      </c>
      <c r="AU1078" s="239" t="s">
        <v>147</v>
      </c>
      <c r="AV1078" s="13" t="s">
        <v>82</v>
      </c>
      <c r="AW1078" s="13" t="s">
        <v>30</v>
      </c>
      <c r="AX1078" s="13" t="s">
        <v>74</v>
      </c>
      <c r="AY1078" s="239" t="s">
        <v>138</v>
      </c>
    </row>
    <row r="1079" s="14" customFormat="1">
      <c r="A1079" s="14"/>
      <c r="B1079" s="240"/>
      <c r="C1079" s="241"/>
      <c r="D1079" s="231" t="s">
        <v>149</v>
      </c>
      <c r="E1079" s="242" t="s">
        <v>1</v>
      </c>
      <c r="F1079" s="243" t="s">
        <v>193</v>
      </c>
      <c r="G1079" s="241"/>
      <c r="H1079" s="244">
        <v>15.712999999999999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149</v>
      </c>
      <c r="AU1079" s="250" t="s">
        <v>147</v>
      </c>
      <c r="AV1079" s="14" t="s">
        <v>147</v>
      </c>
      <c r="AW1079" s="14" t="s">
        <v>30</v>
      </c>
      <c r="AX1079" s="14" t="s">
        <v>74</v>
      </c>
      <c r="AY1079" s="250" t="s">
        <v>138</v>
      </c>
    </row>
    <row r="1080" s="13" customFormat="1">
      <c r="A1080" s="13"/>
      <c r="B1080" s="229"/>
      <c r="C1080" s="230"/>
      <c r="D1080" s="231" t="s">
        <v>149</v>
      </c>
      <c r="E1080" s="232" t="s">
        <v>1</v>
      </c>
      <c r="F1080" s="233" t="s">
        <v>194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149</v>
      </c>
      <c r="AU1080" s="239" t="s">
        <v>147</v>
      </c>
      <c r="AV1080" s="13" t="s">
        <v>82</v>
      </c>
      <c r="AW1080" s="13" t="s">
        <v>30</v>
      </c>
      <c r="AX1080" s="13" t="s">
        <v>74</v>
      </c>
      <c r="AY1080" s="239" t="s">
        <v>138</v>
      </c>
    </row>
    <row r="1081" s="14" customFormat="1">
      <c r="A1081" s="14"/>
      <c r="B1081" s="240"/>
      <c r="C1081" s="241"/>
      <c r="D1081" s="231" t="s">
        <v>149</v>
      </c>
      <c r="E1081" s="242" t="s">
        <v>1</v>
      </c>
      <c r="F1081" s="243" t="s">
        <v>195</v>
      </c>
      <c r="G1081" s="241"/>
      <c r="H1081" s="244">
        <v>18.109999999999999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149</v>
      </c>
      <c r="AU1081" s="250" t="s">
        <v>147</v>
      </c>
      <c r="AV1081" s="14" t="s">
        <v>147</v>
      </c>
      <c r="AW1081" s="14" t="s">
        <v>30</v>
      </c>
      <c r="AX1081" s="14" t="s">
        <v>74</v>
      </c>
      <c r="AY1081" s="250" t="s">
        <v>138</v>
      </c>
    </row>
    <row r="1082" s="13" customFormat="1">
      <c r="A1082" s="13"/>
      <c r="B1082" s="229"/>
      <c r="C1082" s="230"/>
      <c r="D1082" s="231" t="s">
        <v>149</v>
      </c>
      <c r="E1082" s="232" t="s">
        <v>1</v>
      </c>
      <c r="F1082" s="233" t="s">
        <v>196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149</v>
      </c>
      <c r="AU1082" s="239" t="s">
        <v>147</v>
      </c>
      <c r="AV1082" s="13" t="s">
        <v>82</v>
      </c>
      <c r="AW1082" s="13" t="s">
        <v>30</v>
      </c>
      <c r="AX1082" s="13" t="s">
        <v>74</v>
      </c>
      <c r="AY1082" s="239" t="s">
        <v>138</v>
      </c>
    </row>
    <row r="1083" s="14" customFormat="1">
      <c r="A1083" s="14"/>
      <c r="B1083" s="240"/>
      <c r="C1083" s="241"/>
      <c r="D1083" s="231" t="s">
        <v>149</v>
      </c>
      <c r="E1083" s="242" t="s">
        <v>1</v>
      </c>
      <c r="F1083" s="243" t="s">
        <v>197</v>
      </c>
      <c r="G1083" s="241"/>
      <c r="H1083" s="244">
        <v>18.280000000000001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149</v>
      </c>
      <c r="AU1083" s="250" t="s">
        <v>147</v>
      </c>
      <c r="AV1083" s="14" t="s">
        <v>147</v>
      </c>
      <c r="AW1083" s="14" t="s">
        <v>30</v>
      </c>
      <c r="AX1083" s="14" t="s">
        <v>74</v>
      </c>
      <c r="AY1083" s="250" t="s">
        <v>138</v>
      </c>
    </row>
    <row r="1084" s="15" customFormat="1">
      <c r="A1084" s="15"/>
      <c r="B1084" s="251"/>
      <c r="C1084" s="252"/>
      <c r="D1084" s="231" t="s">
        <v>149</v>
      </c>
      <c r="E1084" s="253" t="s">
        <v>1</v>
      </c>
      <c r="F1084" s="254" t="s">
        <v>176</v>
      </c>
      <c r="G1084" s="252"/>
      <c r="H1084" s="255">
        <v>52.103000000000002</v>
      </c>
      <c r="I1084" s="256"/>
      <c r="J1084" s="252"/>
      <c r="K1084" s="252"/>
      <c r="L1084" s="257"/>
      <c r="M1084" s="258"/>
      <c r="N1084" s="259"/>
      <c r="O1084" s="259"/>
      <c r="P1084" s="259"/>
      <c r="Q1084" s="259"/>
      <c r="R1084" s="259"/>
      <c r="S1084" s="259"/>
      <c r="T1084" s="260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1" t="s">
        <v>149</v>
      </c>
      <c r="AU1084" s="261" t="s">
        <v>147</v>
      </c>
      <c r="AV1084" s="15" t="s">
        <v>146</v>
      </c>
      <c r="AW1084" s="15" t="s">
        <v>30</v>
      </c>
      <c r="AX1084" s="15" t="s">
        <v>82</v>
      </c>
      <c r="AY1084" s="261" t="s">
        <v>138</v>
      </c>
    </row>
    <row r="1085" s="2" customFormat="1" ht="21.75" customHeight="1">
      <c r="A1085" s="38"/>
      <c r="B1085" s="39"/>
      <c r="C1085" s="215" t="s">
        <v>577</v>
      </c>
      <c r="D1085" s="215" t="s">
        <v>142</v>
      </c>
      <c r="E1085" s="216" t="s">
        <v>1303</v>
      </c>
      <c r="F1085" s="217" t="s">
        <v>1304</v>
      </c>
      <c r="G1085" s="218" t="s">
        <v>171</v>
      </c>
      <c r="H1085" s="219">
        <v>52.103000000000002</v>
      </c>
      <c r="I1085" s="220"/>
      <c r="J1085" s="221">
        <f>ROUND(I1085*H1085,1)</f>
        <v>0</v>
      </c>
      <c r="K1085" s="222"/>
      <c r="L1085" s="44"/>
      <c r="M1085" s="223" t="s">
        <v>1</v>
      </c>
      <c r="N1085" s="224" t="s">
        <v>40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0.017999999999999999</v>
      </c>
      <c r="T1085" s="226">
        <f>S1085*H1085</f>
        <v>0.93785399999999997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442</v>
      </c>
      <c r="AT1085" s="227" t="s">
        <v>142</v>
      </c>
      <c r="AU1085" s="227" t="s">
        <v>147</v>
      </c>
      <c r="AY1085" s="17" t="s">
        <v>138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147</v>
      </c>
      <c r="BK1085" s="228">
        <f>ROUND(I1085*H1085,1)</f>
        <v>0</v>
      </c>
      <c r="BL1085" s="17" t="s">
        <v>442</v>
      </c>
      <c r="BM1085" s="227" t="s">
        <v>1305</v>
      </c>
    </row>
    <row r="1086" s="13" customFormat="1">
      <c r="A1086" s="13"/>
      <c r="B1086" s="229"/>
      <c r="C1086" s="230"/>
      <c r="D1086" s="231" t="s">
        <v>149</v>
      </c>
      <c r="E1086" s="232" t="s">
        <v>1</v>
      </c>
      <c r="F1086" s="233" t="s">
        <v>192</v>
      </c>
      <c r="G1086" s="230"/>
      <c r="H1086" s="232" t="s">
        <v>1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149</v>
      </c>
      <c r="AU1086" s="239" t="s">
        <v>147</v>
      </c>
      <c r="AV1086" s="13" t="s">
        <v>82</v>
      </c>
      <c r="AW1086" s="13" t="s">
        <v>30</v>
      </c>
      <c r="AX1086" s="13" t="s">
        <v>74</v>
      </c>
      <c r="AY1086" s="239" t="s">
        <v>138</v>
      </c>
    </row>
    <row r="1087" s="14" customFormat="1">
      <c r="A1087" s="14"/>
      <c r="B1087" s="240"/>
      <c r="C1087" s="241"/>
      <c r="D1087" s="231" t="s">
        <v>149</v>
      </c>
      <c r="E1087" s="242" t="s">
        <v>1</v>
      </c>
      <c r="F1087" s="243" t="s">
        <v>193</v>
      </c>
      <c r="G1087" s="241"/>
      <c r="H1087" s="244">
        <v>15.712999999999999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149</v>
      </c>
      <c r="AU1087" s="250" t="s">
        <v>147</v>
      </c>
      <c r="AV1087" s="14" t="s">
        <v>147</v>
      </c>
      <c r="AW1087" s="14" t="s">
        <v>30</v>
      </c>
      <c r="AX1087" s="14" t="s">
        <v>74</v>
      </c>
      <c r="AY1087" s="250" t="s">
        <v>138</v>
      </c>
    </row>
    <row r="1088" s="13" customFormat="1">
      <c r="A1088" s="13"/>
      <c r="B1088" s="229"/>
      <c r="C1088" s="230"/>
      <c r="D1088" s="231" t="s">
        <v>149</v>
      </c>
      <c r="E1088" s="232" t="s">
        <v>1</v>
      </c>
      <c r="F1088" s="233" t="s">
        <v>194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149</v>
      </c>
      <c r="AU1088" s="239" t="s">
        <v>147</v>
      </c>
      <c r="AV1088" s="13" t="s">
        <v>82</v>
      </c>
      <c r="AW1088" s="13" t="s">
        <v>30</v>
      </c>
      <c r="AX1088" s="13" t="s">
        <v>74</v>
      </c>
      <c r="AY1088" s="239" t="s">
        <v>138</v>
      </c>
    </row>
    <row r="1089" s="14" customFormat="1">
      <c r="A1089" s="14"/>
      <c r="B1089" s="240"/>
      <c r="C1089" s="241"/>
      <c r="D1089" s="231" t="s">
        <v>149</v>
      </c>
      <c r="E1089" s="242" t="s">
        <v>1</v>
      </c>
      <c r="F1089" s="243" t="s">
        <v>195</v>
      </c>
      <c r="G1089" s="241"/>
      <c r="H1089" s="244">
        <v>18.109999999999999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149</v>
      </c>
      <c r="AU1089" s="250" t="s">
        <v>147</v>
      </c>
      <c r="AV1089" s="14" t="s">
        <v>147</v>
      </c>
      <c r="AW1089" s="14" t="s">
        <v>30</v>
      </c>
      <c r="AX1089" s="14" t="s">
        <v>74</v>
      </c>
      <c r="AY1089" s="250" t="s">
        <v>138</v>
      </c>
    </row>
    <row r="1090" s="13" customFormat="1">
      <c r="A1090" s="13"/>
      <c r="B1090" s="229"/>
      <c r="C1090" s="230"/>
      <c r="D1090" s="231" t="s">
        <v>149</v>
      </c>
      <c r="E1090" s="232" t="s">
        <v>1</v>
      </c>
      <c r="F1090" s="233" t="s">
        <v>196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149</v>
      </c>
      <c r="AU1090" s="239" t="s">
        <v>147</v>
      </c>
      <c r="AV1090" s="13" t="s">
        <v>82</v>
      </c>
      <c r="AW1090" s="13" t="s">
        <v>30</v>
      </c>
      <c r="AX1090" s="13" t="s">
        <v>74</v>
      </c>
      <c r="AY1090" s="239" t="s">
        <v>138</v>
      </c>
    </row>
    <row r="1091" s="14" customFormat="1">
      <c r="A1091" s="14"/>
      <c r="B1091" s="240"/>
      <c r="C1091" s="241"/>
      <c r="D1091" s="231" t="s">
        <v>149</v>
      </c>
      <c r="E1091" s="242" t="s">
        <v>1</v>
      </c>
      <c r="F1091" s="243" t="s">
        <v>197</v>
      </c>
      <c r="G1091" s="241"/>
      <c r="H1091" s="244">
        <v>18.280000000000001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149</v>
      </c>
      <c r="AU1091" s="250" t="s">
        <v>147</v>
      </c>
      <c r="AV1091" s="14" t="s">
        <v>147</v>
      </c>
      <c r="AW1091" s="14" t="s">
        <v>30</v>
      </c>
      <c r="AX1091" s="14" t="s">
        <v>74</v>
      </c>
      <c r="AY1091" s="250" t="s">
        <v>138</v>
      </c>
    </row>
    <row r="1092" s="15" customFormat="1">
      <c r="A1092" s="15"/>
      <c r="B1092" s="251"/>
      <c r="C1092" s="252"/>
      <c r="D1092" s="231" t="s">
        <v>149</v>
      </c>
      <c r="E1092" s="253" t="s">
        <v>1</v>
      </c>
      <c r="F1092" s="254" t="s">
        <v>176</v>
      </c>
      <c r="G1092" s="252"/>
      <c r="H1092" s="255">
        <v>52.103000000000002</v>
      </c>
      <c r="I1092" s="256"/>
      <c r="J1092" s="252"/>
      <c r="K1092" s="252"/>
      <c r="L1092" s="257"/>
      <c r="M1092" s="258"/>
      <c r="N1092" s="259"/>
      <c r="O1092" s="259"/>
      <c r="P1092" s="259"/>
      <c r="Q1092" s="259"/>
      <c r="R1092" s="259"/>
      <c r="S1092" s="259"/>
      <c r="T1092" s="260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61" t="s">
        <v>149</v>
      </c>
      <c r="AU1092" s="261" t="s">
        <v>147</v>
      </c>
      <c r="AV1092" s="15" t="s">
        <v>146</v>
      </c>
      <c r="AW1092" s="15" t="s">
        <v>30</v>
      </c>
      <c r="AX1092" s="15" t="s">
        <v>82</v>
      </c>
      <c r="AY1092" s="261" t="s">
        <v>138</v>
      </c>
    </row>
    <row r="1093" s="2" customFormat="1" ht="24.15" customHeight="1">
      <c r="A1093" s="38"/>
      <c r="B1093" s="39"/>
      <c r="C1093" s="215" t="s">
        <v>1306</v>
      </c>
      <c r="D1093" s="215" t="s">
        <v>142</v>
      </c>
      <c r="E1093" s="216" t="s">
        <v>1307</v>
      </c>
      <c r="F1093" s="217" t="s">
        <v>1308</v>
      </c>
      <c r="G1093" s="218" t="s">
        <v>288</v>
      </c>
      <c r="H1093" s="219">
        <v>1.1799999999999999</v>
      </c>
      <c r="I1093" s="220"/>
      <c r="J1093" s="221">
        <f>ROUND(I1093*H1093,1)</f>
        <v>0</v>
      </c>
      <c r="K1093" s="222"/>
      <c r="L1093" s="44"/>
      <c r="M1093" s="223" t="s">
        <v>1</v>
      </c>
      <c r="N1093" s="224" t="s">
        <v>40</v>
      </c>
      <c r="O1093" s="91"/>
      <c r="P1093" s="225">
        <f>O1093*H1093</f>
        <v>0</v>
      </c>
      <c r="Q1093" s="225">
        <v>0</v>
      </c>
      <c r="R1093" s="225">
        <f>Q1093*H1093</f>
        <v>0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442</v>
      </c>
      <c r="AT1093" s="227" t="s">
        <v>142</v>
      </c>
      <c r="AU1093" s="227" t="s">
        <v>147</v>
      </c>
      <c r="AY1093" s="17" t="s">
        <v>138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147</v>
      </c>
      <c r="BK1093" s="228">
        <f>ROUND(I1093*H1093,1)</f>
        <v>0</v>
      </c>
      <c r="BL1093" s="17" t="s">
        <v>442</v>
      </c>
      <c r="BM1093" s="227" t="s">
        <v>1309</v>
      </c>
    </row>
    <row r="1094" s="2" customFormat="1" ht="24.15" customHeight="1">
      <c r="A1094" s="38"/>
      <c r="B1094" s="39"/>
      <c r="C1094" s="215" t="s">
        <v>1310</v>
      </c>
      <c r="D1094" s="215" t="s">
        <v>142</v>
      </c>
      <c r="E1094" s="216" t="s">
        <v>1311</v>
      </c>
      <c r="F1094" s="217" t="s">
        <v>1312</v>
      </c>
      <c r="G1094" s="218" t="s">
        <v>288</v>
      </c>
      <c r="H1094" s="219">
        <v>1.1799999999999999</v>
      </c>
      <c r="I1094" s="220"/>
      <c r="J1094" s="221">
        <f>ROUND(I1094*H1094,1)</f>
        <v>0</v>
      </c>
      <c r="K1094" s="222"/>
      <c r="L1094" s="44"/>
      <c r="M1094" s="223" t="s">
        <v>1</v>
      </c>
      <c r="N1094" s="224" t="s">
        <v>40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442</v>
      </c>
      <c r="AT1094" s="227" t="s">
        <v>142</v>
      </c>
      <c r="AU1094" s="227" t="s">
        <v>147</v>
      </c>
      <c r="AY1094" s="17" t="s">
        <v>138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147</v>
      </c>
      <c r="BK1094" s="228">
        <f>ROUND(I1094*H1094,1)</f>
        <v>0</v>
      </c>
      <c r="BL1094" s="17" t="s">
        <v>442</v>
      </c>
      <c r="BM1094" s="227" t="s">
        <v>1313</v>
      </c>
    </row>
    <row r="1095" s="2" customFormat="1" ht="24.15" customHeight="1">
      <c r="A1095" s="38"/>
      <c r="B1095" s="39"/>
      <c r="C1095" s="215" t="s">
        <v>1314</v>
      </c>
      <c r="D1095" s="215" t="s">
        <v>142</v>
      </c>
      <c r="E1095" s="216" t="s">
        <v>1315</v>
      </c>
      <c r="F1095" s="217" t="s">
        <v>1316</v>
      </c>
      <c r="G1095" s="218" t="s">
        <v>288</v>
      </c>
      <c r="H1095" s="219">
        <v>1.1799999999999999</v>
      </c>
      <c r="I1095" s="220"/>
      <c r="J1095" s="221">
        <f>ROUND(I1095*H1095,1)</f>
        <v>0</v>
      </c>
      <c r="K1095" s="222"/>
      <c r="L1095" s="44"/>
      <c r="M1095" s="223" t="s">
        <v>1</v>
      </c>
      <c r="N1095" s="224" t="s">
        <v>40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442</v>
      </c>
      <c r="AT1095" s="227" t="s">
        <v>142</v>
      </c>
      <c r="AU1095" s="227" t="s">
        <v>147</v>
      </c>
      <c r="AY1095" s="17" t="s">
        <v>138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147</v>
      </c>
      <c r="BK1095" s="228">
        <f>ROUND(I1095*H1095,1)</f>
        <v>0</v>
      </c>
      <c r="BL1095" s="17" t="s">
        <v>442</v>
      </c>
      <c r="BM1095" s="227" t="s">
        <v>1317</v>
      </c>
    </row>
    <row r="1096" s="12" customFormat="1" ht="22.8" customHeight="1">
      <c r="A1096" s="12"/>
      <c r="B1096" s="199"/>
      <c r="C1096" s="200"/>
      <c r="D1096" s="201" t="s">
        <v>73</v>
      </c>
      <c r="E1096" s="213" t="s">
        <v>1318</v>
      </c>
      <c r="F1096" s="213" t="s">
        <v>1319</v>
      </c>
      <c r="G1096" s="200"/>
      <c r="H1096" s="200"/>
      <c r="I1096" s="203"/>
      <c r="J1096" s="214">
        <f>BK1096</f>
        <v>0</v>
      </c>
      <c r="K1096" s="200"/>
      <c r="L1096" s="205"/>
      <c r="M1096" s="206"/>
      <c r="N1096" s="207"/>
      <c r="O1096" s="207"/>
      <c r="P1096" s="208">
        <f>SUM(P1097:P1106)</f>
        <v>0</v>
      </c>
      <c r="Q1096" s="207"/>
      <c r="R1096" s="208">
        <f>SUM(R1097:R1106)</f>
        <v>0.046946520000000005</v>
      </c>
      <c r="S1096" s="207"/>
      <c r="T1096" s="209">
        <f>SUM(T1097:T1106)</f>
        <v>0</v>
      </c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R1096" s="210" t="s">
        <v>147</v>
      </c>
      <c r="AT1096" s="211" t="s">
        <v>73</v>
      </c>
      <c r="AU1096" s="211" t="s">
        <v>82</v>
      </c>
      <c r="AY1096" s="210" t="s">
        <v>138</v>
      </c>
      <c r="BK1096" s="212">
        <f>SUM(BK1097:BK1106)</f>
        <v>0</v>
      </c>
    </row>
    <row r="1097" s="2" customFormat="1" ht="24.15" customHeight="1">
      <c r="A1097" s="38"/>
      <c r="B1097" s="39"/>
      <c r="C1097" s="215" t="s">
        <v>1320</v>
      </c>
      <c r="D1097" s="215" t="s">
        <v>142</v>
      </c>
      <c r="E1097" s="216" t="s">
        <v>1321</v>
      </c>
      <c r="F1097" s="217" t="s">
        <v>1322</v>
      </c>
      <c r="G1097" s="218" t="s">
        <v>171</v>
      </c>
      <c r="H1097" s="219">
        <v>2.2109999999999999</v>
      </c>
      <c r="I1097" s="220"/>
      <c r="J1097" s="221">
        <f>ROUND(I1097*H1097,1)</f>
        <v>0</v>
      </c>
      <c r="K1097" s="222"/>
      <c r="L1097" s="44"/>
      <c r="M1097" s="223" t="s">
        <v>1</v>
      </c>
      <c r="N1097" s="224" t="s">
        <v>40</v>
      </c>
      <c r="O1097" s="91"/>
      <c r="P1097" s="225">
        <f>O1097*H1097</f>
        <v>0</v>
      </c>
      <c r="Q1097" s="225">
        <v>0.01932</v>
      </c>
      <c r="R1097" s="225">
        <f>Q1097*H1097</f>
        <v>0.042716520000000001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442</v>
      </c>
      <c r="AT1097" s="227" t="s">
        <v>142</v>
      </c>
      <c r="AU1097" s="227" t="s">
        <v>147</v>
      </c>
      <c r="AY1097" s="17" t="s">
        <v>138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147</v>
      </c>
      <c r="BK1097" s="228">
        <f>ROUND(I1097*H1097,1)</f>
        <v>0</v>
      </c>
      <c r="BL1097" s="17" t="s">
        <v>442</v>
      </c>
      <c r="BM1097" s="227" t="s">
        <v>1323</v>
      </c>
    </row>
    <row r="1098" s="13" customFormat="1">
      <c r="A1098" s="13"/>
      <c r="B1098" s="229"/>
      <c r="C1098" s="230"/>
      <c r="D1098" s="231" t="s">
        <v>149</v>
      </c>
      <c r="E1098" s="232" t="s">
        <v>1</v>
      </c>
      <c r="F1098" s="233" t="s">
        <v>186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149</v>
      </c>
      <c r="AU1098" s="239" t="s">
        <v>147</v>
      </c>
      <c r="AV1098" s="13" t="s">
        <v>82</v>
      </c>
      <c r="AW1098" s="13" t="s">
        <v>30</v>
      </c>
      <c r="AX1098" s="13" t="s">
        <v>74</v>
      </c>
      <c r="AY1098" s="239" t="s">
        <v>138</v>
      </c>
    </row>
    <row r="1099" s="14" customFormat="1">
      <c r="A1099" s="14"/>
      <c r="B1099" s="240"/>
      <c r="C1099" s="241"/>
      <c r="D1099" s="231" t="s">
        <v>149</v>
      </c>
      <c r="E1099" s="242" t="s">
        <v>1</v>
      </c>
      <c r="F1099" s="243" t="s">
        <v>1324</v>
      </c>
      <c r="G1099" s="241"/>
      <c r="H1099" s="244">
        <v>2.2109999999999999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149</v>
      </c>
      <c r="AU1099" s="250" t="s">
        <v>147</v>
      </c>
      <c r="AV1099" s="14" t="s">
        <v>147</v>
      </c>
      <c r="AW1099" s="14" t="s">
        <v>30</v>
      </c>
      <c r="AX1099" s="14" t="s">
        <v>82</v>
      </c>
      <c r="AY1099" s="250" t="s">
        <v>138</v>
      </c>
    </row>
    <row r="1100" s="2" customFormat="1" ht="33" customHeight="1">
      <c r="A1100" s="38"/>
      <c r="B1100" s="39"/>
      <c r="C1100" s="215" t="s">
        <v>1325</v>
      </c>
      <c r="D1100" s="215" t="s">
        <v>142</v>
      </c>
      <c r="E1100" s="216" t="s">
        <v>1326</v>
      </c>
      <c r="F1100" s="217" t="s">
        <v>1327</v>
      </c>
      <c r="G1100" s="218" t="s">
        <v>145</v>
      </c>
      <c r="H1100" s="219">
        <v>1</v>
      </c>
      <c r="I1100" s="220"/>
      <c r="J1100" s="221">
        <f>ROUND(I1100*H1100,1)</f>
        <v>0</v>
      </c>
      <c r="K1100" s="222"/>
      <c r="L1100" s="44"/>
      <c r="M1100" s="223" t="s">
        <v>1</v>
      </c>
      <c r="N1100" s="224" t="s">
        <v>40</v>
      </c>
      <c r="O1100" s="91"/>
      <c r="P1100" s="225">
        <f>O1100*H1100</f>
        <v>0</v>
      </c>
      <c r="Q1100" s="225">
        <v>3.0000000000000001E-05</v>
      </c>
      <c r="R1100" s="225">
        <f>Q1100*H1100</f>
        <v>3.0000000000000001E-05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442</v>
      </c>
      <c r="AT1100" s="227" t="s">
        <v>142</v>
      </c>
      <c r="AU1100" s="227" t="s">
        <v>147</v>
      </c>
      <c r="AY1100" s="17" t="s">
        <v>138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147</v>
      </c>
      <c r="BK1100" s="228">
        <f>ROUND(I1100*H1100,1)</f>
        <v>0</v>
      </c>
      <c r="BL1100" s="17" t="s">
        <v>442</v>
      </c>
      <c r="BM1100" s="227" t="s">
        <v>1328</v>
      </c>
    </row>
    <row r="1101" s="13" customFormat="1">
      <c r="A1101" s="13"/>
      <c r="B1101" s="229"/>
      <c r="C1101" s="230"/>
      <c r="D1101" s="231" t="s">
        <v>149</v>
      </c>
      <c r="E1101" s="232" t="s">
        <v>1</v>
      </c>
      <c r="F1101" s="233" t="s">
        <v>186</v>
      </c>
      <c r="G1101" s="230"/>
      <c r="H1101" s="232" t="s">
        <v>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149</v>
      </c>
      <c r="AU1101" s="239" t="s">
        <v>147</v>
      </c>
      <c r="AV1101" s="13" t="s">
        <v>82</v>
      </c>
      <c r="AW1101" s="13" t="s">
        <v>30</v>
      </c>
      <c r="AX1101" s="13" t="s">
        <v>74</v>
      </c>
      <c r="AY1101" s="239" t="s">
        <v>138</v>
      </c>
    </row>
    <row r="1102" s="14" customFormat="1">
      <c r="A1102" s="14"/>
      <c r="B1102" s="240"/>
      <c r="C1102" s="241"/>
      <c r="D1102" s="231" t="s">
        <v>149</v>
      </c>
      <c r="E1102" s="242" t="s">
        <v>1</v>
      </c>
      <c r="F1102" s="243" t="s">
        <v>82</v>
      </c>
      <c r="G1102" s="241"/>
      <c r="H1102" s="244">
        <v>1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149</v>
      </c>
      <c r="AU1102" s="250" t="s">
        <v>147</v>
      </c>
      <c r="AV1102" s="14" t="s">
        <v>147</v>
      </c>
      <c r="AW1102" s="14" t="s">
        <v>30</v>
      </c>
      <c r="AX1102" s="14" t="s">
        <v>82</v>
      </c>
      <c r="AY1102" s="250" t="s">
        <v>138</v>
      </c>
    </row>
    <row r="1103" s="2" customFormat="1" ht="24.15" customHeight="1">
      <c r="A1103" s="38"/>
      <c r="B1103" s="39"/>
      <c r="C1103" s="262" t="s">
        <v>1329</v>
      </c>
      <c r="D1103" s="262" t="s">
        <v>307</v>
      </c>
      <c r="E1103" s="263" t="s">
        <v>1330</v>
      </c>
      <c r="F1103" s="264" t="s">
        <v>1331</v>
      </c>
      <c r="G1103" s="265" t="s">
        <v>145</v>
      </c>
      <c r="H1103" s="266">
        <v>1</v>
      </c>
      <c r="I1103" s="267"/>
      <c r="J1103" s="268">
        <f>ROUND(I1103*H1103,1)</f>
        <v>0</v>
      </c>
      <c r="K1103" s="269"/>
      <c r="L1103" s="270"/>
      <c r="M1103" s="271" t="s">
        <v>1</v>
      </c>
      <c r="N1103" s="272" t="s">
        <v>40</v>
      </c>
      <c r="O1103" s="91"/>
      <c r="P1103" s="225">
        <f>O1103*H1103</f>
        <v>0</v>
      </c>
      <c r="Q1103" s="225">
        <v>0.0041999999999999997</v>
      </c>
      <c r="R1103" s="225">
        <f>Q1103*H1103</f>
        <v>0.0041999999999999997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452</v>
      </c>
      <c r="AT1103" s="227" t="s">
        <v>307</v>
      </c>
      <c r="AU1103" s="227" t="s">
        <v>147</v>
      </c>
      <c r="AY1103" s="17" t="s">
        <v>138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147</v>
      </c>
      <c r="BK1103" s="228">
        <f>ROUND(I1103*H1103,1)</f>
        <v>0</v>
      </c>
      <c r="BL1103" s="17" t="s">
        <v>442</v>
      </c>
      <c r="BM1103" s="227" t="s">
        <v>1332</v>
      </c>
    </row>
    <row r="1104" s="2" customFormat="1" ht="24.15" customHeight="1">
      <c r="A1104" s="38"/>
      <c r="B1104" s="39"/>
      <c r="C1104" s="215" t="s">
        <v>1333</v>
      </c>
      <c r="D1104" s="215" t="s">
        <v>142</v>
      </c>
      <c r="E1104" s="216" t="s">
        <v>1334</v>
      </c>
      <c r="F1104" s="217" t="s">
        <v>1335</v>
      </c>
      <c r="G1104" s="218" t="s">
        <v>288</v>
      </c>
      <c r="H1104" s="219">
        <v>0.047</v>
      </c>
      <c r="I1104" s="220"/>
      <c r="J1104" s="221">
        <f>ROUND(I1104*H1104,1)</f>
        <v>0</v>
      </c>
      <c r="K1104" s="222"/>
      <c r="L1104" s="44"/>
      <c r="M1104" s="223" t="s">
        <v>1</v>
      </c>
      <c r="N1104" s="224" t="s">
        <v>40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442</v>
      </c>
      <c r="AT1104" s="227" t="s">
        <v>142</v>
      </c>
      <c r="AU1104" s="227" t="s">
        <v>147</v>
      </c>
      <c r="AY1104" s="17" t="s">
        <v>138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147</v>
      </c>
      <c r="BK1104" s="228">
        <f>ROUND(I1104*H1104,1)</f>
        <v>0</v>
      </c>
      <c r="BL1104" s="17" t="s">
        <v>442</v>
      </c>
      <c r="BM1104" s="227" t="s">
        <v>1336</v>
      </c>
    </row>
    <row r="1105" s="2" customFormat="1" ht="24.15" customHeight="1">
      <c r="A1105" s="38"/>
      <c r="B1105" s="39"/>
      <c r="C1105" s="215" t="s">
        <v>1337</v>
      </c>
      <c r="D1105" s="215" t="s">
        <v>142</v>
      </c>
      <c r="E1105" s="216" t="s">
        <v>1338</v>
      </c>
      <c r="F1105" s="217" t="s">
        <v>1339</v>
      </c>
      <c r="G1105" s="218" t="s">
        <v>288</v>
      </c>
      <c r="H1105" s="219">
        <v>0.047</v>
      </c>
      <c r="I1105" s="220"/>
      <c r="J1105" s="221">
        <f>ROUND(I1105*H1105,1)</f>
        <v>0</v>
      </c>
      <c r="K1105" s="222"/>
      <c r="L1105" s="44"/>
      <c r="M1105" s="223" t="s">
        <v>1</v>
      </c>
      <c r="N1105" s="224" t="s">
        <v>40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442</v>
      </c>
      <c r="AT1105" s="227" t="s">
        <v>142</v>
      </c>
      <c r="AU1105" s="227" t="s">
        <v>147</v>
      </c>
      <c r="AY1105" s="17" t="s">
        <v>138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147</v>
      </c>
      <c r="BK1105" s="228">
        <f>ROUND(I1105*H1105,1)</f>
        <v>0</v>
      </c>
      <c r="BL1105" s="17" t="s">
        <v>442</v>
      </c>
      <c r="BM1105" s="227" t="s">
        <v>1340</v>
      </c>
    </row>
    <row r="1106" s="2" customFormat="1" ht="24.15" customHeight="1">
      <c r="A1106" s="38"/>
      <c r="B1106" s="39"/>
      <c r="C1106" s="215" t="s">
        <v>1341</v>
      </c>
      <c r="D1106" s="215" t="s">
        <v>142</v>
      </c>
      <c r="E1106" s="216" t="s">
        <v>1342</v>
      </c>
      <c r="F1106" s="217" t="s">
        <v>1343</v>
      </c>
      <c r="G1106" s="218" t="s">
        <v>288</v>
      </c>
      <c r="H1106" s="219">
        <v>0.047</v>
      </c>
      <c r="I1106" s="220"/>
      <c r="J1106" s="221">
        <f>ROUND(I1106*H1106,1)</f>
        <v>0</v>
      </c>
      <c r="K1106" s="222"/>
      <c r="L1106" s="44"/>
      <c r="M1106" s="223" t="s">
        <v>1</v>
      </c>
      <c r="N1106" s="224" t="s">
        <v>40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442</v>
      </c>
      <c r="AT1106" s="227" t="s">
        <v>142</v>
      </c>
      <c r="AU1106" s="227" t="s">
        <v>147</v>
      </c>
      <c r="AY1106" s="17" t="s">
        <v>138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147</v>
      </c>
      <c r="BK1106" s="228">
        <f>ROUND(I1106*H1106,1)</f>
        <v>0</v>
      </c>
      <c r="BL1106" s="17" t="s">
        <v>442</v>
      </c>
      <c r="BM1106" s="227" t="s">
        <v>1344</v>
      </c>
    </row>
    <row r="1107" s="12" customFormat="1" ht="22.8" customHeight="1">
      <c r="A1107" s="12"/>
      <c r="B1107" s="199"/>
      <c r="C1107" s="200"/>
      <c r="D1107" s="201" t="s">
        <v>73</v>
      </c>
      <c r="E1107" s="213" t="s">
        <v>1345</v>
      </c>
      <c r="F1107" s="213" t="s">
        <v>1346</v>
      </c>
      <c r="G1107" s="200"/>
      <c r="H1107" s="200"/>
      <c r="I1107" s="203"/>
      <c r="J1107" s="214">
        <f>BK1107</f>
        <v>0</v>
      </c>
      <c r="K1107" s="200"/>
      <c r="L1107" s="205"/>
      <c r="M1107" s="206"/>
      <c r="N1107" s="207"/>
      <c r="O1107" s="207"/>
      <c r="P1107" s="208">
        <f>SUM(P1108:P1210)</f>
        <v>0</v>
      </c>
      <c r="Q1107" s="207"/>
      <c r="R1107" s="208">
        <f>SUM(R1108:R1210)</f>
        <v>0.14288999999999999</v>
      </c>
      <c r="S1107" s="207"/>
      <c r="T1107" s="209">
        <f>SUM(T1108:T1210)</f>
        <v>0.48157645000000004</v>
      </c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R1107" s="210" t="s">
        <v>147</v>
      </c>
      <c r="AT1107" s="211" t="s">
        <v>73</v>
      </c>
      <c r="AU1107" s="211" t="s">
        <v>82</v>
      </c>
      <c r="AY1107" s="210" t="s">
        <v>138</v>
      </c>
      <c r="BK1107" s="212">
        <f>SUM(BK1108:BK1210)</f>
        <v>0</v>
      </c>
    </row>
    <row r="1108" s="2" customFormat="1" ht="16.5" customHeight="1">
      <c r="A1108" s="38"/>
      <c r="B1108" s="39"/>
      <c r="C1108" s="215" t="s">
        <v>1347</v>
      </c>
      <c r="D1108" s="215" t="s">
        <v>142</v>
      </c>
      <c r="E1108" s="216" t="s">
        <v>1348</v>
      </c>
      <c r="F1108" s="217" t="s">
        <v>1349</v>
      </c>
      <c r="G1108" s="218" t="s">
        <v>171</v>
      </c>
      <c r="H1108" s="219">
        <v>2.2109999999999999</v>
      </c>
      <c r="I1108" s="220"/>
      <c r="J1108" s="221">
        <f>ROUND(I1108*H1108,1)</f>
        <v>0</v>
      </c>
      <c r="K1108" s="222"/>
      <c r="L1108" s="44"/>
      <c r="M1108" s="223" t="s">
        <v>1</v>
      </c>
      <c r="N1108" s="224" t="s">
        <v>40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0.01695</v>
      </c>
      <c r="T1108" s="226">
        <f>S1108*H1108</f>
        <v>0.037476449999999994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442</v>
      </c>
      <c r="AT1108" s="227" t="s">
        <v>142</v>
      </c>
      <c r="AU1108" s="227" t="s">
        <v>147</v>
      </c>
      <c r="AY1108" s="17" t="s">
        <v>138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147</v>
      </c>
      <c r="BK1108" s="228">
        <f>ROUND(I1108*H1108,1)</f>
        <v>0</v>
      </c>
      <c r="BL1108" s="17" t="s">
        <v>442</v>
      </c>
      <c r="BM1108" s="227" t="s">
        <v>1350</v>
      </c>
    </row>
    <row r="1109" s="13" customFormat="1">
      <c r="A1109" s="13"/>
      <c r="B1109" s="229"/>
      <c r="C1109" s="230"/>
      <c r="D1109" s="231" t="s">
        <v>149</v>
      </c>
      <c r="E1109" s="232" t="s">
        <v>1</v>
      </c>
      <c r="F1109" s="233" t="s">
        <v>186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149</v>
      </c>
      <c r="AU1109" s="239" t="s">
        <v>147</v>
      </c>
      <c r="AV1109" s="13" t="s">
        <v>82</v>
      </c>
      <c r="AW1109" s="13" t="s">
        <v>30</v>
      </c>
      <c r="AX1109" s="13" t="s">
        <v>74</v>
      </c>
      <c r="AY1109" s="239" t="s">
        <v>138</v>
      </c>
    </row>
    <row r="1110" s="14" customFormat="1">
      <c r="A1110" s="14"/>
      <c r="B1110" s="240"/>
      <c r="C1110" s="241"/>
      <c r="D1110" s="231" t="s">
        <v>149</v>
      </c>
      <c r="E1110" s="242" t="s">
        <v>1</v>
      </c>
      <c r="F1110" s="243" t="s">
        <v>1324</v>
      </c>
      <c r="G1110" s="241"/>
      <c r="H1110" s="244">
        <v>2.2109999999999999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149</v>
      </c>
      <c r="AU1110" s="250" t="s">
        <v>147</v>
      </c>
      <c r="AV1110" s="14" t="s">
        <v>147</v>
      </c>
      <c r="AW1110" s="14" t="s">
        <v>30</v>
      </c>
      <c r="AX1110" s="14" t="s">
        <v>82</v>
      </c>
      <c r="AY1110" s="250" t="s">
        <v>138</v>
      </c>
    </row>
    <row r="1111" s="2" customFormat="1" ht="16.5" customHeight="1">
      <c r="A1111" s="38"/>
      <c r="B1111" s="39"/>
      <c r="C1111" s="215" t="s">
        <v>1351</v>
      </c>
      <c r="D1111" s="215" t="s">
        <v>142</v>
      </c>
      <c r="E1111" s="216" t="s">
        <v>1352</v>
      </c>
      <c r="F1111" s="217" t="s">
        <v>1353</v>
      </c>
      <c r="G1111" s="218" t="s">
        <v>145</v>
      </c>
      <c r="H1111" s="219">
        <v>6</v>
      </c>
      <c r="I1111" s="220"/>
      <c r="J1111" s="221">
        <f>ROUND(I1111*H1111,1)</f>
        <v>0</v>
      </c>
      <c r="K1111" s="222"/>
      <c r="L1111" s="44"/>
      <c r="M1111" s="223" t="s">
        <v>1</v>
      </c>
      <c r="N1111" s="224" t="s">
        <v>40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0.001</v>
      </c>
      <c r="T1111" s="226">
        <f>S1111*H1111</f>
        <v>0.0060000000000000001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442</v>
      </c>
      <c r="AT1111" s="227" t="s">
        <v>142</v>
      </c>
      <c r="AU1111" s="227" t="s">
        <v>147</v>
      </c>
      <c r="AY1111" s="17" t="s">
        <v>138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147</v>
      </c>
      <c r="BK1111" s="228">
        <f>ROUND(I1111*H1111,1)</f>
        <v>0</v>
      </c>
      <c r="BL1111" s="17" t="s">
        <v>442</v>
      </c>
      <c r="BM1111" s="227" t="s">
        <v>1354</v>
      </c>
    </row>
    <row r="1112" s="14" customFormat="1">
      <c r="A1112" s="14"/>
      <c r="B1112" s="240"/>
      <c r="C1112" s="241"/>
      <c r="D1112" s="231" t="s">
        <v>149</v>
      </c>
      <c r="E1112" s="242" t="s">
        <v>1</v>
      </c>
      <c r="F1112" s="243" t="s">
        <v>177</v>
      </c>
      <c r="G1112" s="241"/>
      <c r="H1112" s="244">
        <v>6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149</v>
      </c>
      <c r="AU1112" s="250" t="s">
        <v>147</v>
      </c>
      <c r="AV1112" s="14" t="s">
        <v>147</v>
      </c>
      <c r="AW1112" s="14" t="s">
        <v>30</v>
      </c>
      <c r="AX1112" s="14" t="s">
        <v>82</v>
      </c>
      <c r="AY1112" s="250" t="s">
        <v>138</v>
      </c>
    </row>
    <row r="1113" s="2" customFormat="1" ht="16.5" customHeight="1">
      <c r="A1113" s="38"/>
      <c r="B1113" s="39"/>
      <c r="C1113" s="215" t="s">
        <v>1355</v>
      </c>
      <c r="D1113" s="215" t="s">
        <v>142</v>
      </c>
      <c r="E1113" s="216" t="s">
        <v>1356</v>
      </c>
      <c r="F1113" s="217" t="s">
        <v>1357</v>
      </c>
      <c r="G1113" s="218" t="s">
        <v>145</v>
      </c>
      <c r="H1113" s="219">
        <v>1</v>
      </c>
      <c r="I1113" s="220"/>
      <c r="J1113" s="221">
        <f>ROUND(I1113*H1113,1)</f>
        <v>0</v>
      </c>
      <c r="K1113" s="222"/>
      <c r="L1113" s="44"/>
      <c r="M1113" s="223" t="s">
        <v>1</v>
      </c>
      <c r="N1113" s="224" t="s">
        <v>40</v>
      </c>
      <c r="O1113" s="91"/>
      <c r="P1113" s="225">
        <f>O1113*H1113</f>
        <v>0</v>
      </c>
      <c r="Q1113" s="225">
        <v>0</v>
      </c>
      <c r="R1113" s="225">
        <f>Q1113*H1113</f>
        <v>0</v>
      </c>
      <c r="S1113" s="225">
        <v>0.0030000000000000001</v>
      </c>
      <c r="T1113" s="226">
        <f>S1113*H1113</f>
        <v>0.0030000000000000001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227" t="s">
        <v>442</v>
      </c>
      <c r="AT1113" s="227" t="s">
        <v>142</v>
      </c>
      <c r="AU1113" s="227" t="s">
        <v>147</v>
      </c>
      <c r="AY1113" s="17" t="s">
        <v>138</v>
      </c>
      <c r="BE1113" s="228">
        <f>IF(N1113="základní",J1113,0)</f>
        <v>0</v>
      </c>
      <c r="BF1113" s="228">
        <f>IF(N1113="snížená",J1113,0)</f>
        <v>0</v>
      </c>
      <c r="BG1113" s="228">
        <f>IF(N1113="zákl. přenesená",J1113,0)</f>
        <v>0</v>
      </c>
      <c r="BH1113" s="228">
        <f>IF(N1113="sníž. přenesená",J1113,0)</f>
        <v>0</v>
      </c>
      <c r="BI1113" s="228">
        <f>IF(N1113="nulová",J1113,0)</f>
        <v>0</v>
      </c>
      <c r="BJ1113" s="17" t="s">
        <v>147</v>
      </c>
      <c r="BK1113" s="228">
        <f>ROUND(I1113*H1113,1)</f>
        <v>0</v>
      </c>
      <c r="BL1113" s="17" t="s">
        <v>442</v>
      </c>
      <c r="BM1113" s="227" t="s">
        <v>1358</v>
      </c>
    </row>
    <row r="1114" s="14" customFormat="1">
      <c r="A1114" s="14"/>
      <c r="B1114" s="240"/>
      <c r="C1114" s="241"/>
      <c r="D1114" s="231" t="s">
        <v>149</v>
      </c>
      <c r="E1114" s="242" t="s">
        <v>1</v>
      </c>
      <c r="F1114" s="243" t="s">
        <v>82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149</v>
      </c>
      <c r="AU1114" s="250" t="s">
        <v>147</v>
      </c>
      <c r="AV1114" s="14" t="s">
        <v>147</v>
      </c>
      <c r="AW1114" s="14" t="s">
        <v>30</v>
      </c>
      <c r="AX1114" s="14" t="s">
        <v>82</v>
      </c>
      <c r="AY1114" s="250" t="s">
        <v>138</v>
      </c>
    </row>
    <row r="1115" s="2" customFormat="1" ht="24.15" customHeight="1">
      <c r="A1115" s="38"/>
      <c r="B1115" s="39"/>
      <c r="C1115" s="215" t="s">
        <v>1359</v>
      </c>
      <c r="D1115" s="215" t="s">
        <v>142</v>
      </c>
      <c r="E1115" s="216" t="s">
        <v>1360</v>
      </c>
      <c r="F1115" s="217" t="s">
        <v>1361</v>
      </c>
      <c r="G1115" s="218" t="s">
        <v>145</v>
      </c>
      <c r="H1115" s="219">
        <v>6</v>
      </c>
      <c r="I1115" s="220"/>
      <c r="J1115" s="221">
        <f>ROUND(I1115*H1115,1)</f>
        <v>0</v>
      </c>
      <c r="K1115" s="222"/>
      <c r="L1115" s="44"/>
      <c r="M1115" s="223" t="s">
        <v>1</v>
      </c>
      <c r="N1115" s="224" t="s">
        <v>40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442</v>
      </c>
      <c r="AT1115" s="227" t="s">
        <v>142</v>
      </c>
      <c r="AU1115" s="227" t="s">
        <v>147</v>
      </c>
      <c r="AY1115" s="17" t="s">
        <v>138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147</v>
      </c>
      <c r="BK1115" s="228">
        <f>ROUND(I1115*H1115,1)</f>
        <v>0</v>
      </c>
      <c r="BL1115" s="17" t="s">
        <v>442</v>
      </c>
      <c r="BM1115" s="227" t="s">
        <v>1362</v>
      </c>
    </row>
    <row r="1116" s="14" customFormat="1">
      <c r="A1116" s="14"/>
      <c r="B1116" s="240"/>
      <c r="C1116" s="241"/>
      <c r="D1116" s="231" t="s">
        <v>149</v>
      </c>
      <c r="E1116" s="242" t="s">
        <v>1</v>
      </c>
      <c r="F1116" s="243" t="s">
        <v>177</v>
      </c>
      <c r="G1116" s="241"/>
      <c r="H1116" s="244">
        <v>6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149</v>
      </c>
      <c r="AU1116" s="250" t="s">
        <v>147</v>
      </c>
      <c r="AV1116" s="14" t="s">
        <v>147</v>
      </c>
      <c r="AW1116" s="14" t="s">
        <v>30</v>
      </c>
      <c r="AX1116" s="14" t="s">
        <v>82</v>
      </c>
      <c r="AY1116" s="250" t="s">
        <v>138</v>
      </c>
    </row>
    <row r="1117" s="2" customFormat="1" ht="24.15" customHeight="1">
      <c r="A1117" s="38"/>
      <c r="B1117" s="39"/>
      <c r="C1117" s="262" t="s">
        <v>1363</v>
      </c>
      <c r="D1117" s="262" t="s">
        <v>307</v>
      </c>
      <c r="E1117" s="263" t="s">
        <v>1364</v>
      </c>
      <c r="F1117" s="264" t="s">
        <v>1365</v>
      </c>
      <c r="G1117" s="265" t="s">
        <v>145</v>
      </c>
      <c r="H1117" s="266">
        <v>2</v>
      </c>
      <c r="I1117" s="267"/>
      <c r="J1117" s="268">
        <f>ROUND(I1117*H1117,1)</f>
        <v>0</v>
      </c>
      <c r="K1117" s="269"/>
      <c r="L1117" s="270"/>
      <c r="M1117" s="271" t="s">
        <v>1</v>
      </c>
      <c r="N1117" s="272" t="s">
        <v>40</v>
      </c>
      <c r="O1117" s="91"/>
      <c r="P1117" s="225">
        <f>O1117*H1117</f>
        <v>0</v>
      </c>
      <c r="Q1117" s="225">
        <v>0.012999999999999999</v>
      </c>
      <c r="R1117" s="225">
        <f>Q1117*H1117</f>
        <v>0.025999999999999999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452</v>
      </c>
      <c r="AT1117" s="227" t="s">
        <v>307</v>
      </c>
      <c r="AU1117" s="227" t="s">
        <v>147</v>
      </c>
      <c r="AY1117" s="17" t="s">
        <v>138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147</v>
      </c>
      <c r="BK1117" s="228">
        <f>ROUND(I1117*H1117,1)</f>
        <v>0</v>
      </c>
      <c r="BL1117" s="17" t="s">
        <v>442</v>
      </c>
      <c r="BM1117" s="227" t="s">
        <v>1366</v>
      </c>
    </row>
    <row r="1118" s="13" customFormat="1">
      <c r="A1118" s="13"/>
      <c r="B1118" s="229"/>
      <c r="C1118" s="230"/>
      <c r="D1118" s="231" t="s">
        <v>149</v>
      </c>
      <c r="E1118" s="232" t="s">
        <v>1</v>
      </c>
      <c r="F1118" s="233" t="s">
        <v>1367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149</v>
      </c>
      <c r="AU1118" s="239" t="s">
        <v>147</v>
      </c>
      <c r="AV1118" s="13" t="s">
        <v>82</v>
      </c>
      <c r="AW1118" s="13" t="s">
        <v>30</v>
      </c>
      <c r="AX1118" s="13" t="s">
        <v>74</v>
      </c>
      <c r="AY1118" s="239" t="s">
        <v>138</v>
      </c>
    </row>
    <row r="1119" s="14" customFormat="1">
      <c r="A1119" s="14"/>
      <c r="B1119" s="240"/>
      <c r="C1119" s="241"/>
      <c r="D1119" s="231" t="s">
        <v>149</v>
      </c>
      <c r="E1119" s="242" t="s">
        <v>1</v>
      </c>
      <c r="F1119" s="243" t="s">
        <v>568</v>
      </c>
      <c r="G1119" s="241"/>
      <c r="H1119" s="244">
        <v>2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149</v>
      </c>
      <c r="AU1119" s="250" t="s">
        <v>147</v>
      </c>
      <c r="AV1119" s="14" t="s">
        <v>147</v>
      </c>
      <c r="AW1119" s="14" t="s">
        <v>30</v>
      </c>
      <c r="AX1119" s="14" t="s">
        <v>82</v>
      </c>
      <c r="AY1119" s="250" t="s">
        <v>138</v>
      </c>
    </row>
    <row r="1120" s="2" customFormat="1" ht="24.15" customHeight="1">
      <c r="A1120" s="38"/>
      <c r="B1120" s="39"/>
      <c r="C1120" s="262" t="s">
        <v>1368</v>
      </c>
      <c r="D1120" s="262" t="s">
        <v>307</v>
      </c>
      <c r="E1120" s="263" t="s">
        <v>1369</v>
      </c>
      <c r="F1120" s="264" t="s">
        <v>1370</v>
      </c>
      <c r="G1120" s="265" t="s">
        <v>145</v>
      </c>
      <c r="H1120" s="266">
        <v>1</v>
      </c>
      <c r="I1120" s="267"/>
      <c r="J1120" s="268">
        <f>ROUND(I1120*H1120,1)</f>
        <v>0</v>
      </c>
      <c r="K1120" s="269"/>
      <c r="L1120" s="270"/>
      <c r="M1120" s="271" t="s">
        <v>1</v>
      </c>
      <c r="N1120" s="272" t="s">
        <v>40</v>
      </c>
      <c r="O1120" s="91"/>
      <c r="P1120" s="225">
        <f>O1120*H1120</f>
        <v>0</v>
      </c>
      <c r="Q1120" s="225">
        <v>0.014500000000000001</v>
      </c>
      <c r="R1120" s="225">
        <f>Q1120*H1120</f>
        <v>0.014500000000000001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452</v>
      </c>
      <c r="AT1120" s="227" t="s">
        <v>307</v>
      </c>
      <c r="AU1120" s="227" t="s">
        <v>147</v>
      </c>
      <c r="AY1120" s="17" t="s">
        <v>138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147</v>
      </c>
      <c r="BK1120" s="228">
        <f>ROUND(I1120*H1120,1)</f>
        <v>0</v>
      </c>
      <c r="BL1120" s="17" t="s">
        <v>442</v>
      </c>
      <c r="BM1120" s="227" t="s">
        <v>1371</v>
      </c>
    </row>
    <row r="1121" s="13" customFormat="1">
      <c r="A1121" s="13"/>
      <c r="B1121" s="229"/>
      <c r="C1121" s="230"/>
      <c r="D1121" s="231" t="s">
        <v>149</v>
      </c>
      <c r="E1121" s="232" t="s">
        <v>1</v>
      </c>
      <c r="F1121" s="233" t="s">
        <v>174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149</v>
      </c>
      <c r="AU1121" s="239" t="s">
        <v>147</v>
      </c>
      <c r="AV1121" s="13" t="s">
        <v>82</v>
      </c>
      <c r="AW1121" s="13" t="s">
        <v>30</v>
      </c>
      <c r="AX1121" s="13" t="s">
        <v>74</v>
      </c>
      <c r="AY1121" s="239" t="s">
        <v>138</v>
      </c>
    </row>
    <row r="1122" s="14" customFormat="1">
      <c r="A1122" s="14"/>
      <c r="B1122" s="240"/>
      <c r="C1122" s="241"/>
      <c r="D1122" s="231" t="s">
        <v>149</v>
      </c>
      <c r="E1122" s="242" t="s">
        <v>1</v>
      </c>
      <c r="F1122" s="243" t="s">
        <v>82</v>
      </c>
      <c r="G1122" s="241"/>
      <c r="H1122" s="244">
        <v>1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149</v>
      </c>
      <c r="AU1122" s="250" t="s">
        <v>147</v>
      </c>
      <c r="AV1122" s="14" t="s">
        <v>147</v>
      </c>
      <c r="AW1122" s="14" t="s">
        <v>30</v>
      </c>
      <c r="AX1122" s="14" t="s">
        <v>82</v>
      </c>
      <c r="AY1122" s="250" t="s">
        <v>138</v>
      </c>
    </row>
    <row r="1123" s="2" customFormat="1" ht="24.15" customHeight="1">
      <c r="A1123" s="38"/>
      <c r="B1123" s="39"/>
      <c r="C1123" s="262" t="s">
        <v>1372</v>
      </c>
      <c r="D1123" s="262" t="s">
        <v>307</v>
      </c>
      <c r="E1123" s="263" t="s">
        <v>1373</v>
      </c>
      <c r="F1123" s="264" t="s">
        <v>1374</v>
      </c>
      <c r="G1123" s="265" t="s">
        <v>145</v>
      </c>
      <c r="H1123" s="266">
        <v>2</v>
      </c>
      <c r="I1123" s="267"/>
      <c r="J1123" s="268">
        <f>ROUND(I1123*H1123,1)</f>
        <v>0</v>
      </c>
      <c r="K1123" s="269"/>
      <c r="L1123" s="270"/>
      <c r="M1123" s="271" t="s">
        <v>1</v>
      </c>
      <c r="N1123" s="272" t="s">
        <v>40</v>
      </c>
      <c r="O1123" s="91"/>
      <c r="P1123" s="225">
        <f>O1123*H1123</f>
        <v>0</v>
      </c>
      <c r="Q1123" s="225">
        <v>0.016</v>
      </c>
      <c r="R1123" s="225">
        <f>Q1123*H1123</f>
        <v>0.032000000000000001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452</v>
      </c>
      <c r="AT1123" s="227" t="s">
        <v>307</v>
      </c>
      <c r="AU1123" s="227" t="s">
        <v>147</v>
      </c>
      <c r="AY1123" s="17" t="s">
        <v>138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147</v>
      </c>
      <c r="BK1123" s="228">
        <f>ROUND(I1123*H1123,1)</f>
        <v>0</v>
      </c>
      <c r="BL1123" s="17" t="s">
        <v>442</v>
      </c>
      <c r="BM1123" s="227" t="s">
        <v>1375</v>
      </c>
    </row>
    <row r="1124" s="13" customFormat="1">
      <c r="A1124" s="13"/>
      <c r="B1124" s="229"/>
      <c r="C1124" s="230"/>
      <c r="D1124" s="231" t="s">
        <v>149</v>
      </c>
      <c r="E1124" s="232" t="s">
        <v>1</v>
      </c>
      <c r="F1124" s="233" t="s">
        <v>1376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149</v>
      </c>
      <c r="AU1124" s="239" t="s">
        <v>147</v>
      </c>
      <c r="AV1124" s="13" t="s">
        <v>82</v>
      </c>
      <c r="AW1124" s="13" t="s">
        <v>30</v>
      </c>
      <c r="AX1124" s="13" t="s">
        <v>74</v>
      </c>
      <c r="AY1124" s="239" t="s">
        <v>138</v>
      </c>
    </row>
    <row r="1125" s="14" customFormat="1">
      <c r="A1125" s="14"/>
      <c r="B1125" s="240"/>
      <c r="C1125" s="241"/>
      <c r="D1125" s="231" t="s">
        <v>149</v>
      </c>
      <c r="E1125" s="242" t="s">
        <v>1</v>
      </c>
      <c r="F1125" s="243" t="s">
        <v>568</v>
      </c>
      <c r="G1125" s="241"/>
      <c r="H1125" s="244">
        <v>2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149</v>
      </c>
      <c r="AU1125" s="250" t="s">
        <v>147</v>
      </c>
      <c r="AV1125" s="14" t="s">
        <v>147</v>
      </c>
      <c r="AW1125" s="14" t="s">
        <v>30</v>
      </c>
      <c r="AX1125" s="14" t="s">
        <v>82</v>
      </c>
      <c r="AY1125" s="250" t="s">
        <v>138</v>
      </c>
    </row>
    <row r="1126" s="2" customFormat="1" ht="24.15" customHeight="1">
      <c r="A1126" s="38"/>
      <c r="B1126" s="39"/>
      <c r="C1126" s="262" t="s">
        <v>1377</v>
      </c>
      <c r="D1126" s="262" t="s">
        <v>307</v>
      </c>
      <c r="E1126" s="263" t="s">
        <v>1378</v>
      </c>
      <c r="F1126" s="264" t="s">
        <v>1379</v>
      </c>
      <c r="G1126" s="265" t="s">
        <v>145</v>
      </c>
      <c r="H1126" s="266">
        <v>1</v>
      </c>
      <c r="I1126" s="267"/>
      <c r="J1126" s="268">
        <f>ROUND(I1126*H1126,1)</f>
        <v>0</v>
      </c>
      <c r="K1126" s="269"/>
      <c r="L1126" s="270"/>
      <c r="M1126" s="271" t="s">
        <v>1</v>
      </c>
      <c r="N1126" s="272" t="s">
        <v>40</v>
      </c>
      <c r="O1126" s="91"/>
      <c r="P1126" s="225">
        <f>O1126*H1126</f>
        <v>0</v>
      </c>
      <c r="Q1126" s="225">
        <v>0.02</v>
      </c>
      <c r="R1126" s="225">
        <f>Q1126*H1126</f>
        <v>0.02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452</v>
      </c>
      <c r="AT1126" s="227" t="s">
        <v>307</v>
      </c>
      <c r="AU1126" s="227" t="s">
        <v>147</v>
      </c>
      <c r="AY1126" s="17" t="s">
        <v>138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147</v>
      </c>
      <c r="BK1126" s="228">
        <f>ROUND(I1126*H1126,1)</f>
        <v>0</v>
      </c>
      <c r="BL1126" s="17" t="s">
        <v>442</v>
      </c>
      <c r="BM1126" s="227" t="s">
        <v>1380</v>
      </c>
    </row>
    <row r="1127" s="13" customFormat="1">
      <c r="A1127" s="13"/>
      <c r="B1127" s="229"/>
      <c r="C1127" s="230"/>
      <c r="D1127" s="231" t="s">
        <v>149</v>
      </c>
      <c r="E1127" s="232" t="s">
        <v>1</v>
      </c>
      <c r="F1127" s="233" t="s">
        <v>190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149</v>
      </c>
      <c r="AU1127" s="239" t="s">
        <v>147</v>
      </c>
      <c r="AV1127" s="13" t="s">
        <v>82</v>
      </c>
      <c r="AW1127" s="13" t="s">
        <v>30</v>
      </c>
      <c r="AX1127" s="13" t="s">
        <v>74</v>
      </c>
      <c r="AY1127" s="239" t="s">
        <v>138</v>
      </c>
    </row>
    <row r="1128" s="14" customFormat="1">
      <c r="A1128" s="14"/>
      <c r="B1128" s="240"/>
      <c r="C1128" s="241"/>
      <c r="D1128" s="231" t="s">
        <v>149</v>
      </c>
      <c r="E1128" s="242" t="s">
        <v>1</v>
      </c>
      <c r="F1128" s="243" t="s">
        <v>82</v>
      </c>
      <c r="G1128" s="241"/>
      <c r="H1128" s="244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149</v>
      </c>
      <c r="AU1128" s="250" t="s">
        <v>147</v>
      </c>
      <c r="AV1128" s="14" t="s">
        <v>147</v>
      </c>
      <c r="AW1128" s="14" t="s">
        <v>30</v>
      </c>
      <c r="AX1128" s="14" t="s">
        <v>82</v>
      </c>
      <c r="AY1128" s="250" t="s">
        <v>138</v>
      </c>
    </row>
    <row r="1129" s="2" customFormat="1" ht="24.15" customHeight="1">
      <c r="A1129" s="38"/>
      <c r="B1129" s="39"/>
      <c r="C1129" s="215" t="s">
        <v>1381</v>
      </c>
      <c r="D1129" s="215" t="s">
        <v>142</v>
      </c>
      <c r="E1129" s="216" t="s">
        <v>1382</v>
      </c>
      <c r="F1129" s="217" t="s">
        <v>1383</v>
      </c>
      <c r="G1129" s="218" t="s">
        <v>145</v>
      </c>
      <c r="H1129" s="219">
        <v>1</v>
      </c>
      <c r="I1129" s="220"/>
      <c r="J1129" s="221">
        <f>ROUND(I1129*H1129,1)</f>
        <v>0</v>
      </c>
      <c r="K1129" s="222"/>
      <c r="L1129" s="44"/>
      <c r="M1129" s="223" t="s">
        <v>1</v>
      </c>
      <c r="N1129" s="224" t="s">
        <v>40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442</v>
      </c>
      <c r="AT1129" s="227" t="s">
        <v>142</v>
      </c>
      <c r="AU1129" s="227" t="s">
        <v>147</v>
      </c>
      <c r="AY1129" s="17" t="s">
        <v>138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147</v>
      </c>
      <c r="BK1129" s="228">
        <f>ROUND(I1129*H1129,1)</f>
        <v>0</v>
      </c>
      <c r="BL1129" s="17" t="s">
        <v>442</v>
      </c>
      <c r="BM1129" s="227" t="s">
        <v>1384</v>
      </c>
    </row>
    <row r="1130" s="13" customFormat="1">
      <c r="A1130" s="13"/>
      <c r="B1130" s="229"/>
      <c r="C1130" s="230"/>
      <c r="D1130" s="231" t="s">
        <v>149</v>
      </c>
      <c r="E1130" s="232" t="s">
        <v>1</v>
      </c>
      <c r="F1130" s="233" t="s">
        <v>194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149</v>
      </c>
      <c r="AU1130" s="239" t="s">
        <v>147</v>
      </c>
      <c r="AV1130" s="13" t="s">
        <v>82</v>
      </c>
      <c r="AW1130" s="13" t="s">
        <v>30</v>
      </c>
      <c r="AX1130" s="13" t="s">
        <v>74</v>
      </c>
      <c r="AY1130" s="239" t="s">
        <v>138</v>
      </c>
    </row>
    <row r="1131" s="14" customFormat="1">
      <c r="A1131" s="14"/>
      <c r="B1131" s="240"/>
      <c r="C1131" s="241"/>
      <c r="D1131" s="231" t="s">
        <v>149</v>
      </c>
      <c r="E1131" s="242" t="s">
        <v>1</v>
      </c>
      <c r="F1131" s="243" t="s">
        <v>82</v>
      </c>
      <c r="G1131" s="241"/>
      <c r="H1131" s="244">
        <v>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149</v>
      </c>
      <c r="AU1131" s="250" t="s">
        <v>147</v>
      </c>
      <c r="AV1131" s="14" t="s">
        <v>147</v>
      </c>
      <c r="AW1131" s="14" t="s">
        <v>30</v>
      </c>
      <c r="AX1131" s="14" t="s">
        <v>82</v>
      </c>
      <c r="AY1131" s="250" t="s">
        <v>138</v>
      </c>
    </row>
    <row r="1132" s="2" customFormat="1" ht="24.15" customHeight="1">
      <c r="A1132" s="38"/>
      <c r="B1132" s="39"/>
      <c r="C1132" s="262" t="s">
        <v>1385</v>
      </c>
      <c r="D1132" s="262" t="s">
        <v>307</v>
      </c>
      <c r="E1132" s="263" t="s">
        <v>1386</v>
      </c>
      <c r="F1132" s="264" t="s">
        <v>1387</v>
      </c>
      <c r="G1132" s="265" t="s">
        <v>145</v>
      </c>
      <c r="H1132" s="266">
        <v>1</v>
      </c>
      <c r="I1132" s="267"/>
      <c r="J1132" s="268">
        <f>ROUND(I1132*H1132,1)</f>
        <v>0</v>
      </c>
      <c r="K1132" s="269"/>
      <c r="L1132" s="270"/>
      <c r="M1132" s="271" t="s">
        <v>1</v>
      </c>
      <c r="N1132" s="272" t="s">
        <v>40</v>
      </c>
      <c r="O1132" s="91"/>
      <c r="P1132" s="225">
        <f>O1132*H1132</f>
        <v>0</v>
      </c>
      <c r="Q1132" s="225">
        <v>0.035999999999999997</v>
      </c>
      <c r="R1132" s="225">
        <f>Q1132*H1132</f>
        <v>0.035999999999999997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452</v>
      </c>
      <c r="AT1132" s="227" t="s">
        <v>307</v>
      </c>
      <c r="AU1132" s="227" t="s">
        <v>147</v>
      </c>
      <c r="AY1132" s="17" t="s">
        <v>138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147</v>
      </c>
      <c r="BK1132" s="228">
        <f>ROUND(I1132*H1132,1)</f>
        <v>0</v>
      </c>
      <c r="BL1132" s="17" t="s">
        <v>442</v>
      </c>
      <c r="BM1132" s="227" t="s">
        <v>1388</v>
      </c>
    </row>
    <row r="1133" s="2" customFormat="1" ht="21.75" customHeight="1">
      <c r="A1133" s="38"/>
      <c r="B1133" s="39"/>
      <c r="C1133" s="215" t="s">
        <v>1389</v>
      </c>
      <c r="D1133" s="215" t="s">
        <v>142</v>
      </c>
      <c r="E1133" s="216" t="s">
        <v>1390</v>
      </c>
      <c r="F1133" s="217" t="s">
        <v>1391</v>
      </c>
      <c r="G1133" s="218" t="s">
        <v>145</v>
      </c>
      <c r="H1133" s="219">
        <v>7</v>
      </c>
      <c r="I1133" s="220"/>
      <c r="J1133" s="221">
        <f>ROUND(I1133*H1133,1)</f>
        <v>0</v>
      </c>
      <c r="K1133" s="222"/>
      <c r="L1133" s="44"/>
      <c r="M1133" s="223" t="s">
        <v>1</v>
      </c>
      <c r="N1133" s="224" t="s">
        <v>40</v>
      </c>
      <c r="O1133" s="91"/>
      <c r="P1133" s="225">
        <f>O1133*H1133</f>
        <v>0</v>
      </c>
      <c r="Q1133" s="225">
        <v>0</v>
      </c>
      <c r="R1133" s="225">
        <f>Q1133*H1133</f>
        <v>0</v>
      </c>
      <c r="S1133" s="225">
        <v>0</v>
      </c>
      <c r="T1133" s="226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442</v>
      </c>
      <c r="AT1133" s="227" t="s">
        <v>142</v>
      </c>
      <c r="AU1133" s="227" t="s">
        <v>147</v>
      </c>
      <c r="AY1133" s="17" t="s">
        <v>138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147</v>
      </c>
      <c r="BK1133" s="228">
        <f>ROUND(I1133*H1133,1)</f>
        <v>0</v>
      </c>
      <c r="BL1133" s="17" t="s">
        <v>442</v>
      </c>
      <c r="BM1133" s="227" t="s">
        <v>1392</v>
      </c>
    </row>
    <row r="1134" s="13" customFormat="1">
      <c r="A1134" s="13"/>
      <c r="B1134" s="229"/>
      <c r="C1134" s="230"/>
      <c r="D1134" s="231" t="s">
        <v>149</v>
      </c>
      <c r="E1134" s="232" t="s">
        <v>1</v>
      </c>
      <c r="F1134" s="233" t="s">
        <v>188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149</v>
      </c>
      <c r="AU1134" s="239" t="s">
        <v>147</v>
      </c>
      <c r="AV1134" s="13" t="s">
        <v>82</v>
      </c>
      <c r="AW1134" s="13" t="s">
        <v>30</v>
      </c>
      <c r="AX1134" s="13" t="s">
        <v>74</v>
      </c>
      <c r="AY1134" s="239" t="s">
        <v>138</v>
      </c>
    </row>
    <row r="1135" s="14" customFormat="1">
      <c r="A1135" s="14"/>
      <c r="B1135" s="240"/>
      <c r="C1135" s="241"/>
      <c r="D1135" s="231" t="s">
        <v>149</v>
      </c>
      <c r="E1135" s="242" t="s">
        <v>1</v>
      </c>
      <c r="F1135" s="243" t="s">
        <v>82</v>
      </c>
      <c r="G1135" s="241"/>
      <c r="H1135" s="244">
        <v>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149</v>
      </c>
      <c r="AU1135" s="250" t="s">
        <v>147</v>
      </c>
      <c r="AV1135" s="14" t="s">
        <v>147</v>
      </c>
      <c r="AW1135" s="14" t="s">
        <v>30</v>
      </c>
      <c r="AX1135" s="14" t="s">
        <v>74</v>
      </c>
      <c r="AY1135" s="250" t="s">
        <v>138</v>
      </c>
    </row>
    <row r="1136" s="13" customFormat="1">
      <c r="A1136" s="13"/>
      <c r="B1136" s="229"/>
      <c r="C1136" s="230"/>
      <c r="D1136" s="231" t="s">
        <v>149</v>
      </c>
      <c r="E1136" s="232" t="s">
        <v>1</v>
      </c>
      <c r="F1136" s="233" t="s">
        <v>1393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149</v>
      </c>
      <c r="AU1136" s="239" t="s">
        <v>147</v>
      </c>
      <c r="AV1136" s="13" t="s">
        <v>82</v>
      </c>
      <c r="AW1136" s="13" t="s">
        <v>30</v>
      </c>
      <c r="AX1136" s="13" t="s">
        <v>74</v>
      </c>
      <c r="AY1136" s="239" t="s">
        <v>138</v>
      </c>
    </row>
    <row r="1137" s="14" customFormat="1">
      <c r="A1137" s="14"/>
      <c r="B1137" s="240"/>
      <c r="C1137" s="241"/>
      <c r="D1137" s="231" t="s">
        <v>149</v>
      </c>
      <c r="E1137" s="242" t="s">
        <v>1</v>
      </c>
      <c r="F1137" s="243" t="s">
        <v>82</v>
      </c>
      <c r="G1137" s="241"/>
      <c r="H1137" s="244">
        <v>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149</v>
      </c>
      <c r="AU1137" s="250" t="s">
        <v>147</v>
      </c>
      <c r="AV1137" s="14" t="s">
        <v>147</v>
      </c>
      <c r="AW1137" s="14" t="s">
        <v>30</v>
      </c>
      <c r="AX1137" s="14" t="s">
        <v>74</v>
      </c>
      <c r="AY1137" s="250" t="s">
        <v>138</v>
      </c>
    </row>
    <row r="1138" s="13" customFormat="1">
      <c r="A1138" s="13"/>
      <c r="B1138" s="229"/>
      <c r="C1138" s="230"/>
      <c r="D1138" s="231" t="s">
        <v>149</v>
      </c>
      <c r="E1138" s="232" t="s">
        <v>1</v>
      </c>
      <c r="F1138" s="233" t="s">
        <v>1394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149</v>
      </c>
      <c r="AU1138" s="239" t="s">
        <v>147</v>
      </c>
      <c r="AV1138" s="13" t="s">
        <v>82</v>
      </c>
      <c r="AW1138" s="13" t="s">
        <v>30</v>
      </c>
      <c r="AX1138" s="13" t="s">
        <v>74</v>
      </c>
      <c r="AY1138" s="239" t="s">
        <v>138</v>
      </c>
    </row>
    <row r="1139" s="14" customFormat="1">
      <c r="A1139" s="14"/>
      <c r="B1139" s="240"/>
      <c r="C1139" s="241"/>
      <c r="D1139" s="231" t="s">
        <v>149</v>
      </c>
      <c r="E1139" s="242" t="s">
        <v>1</v>
      </c>
      <c r="F1139" s="243" t="s">
        <v>82</v>
      </c>
      <c r="G1139" s="241"/>
      <c r="H1139" s="244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149</v>
      </c>
      <c r="AU1139" s="250" t="s">
        <v>147</v>
      </c>
      <c r="AV1139" s="14" t="s">
        <v>147</v>
      </c>
      <c r="AW1139" s="14" t="s">
        <v>30</v>
      </c>
      <c r="AX1139" s="14" t="s">
        <v>74</v>
      </c>
      <c r="AY1139" s="250" t="s">
        <v>138</v>
      </c>
    </row>
    <row r="1140" s="13" customFormat="1">
      <c r="A1140" s="13"/>
      <c r="B1140" s="229"/>
      <c r="C1140" s="230"/>
      <c r="D1140" s="231" t="s">
        <v>149</v>
      </c>
      <c r="E1140" s="232" t="s">
        <v>1</v>
      </c>
      <c r="F1140" s="233" t="s">
        <v>190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149</v>
      </c>
      <c r="AU1140" s="239" t="s">
        <v>147</v>
      </c>
      <c r="AV1140" s="13" t="s">
        <v>82</v>
      </c>
      <c r="AW1140" s="13" t="s">
        <v>30</v>
      </c>
      <c r="AX1140" s="13" t="s">
        <v>74</v>
      </c>
      <c r="AY1140" s="239" t="s">
        <v>138</v>
      </c>
    </row>
    <row r="1141" s="14" customFormat="1">
      <c r="A1141" s="14"/>
      <c r="B1141" s="240"/>
      <c r="C1141" s="241"/>
      <c r="D1141" s="231" t="s">
        <v>149</v>
      </c>
      <c r="E1141" s="242" t="s">
        <v>1</v>
      </c>
      <c r="F1141" s="243" t="s">
        <v>82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149</v>
      </c>
      <c r="AU1141" s="250" t="s">
        <v>147</v>
      </c>
      <c r="AV1141" s="14" t="s">
        <v>147</v>
      </c>
      <c r="AW1141" s="14" t="s">
        <v>30</v>
      </c>
      <c r="AX1141" s="14" t="s">
        <v>74</v>
      </c>
      <c r="AY1141" s="250" t="s">
        <v>138</v>
      </c>
    </row>
    <row r="1142" s="13" customFormat="1">
      <c r="A1142" s="13"/>
      <c r="B1142" s="229"/>
      <c r="C1142" s="230"/>
      <c r="D1142" s="231" t="s">
        <v>149</v>
      </c>
      <c r="E1142" s="232" t="s">
        <v>1</v>
      </c>
      <c r="F1142" s="233" t="s">
        <v>194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149</v>
      </c>
      <c r="AU1142" s="239" t="s">
        <v>147</v>
      </c>
      <c r="AV1142" s="13" t="s">
        <v>82</v>
      </c>
      <c r="AW1142" s="13" t="s">
        <v>30</v>
      </c>
      <c r="AX1142" s="13" t="s">
        <v>74</v>
      </c>
      <c r="AY1142" s="239" t="s">
        <v>138</v>
      </c>
    </row>
    <row r="1143" s="14" customFormat="1">
      <c r="A1143" s="14"/>
      <c r="B1143" s="240"/>
      <c r="C1143" s="241"/>
      <c r="D1143" s="231" t="s">
        <v>149</v>
      </c>
      <c r="E1143" s="242" t="s">
        <v>1</v>
      </c>
      <c r="F1143" s="243" t="s">
        <v>82</v>
      </c>
      <c r="G1143" s="241"/>
      <c r="H1143" s="244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149</v>
      </c>
      <c r="AU1143" s="250" t="s">
        <v>147</v>
      </c>
      <c r="AV1143" s="14" t="s">
        <v>147</v>
      </c>
      <c r="AW1143" s="14" t="s">
        <v>30</v>
      </c>
      <c r="AX1143" s="14" t="s">
        <v>74</v>
      </c>
      <c r="AY1143" s="250" t="s">
        <v>138</v>
      </c>
    </row>
    <row r="1144" s="13" customFormat="1">
      <c r="A1144" s="13"/>
      <c r="B1144" s="229"/>
      <c r="C1144" s="230"/>
      <c r="D1144" s="231" t="s">
        <v>149</v>
      </c>
      <c r="E1144" s="232" t="s">
        <v>1</v>
      </c>
      <c r="F1144" s="233" t="s">
        <v>192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149</v>
      </c>
      <c r="AU1144" s="239" t="s">
        <v>147</v>
      </c>
      <c r="AV1144" s="13" t="s">
        <v>82</v>
      </c>
      <c r="AW1144" s="13" t="s">
        <v>30</v>
      </c>
      <c r="AX1144" s="13" t="s">
        <v>74</v>
      </c>
      <c r="AY1144" s="239" t="s">
        <v>138</v>
      </c>
    </row>
    <row r="1145" s="14" customFormat="1">
      <c r="A1145" s="14"/>
      <c r="B1145" s="240"/>
      <c r="C1145" s="241"/>
      <c r="D1145" s="231" t="s">
        <v>149</v>
      </c>
      <c r="E1145" s="242" t="s">
        <v>1</v>
      </c>
      <c r="F1145" s="243" t="s">
        <v>82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149</v>
      </c>
      <c r="AU1145" s="250" t="s">
        <v>147</v>
      </c>
      <c r="AV1145" s="14" t="s">
        <v>147</v>
      </c>
      <c r="AW1145" s="14" t="s">
        <v>30</v>
      </c>
      <c r="AX1145" s="14" t="s">
        <v>74</v>
      </c>
      <c r="AY1145" s="250" t="s">
        <v>138</v>
      </c>
    </row>
    <row r="1146" s="13" customFormat="1">
      <c r="A1146" s="13"/>
      <c r="B1146" s="229"/>
      <c r="C1146" s="230"/>
      <c r="D1146" s="231" t="s">
        <v>149</v>
      </c>
      <c r="E1146" s="232" t="s">
        <v>1</v>
      </c>
      <c r="F1146" s="233" t="s">
        <v>186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149</v>
      </c>
      <c r="AU1146" s="239" t="s">
        <v>147</v>
      </c>
      <c r="AV1146" s="13" t="s">
        <v>82</v>
      </c>
      <c r="AW1146" s="13" t="s">
        <v>30</v>
      </c>
      <c r="AX1146" s="13" t="s">
        <v>74</v>
      </c>
      <c r="AY1146" s="239" t="s">
        <v>138</v>
      </c>
    </row>
    <row r="1147" s="14" customFormat="1">
      <c r="A1147" s="14"/>
      <c r="B1147" s="240"/>
      <c r="C1147" s="241"/>
      <c r="D1147" s="231" t="s">
        <v>149</v>
      </c>
      <c r="E1147" s="242" t="s">
        <v>1</v>
      </c>
      <c r="F1147" s="243" t="s">
        <v>82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149</v>
      </c>
      <c r="AU1147" s="250" t="s">
        <v>147</v>
      </c>
      <c r="AV1147" s="14" t="s">
        <v>147</v>
      </c>
      <c r="AW1147" s="14" t="s">
        <v>30</v>
      </c>
      <c r="AX1147" s="14" t="s">
        <v>74</v>
      </c>
      <c r="AY1147" s="250" t="s">
        <v>138</v>
      </c>
    </row>
    <row r="1148" s="15" customFormat="1">
      <c r="A1148" s="15"/>
      <c r="B1148" s="251"/>
      <c r="C1148" s="252"/>
      <c r="D1148" s="231" t="s">
        <v>149</v>
      </c>
      <c r="E1148" s="253" t="s">
        <v>1</v>
      </c>
      <c r="F1148" s="254" t="s">
        <v>176</v>
      </c>
      <c r="G1148" s="252"/>
      <c r="H1148" s="255">
        <v>7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61" t="s">
        <v>149</v>
      </c>
      <c r="AU1148" s="261" t="s">
        <v>147</v>
      </c>
      <c r="AV1148" s="15" t="s">
        <v>146</v>
      </c>
      <c r="AW1148" s="15" t="s">
        <v>30</v>
      </c>
      <c r="AX1148" s="15" t="s">
        <v>82</v>
      </c>
      <c r="AY1148" s="261" t="s">
        <v>138</v>
      </c>
    </row>
    <row r="1149" s="2" customFormat="1" ht="16.5" customHeight="1">
      <c r="A1149" s="38"/>
      <c r="B1149" s="39"/>
      <c r="C1149" s="262" t="s">
        <v>1395</v>
      </c>
      <c r="D1149" s="262" t="s">
        <v>307</v>
      </c>
      <c r="E1149" s="263" t="s">
        <v>1396</v>
      </c>
      <c r="F1149" s="264" t="s">
        <v>1397</v>
      </c>
      <c r="G1149" s="265" t="s">
        <v>145</v>
      </c>
      <c r="H1149" s="266">
        <v>5</v>
      </c>
      <c r="I1149" s="267"/>
      <c r="J1149" s="268">
        <f>ROUND(I1149*H1149,1)</f>
        <v>0</v>
      </c>
      <c r="K1149" s="269"/>
      <c r="L1149" s="270"/>
      <c r="M1149" s="271" t="s">
        <v>1</v>
      </c>
      <c r="N1149" s="272" t="s">
        <v>40</v>
      </c>
      <c r="O1149" s="91"/>
      <c r="P1149" s="225">
        <f>O1149*H1149</f>
        <v>0</v>
      </c>
      <c r="Q1149" s="225">
        <v>0.00080000000000000004</v>
      </c>
      <c r="R1149" s="225">
        <f>Q1149*H1149</f>
        <v>0.0040000000000000001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452</v>
      </c>
      <c r="AT1149" s="227" t="s">
        <v>307</v>
      </c>
      <c r="AU1149" s="227" t="s">
        <v>147</v>
      </c>
      <c r="AY1149" s="17" t="s">
        <v>138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147</v>
      </c>
      <c r="BK1149" s="228">
        <f>ROUND(I1149*H1149,1)</f>
        <v>0</v>
      </c>
      <c r="BL1149" s="17" t="s">
        <v>442</v>
      </c>
      <c r="BM1149" s="227" t="s">
        <v>1398</v>
      </c>
    </row>
    <row r="1150" s="13" customFormat="1">
      <c r="A1150" s="13"/>
      <c r="B1150" s="229"/>
      <c r="C1150" s="230"/>
      <c r="D1150" s="231" t="s">
        <v>149</v>
      </c>
      <c r="E1150" s="232" t="s">
        <v>1</v>
      </c>
      <c r="F1150" s="233" t="s">
        <v>188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149</v>
      </c>
      <c r="AU1150" s="239" t="s">
        <v>147</v>
      </c>
      <c r="AV1150" s="13" t="s">
        <v>82</v>
      </c>
      <c r="AW1150" s="13" t="s">
        <v>30</v>
      </c>
      <c r="AX1150" s="13" t="s">
        <v>74</v>
      </c>
      <c r="AY1150" s="239" t="s">
        <v>138</v>
      </c>
    </row>
    <row r="1151" s="14" customFormat="1">
      <c r="A1151" s="14"/>
      <c r="B1151" s="240"/>
      <c r="C1151" s="241"/>
      <c r="D1151" s="231" t="s">
        <v>149</v>
      </c>
      <c r="E1151" s="242" t="s">
        <v>1</v>
      </c>
      <c r="F1151" s="243" t="s">
        <v>82</v>
      </c>
      <c r="G1151" s="241"/>
      <c r="H1151" s="244">
        <v>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149</v>
      </c>
      <c r="AU1151" s="250" t="s">
        <v>147</v>
      </c>
      <c r="AV1151" s="14" t="s">
        <v>147</v>
      </c>
      <c r="AW1151" s="14" t="s">
        <v>30</v>
      </c>
      <c r="AX1151" s="14" t="s">
        <v>74</v>
      </c>
      <c r="AY1151" s="250" t="s">
        <v>138</v>
      </c>
    </row>
    <row r="1152" s="13" customFormat="1">
      <c r="A1152" s="13"/>
      <c r="B1152" s="229"/>
      <c r="C1152" s="230"/>
      <c r="D1152" s="231" t="s">
        <v>149</v>
      </c>
      <c r="E1152" s="232" t="s">
        <v>1</v>
      </c>
      <c r="F1152" s="233" t="s">
        <v>1394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149</v>
      </c>
      <c r="AU1152" s="239" t="s">
        <v>147</v>
      </c>
      <c r="AV1152" s="13" t="s">
        <v>82</v>
      </c>
      <c r="AW1152" s="13" t="s">
        <v>30</v>
      </c>
      <c r="AX1152" s="13" t="s">
        <v>74</v>
      </c>
      <c r="AY1152" s="239" t="s">
        <v>138</v>
      </c>
    </row>
    <row r="1153" s="14" customFormat="1">
      <c r="A1153" s="14"/>
      <c r="B1153" s="240"/>
      <c r="C1153" s="241"/>
      <c r="D1153" s="231" t="s">
        <v>149</v>
      </c>
      <c r="E1153" s="242" t="s">
        <v>1</v>
      </c>
      <c r="F1153" s="243" t="s">
        <v>82</v>
      </c>
      <c r="G1153" s="241"/>
      <c r="H1153" s="244">
        <v>1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149</v>
      </c>
      <c r="AU1153" s="250" t="s">
        <v>147</v>
      </c>
      <c r="AV1153" s="14" t="s">
        <v>147</v>
      </c>
      <c r="AW1153" s="14" t="s">
        <v>30</v>
      </c>
      <c r="AX1153" s="14" t="s">
        <v>74</v>
      </c>
      <c r="AY1153" s="250" t="s">
        <v>138</v>
      </c>
    </row>
    <row r="1154" s="13" customFormat="1">
      <c r="A1154" s="13"/>
      <c r="B1154" s="229"/>
      <c r="C1154" s="230"/>
      <c r="D1154" s="231" t="s">
        <v>149</v>
      </c>
      <c r="E1154" s="232" t="s">
        <v>1</v>
      </c>
      <c r="F1154" s="233" t="s">
        <v>190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149</v>
      </c>
      <c r="AU1154" s="239" t="s">
        <v>147</v>
      </c>
      <c r="AV1154" s="13" t="s">
        <v>82</v>
      </c>
      <c r="AW1154" s="13" t="s">
        <v>30</v>
      </c>
      <c r="AX1154" s="13" t="s">
        <v>74</v>
      </c>
      <c r="AY1154" s="239" t="s">
        <v>138</v>
      </c>
    </row>
    <row r="1155" s="14" customFormat="1">
      <c r="A1155" s="14"/>
      <c r="B1155" s="240"/>
      <c r="C1155" s="241"/>
      <c r="D1155" s="231" t="s">
        <v>149</v>
      </c>
      <c r="E1155" s="242" t="s">
        <v>1</v>
      </c>
      <c r="F1155" s="243" t="s">
        <v>82</v>
      </c>
      <c r="G1155" s="241"/>
      <c r="H1155" s="244">
        <v>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149</v>
      </c>
      <c r="AU1155" s="250" t="s">
        <v>147</v>
      </c>
      <c r="AV1155" s="14" t="s">
        <v>147</v>
      </c>
      <c r="AW1155" s="14" t="s">
        <v>30</v>
      </c>
      <c r="AX1155" s="14" t="s">
        <v>74</v>
      </c>
      <c r="AY1155" s="250" t="s">
        <v>138</v>
      </c>
    </row>
    <row r="1156" s="13" customFormat="1">
      <c r="A1156" s="13"/>
      <c r="B1156" s="229"/>
      <c r="C1156" s="230"/>
      <c r="D1156" s="231" t="s">
        <v>149</v>
      </c>
      <c r="E1156" s="232" t="s">
        <v>1</v>
      </c>
      <c r="F1156" s="233" t="s">
        <v>194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149</v>
      </c>
      <c r="AU1156" s="239" t="s">
        <v>147</v>
      </c>
      <c r="AV1156" s="13" t="s">
        <v>82</v>
      </c>
      <c r="AW1156" s="13" t="s">
        <v>30</v>
      </c>
      <c r="AX1156" s="13" t="s">
        <v>74</v>
      </c>
      <c r="AY1156" s="239" t="s">
        <v>138</v>
      </c>
    </row>
    <row r="1157" s="14" customFormat="1">
      <c r="A1157" s="14"/>
      <c r="B1157" s="240"/>
      <c r="C1157" s="241"/>
      <c r="D1157" s="231" t="s">
        <v>149</v>
      </c>
      <c r="E1157" s="242" t="s">
        <v>1</v>
      </c>
      <c r="F1157" s="243" t="s">
        <v>147</v>
      </c>
      <c r="G1157" s="241"/>
      <c r="H1157" s="244">
        <v>2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149</v>
      </c>
      <c r="AU1157" s="250" t="s">
        <v>147</v>
      </c>
      <c r="AV1157" s="14" t="s">
        <v>147</v>
      </c>
      <c r="AW1157" s="14" t="s">
        <v>30</v>
      </c>
      <c r="AX1157" s="14" t="s">
        <v>74</v>
      </c>
      <c r="AY1157" s="250" t="s">
        <v>138</v>
      </c>
    </row>
    <row r="1158" s="15" customFormat="1">
      <c r="A1158" s="15"/>
      <c r="B1158" s="251"/>
      <c r="C1158" s="252"/>
      <c r="D1158" s="231" t="s">
        <v>149</v>
      </c>
      <c r="E1158" s="253" t="s">
        <v>1</v>
      </c>
      <c r="F1158" s="254" t="s">
        <v>176</v>
      </c>
      <c r="G1158" s="252"/>
      <c r="H1158" s="255">
        <v>5</v>
      </c>
      <c r="I1158" s="256"/>
      <c r="J1158" s="252"/>
      <c r="K1158" s="252"/>
      <c r="L1158" s="257"/>
      <c r="M1158" s="258"/>
      <c r="N1158" s="259"/>
      <c r="O1158" s="259"/>
      <c r="P1158" s="259"/>
      <c r="Q1158" s="259"/>
      <c r="R1158" s="259"/>
      <c r="S1158" s="259"/>
      <c r="T1158" s="260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1" t="s">
        <v>149</v>
      </c>
      <c r="AU1158" s="261" t="s">
        <v>147</v>
      </c>
      <c r="AV1158" s="15" t="s">
        <v>146</v>
      </c>
      <c r="AW1158" s="15" t="s">
        <v>30</v>
      </c>
      <c r="AX1158" s="15" t="s">
        <v>82</v>
      </c>
      <c r="AY1158" s="261" t="s">
        <v>138</v>
      </c>
    </row>
    <row r="1159" s="2" customFormat="1" ht="16.5" customHeight="1">
      <c r="A1159" s="38"/>
      <c r="B1159" s="39"/>
      <c r="C1159" s="262" t="s">
        <v>1399</v>
      </c>
      <c r="D1159" s="262" t="s">
        <v>307</v>
      </c>
      <c r="E1159" s="263" t="s">
        <v>1400</v>
      </c>
      <c r="F1159" s="264" t="s">
        <v>1401</v>
      </c>
      <c r="G1159" s="265" t="s">
        <v>145</v>
      </c>
      <c r="H1159" s="266">
        <v>2</v>
      </c>
      <c r="I1159" s="267"/>
      <c r="J1159" s="268">
        <f>ROUND(I1159*H1159,1)</f>
        <v>0</v>
      </c>
      <c r="K1159" s="269"/>
      <c r="L1159" s="270"/>
      <c r="M1159" s="271" t="s">
        <v>1</v>
      </c>
      <c r="N1159" s="272" t="s">
        <v>40</v>
      </c>
      <c r="O1159" s="91"/>
      <c r="P1159" s="225">
        <f>O1159*H1159</f>
        <v>0</v>
      </c>
      <c r="Q1159" s="225">
        <v>0.00080000000000000004</v>
      </c>
      <c r="R1159" s="225">
        <f>Q1159*H1159</f>
        <v>0.0016000000000000001</v>
      </c>
      <c r="S1159" s="225">
        <v>0</v>
      </c>
      <c r="T1159" s="226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452</v>
      </c>
      <c r="AT1159" s="227" t="s">
        <v>307</v>
      </c>
      <c r="AU1159" s="227" t="s">
        <v>147</v>
      </c>
      <c r="AY1159" s="17" t="s">
        <v>138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147</v>
      </c>
      <c r="BK1159" s="228">
        <f>ROUND(I1159*H1159,1)</f>
        <v>0</v>
      </c>
      <c r="BL1159" s="17" t="s">
        <v>442</v>
      </c>
      <c r="BM1159" s="227" t="s">
        <v>1402</v>
      </c>
    </row>
    <row r="1160" s="13" customFormat="1">
      <c r="A1160" s="13"/>
      <c r="B1160" s="229"/>
      <c r="C1160" s="230"/>
      <c r="D1160" s="231" t="s">
        <v>149</v>
      </c>
      <c r="E1160" s="232" t="s">
        <v>1</v>
      </c>
      <c r="F1160" s="233" t="s">
        <v>1403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149</v>
      </c>
      <c r="AU1160" s="239" t="s">
        <v>147</v>
      </c>
      <c r="AV1160" s="13" t="s">
        <v>82</v>
      </c>
      <c r="AW1160" s="13" t="s">
        <v>30</v>
      </c>
      <c r="AX1160" s="13" t="s">
        <v>74</v>
      </c>
      <c r="AY1160" s="239" t="s">
        <v>138</v>
      </c>
    </row>
    <row r="1161" s="14" customFormat="1">
      <c r="A1161" s="14"/>
      <c r="B1161" s="240"/>
      <c r="C1161" s="241"/>
      <c r="D1161" s="231" t="s">
        <v>149</v>
      </c>
      <c r="E1161" s="242" t="s">
        <v>1</v>
      </c>
      <c r="F1161" s="243" t="s">
        <v>568</v>
      </c>
      <c r="G1161" s="241"/>
      <c r="H1161" s="244">
        <v>2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149</v>
      </c>
      <c r="AU1161" s="250" t="s">
        <v>147</v>
      </c>
      <c r="AV1161" s="14" t="s">
        <v>147</v>
      </c>
      <c r="AW1161" s="14" t="s">
        <v>30</v>
      </c>
      <c r="AX1161" s="14" t="s">
        <v>74</v>
      </c>
      <c r="AY1161" s="250" t="s">
        <v>138</v>
      </c>
    </row>
    <row r="1162" s="15" customFormat="1">
      <c r="A1162" s="15"/>
      <c r="B1162" s="251"/>
      <c r="C1162" s="252"/>
      <c r="D1162" s="231" t="s">
        <v>149</v>
      </c>
      <c r="E1162" s="253" t="s">
        <v>1</v>
      </c>
      <c r="F1162" s="254" t="s">
        <v>176</v>
      </c>
      <c r="G1162" s="252"/>
      <c r="H1162" s="255">
        <v>2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61" t="s">
        <v>149</v>
      </c>
      <c r="AU1162" s="261" t="s">
        <v>147</v>
      </c>
      <c r="AV1162" s="15" t="s">
        <v>146</v>
      </c>
      <c r="AW1162" s="15" t="s">
        <v>30</v>
      </c>
      <c r="AX1162" s="15" t="s">
        <v>82</v>
      </c>
      <c r="AY1162" s="261" t="s">
        <v>138</v>
      </c>
    </row>
    <row r="1163" s="2" customFormat="1" ht="24.15" customHeight="1">
      <c r="A1163" s="38"/>
      <c r="B1163" s="39"/>
      <c r="C1163" s="215" t="s">
        <v>1404</v>
      </c>
      <c r="D1163" s="215" t="s">
        <v>142</v>
      </c>
      <c r="E1163" s="216" t="s">
        <v>1405</v>
      </c>
      <c r="F1163" s="217" t="s">
        <v>1406</v>
      </c>
      <c r="G1163" s="218" t="s">
        <v>145</v>
      </c>
      <c r="H1163" s="219">
        <v>9</v>
      </c>
      <c r="I1163" s="220"/>
      <c r="J1163" s="221">
        <f>ROUND(I1163*H1163,1)</f>
        <v>0</v>
      </c>
      <c r="K1163" s="222"/>
      <c r="L1163" s="44"/>
      <c r="M1163" s="223" t="s">
        <v>1</v>
      </c>
      <c r="N1163" s="224" t="s">
        <v>40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0.024</v>
      </c>
      <c r="T1163" s="226">
        <f>S1163*H1163</f>
        <v>0.216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442</v>
      </c>
      <c r="AT1163" s="227" t="s">
        <v>142</v>
      </c>
      <c r="AU1163" s="227" t="s">
        <v>147</v>
      </c>
      <c r="AY1163" s="17" t="s">
        <v>138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147</v>
      </c>
      <c r="BK1163" s="228">
        <f>ROUND(I1163*H1163,1)</f>
        <v>0</v>
      </c>
      <c r="BL1163" s="17" t="s">
        <v>442</v>
      </c>
      <c r="BM1163" s="227" t="s">
        <v>1407</v>
      </c>
    </row>
    <row r="1164" s="13" customFormat="1">
      <c r="A1164" s="13"/>
      <c r="B1164" s="229"/>
      <c r="C1164" s="230"/>
      <c r="D1164" s="231" t="s">
        <v>149</v>
      </c>
      <c r="E1164" s="232" t="s">
        <v>1</v>
      </c>
      <c r="F1164" s="233" t="s">
        <v>1408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149</v>
      </c>
      <c r="AU1164" s="239" t="s">
        <v>147</v>
      </c>
      <c r="AV1164" s="13" t="s">
        <v>82</v>
      </c>
      <c r="AW1164" s="13" t="s">
        <v>30</v>
      </c>
      <c r="AX1164" s="13" t="s">
        <v>74</v>
      </c>
      <c r="AY1164" s="239" t="s">
        <v>138</v>
      </c>
    </row>
    <row r="1165" s="14" customFormat="1">
      <c r="A1165" s="14"/>
      <c r="B1165" s="240"/>
      <c r="C1165" s="241"/>
      <c r="D1165" s="231" t="s">
        <v>149</v>
      </c>
      <c r="E1165" s="242" t="s">
        <v>1</v>
      </c>
      <c r="F1165" s="243" t="s">
        <v>1409</v>
      </c>
      <c r="G1165" s="241"/>
      <c r="H1165" s="244">
        <v>9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149</v>
      </c>
      <c r="AU1165" s="250" t="s">
        <v>147</v>
      </c>
      <c r="AV1165" s="14" t="s">
        <v>147</v>
      </c>
      <c r="AW1165" s="14" t="s">
        <v>30</v>
      </c>
      <c r="AX1165" s="14" t="s">
        <v>74</v>
      </c>
      <c r="AY1165" s="250" t="s">
        <v>138</v>
      </c>
    </row>
    <row r="1166" s="15" customFormat="1">
      <c r="A1166" s="15"/>
      <c r="B1166" s="251"/>
      <c r="C1166" s="252"/>
      <c r="D1166" s="231" t="s">
        <v>149</v>
      </c>
      <c r="E1166" s="253" t="s">
        <v>1</v>
      </c>
      <c r="F1166" s="254" t="s">
        <v>176</v>
      </c>
      <c r="G1166" s="252"/>
      <c r="H1166" s="255">
        <v>9</v>
      </c>
      <c r="I1166" s="256"/>
      <c r="J1166" s="252"/>
      <c r="K1166" s="252"/>
      <c r="L1166" s="257"/>
      <c r="M1166" s="258"/>
      <c r="N1166" s="259"/>
      <c r="O1166" s="259"/>
      <c r="P1166" s="259"/>
      <c r="Q1166" s="259"/>
      <c r="R1166" s="259"/>
      <c r="S1166" s="259"/>
      <c r="T1166" s="260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261" t="s">
        <v>149</v>
      </c>
      <c r="AU1166" s="261" t="s">
        <v>147</v>
      </c>
      <c r="AV1166" s="15" t="s">
        <v>146</v>
      </c>
      <c r="AW1166" s="15" t="s">
        <v>30</v>
      </c>
      <c r="AX1166" s="15" t="s">
        <v>82</v>
      </c>
      <c r="AY1166" s="261" t="s">
        <v>138</v>
      </c>
    </row>
    <row r="1167" s="2" customFormat="1" ht="24.15" customHeight="1">
      <c r="A1167" s="38"/>
      <c r="B1167" s="39"/>
      <c r="C1167" s="215" t="s">
        <v>1410</v>
      </c>
      <c r="D1167" s="215" t="s">
        <v>142</v>
      </c>
      <c r="E1167" s="216" t="s">
        <v>1411</v>
      </c>
      <c r="F1167" s="217" t="s">
        <v>1412</v>
      </c>
      <c r="G1167" s="218" t="s">
        <v>145</v>
      </c>
      <c r="H1167" s="219">
        <v>8</v>
      </c>
      <c r="I1167" s="220"/>
      <c r="J1167" s="221">
        <f>ROUND(I1167*H1167,1)</f>
        <v>0</v>
      </c>
      <c r="K1167" s="222"/>
      <c r="L1167" s="44"/>
      <c r="M1167" s="223" t="s">
        <v>1</v>
      </c>
      <c r="N1167" s="224" t="s">
        <v>40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442</v>
      </c>
      <c r="AT1167" s="227" t="s">
        <v>142</v>
      </c>
      <c r="AU1167" s="227" t="s">
        <v>147</v>
      </c>
      <c r="AY1167" s="17" t="s">
        <v>138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147</v>
      </c>
      <c r="BK1167" s="228">
        <f>ROUND(I1167*H1167,1)</f>
        <v>0</v>
      </c>
      <c r="BL1167" s="17" t="s">
        <v>442</v>
      </c>
      <c r="BM1167" s="227" t="s">
        <v>1413</v>
      </c>
    </row>
    <row r="1168" s="13" customFormat="1">
      <c r="A1168" s="13"/>
      <c r="B1168" s="229"/>
      <c r="C1168" s="230"/>
      <c r="D1168" s="231" t="s">
        <v>149</v>
      </c>
      <c r="E1168" s="232" t="s">
        <v>1</v>
      </c>
      <c r="F1168" s="233" t="s">
        <v>1414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149</v>
      </c>
      <c r="AU1168" s="239" t="s">
        <v>147</v>
      </c>
      <c r="AV1168" s="13" t="s">
        <v>82</v>
      </c>
      <c r="AW1168" s="13" t="s">
        <v>30</v>
      </c>
      <c r="AX1168" s="13" t="s">
        <v>74</v>
      </c>
      <c r="AY1168" s="239" t="s">
        <v>138</v>
      </c>
    </row>
    <row r="1169" s="14" customFormat="1">
      <c r="A1169" s="14"/>
      <c r="B1169" s="240"/>
      <c r="C1169" s="241"/>
      <c r="D1169" s="231" t="s">
        <v>149</v>
      </c>
      <c r="E1169" s="242" t="s">
        <v>1</v>
      </c>
      <c r="F1169" s="243" t="s">
        <v>147</v>
      </c>
      <c r="G1169" s="241"/>
      <c r="H1169" s="244">
        <v>2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149</v>
      </c>
      <c r="AU1169" s="250" t="s">
        <v>147</v>
      </c>
      <c r="AV1169" s="14" t="s">
        <v>147</v>
      </c>
      <c r="AW1169" s="14" t="s">
        <v>30</v>
      </c>
      <c r="AX1169" s="14" t="s">
        <v>74</v>
      </c>
      <c r="AY1169" s="250" t="s">
        <v>138</v>
      </c>
    </row>
    <row r="1170" s="13" customFormat="1">
      <c r="A1170" s="13"/>
      <c r="B1170" s="229"/>
      <c r="C1170" s="230"/>
      <c r="D1170" s="231" t="s">
        <v>149</v>
      </c>
      <c r="E1170" s="232" t="s">
        <v>1</v>
      </c>
      <c r="F1170" s="233" t="s">
        <v>196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149</v>
      </c>
      <c r="AU1170" s="239" t="s">
        <v>147</v>
      </c>
      <c r="AV1170" s="13" t="s">
        <v>82</v>
      </c>
      <c r="AW1170" s="13" t="s">
        <v>30</v>
      </c>
      <c r="AX1170" s="13" t="s">
        <v>74</v>
      </c>
      <c r="AY1170" s="239" t="s">
        <v>138</v>
      </c>
    </row>
    <row r="1171" s="14" customFormat="1">
      <c r="A1171" s="14"/>
      <c r="B1171" s="240"/>
      <c r="C1171" s="241"/>
      <c r="D1171" s="231" t="s">
        <v>149</v>
      </c>
      <c r="E1171" s="242" t="s">
        <v>1</v>
      </c>
      <c r="F1171" s="243" t="s">
        <v>147</v>
      </c>
      <c r="G1171" s="241"/>
      <c r="H1171" s="244">
        <v>2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149</v>
      </c>
      <c r="AU1171" s="250" t="s">
        <v>147</v>
      </c>
      <c r="AV1171" s="14" t="s">
        <v>147</v>
      </c>
      <c r="AW1171" s="14" t="s">
        <v>30</v>
      </c>
      <c r="AX1171" s="14" t="s">
        <v>74</v>
      </c>
      <c r="AY1171" s="250" t="s">
        <v>138</v>
      </c>
    </row>
    <row r="1172" s="13" customFormat="1">
      <c r="A1172" s="13"/>
      <c r="B1172" s="229"/>
      <c r="C1172" s="230"/>
      <c r="D1172" s="231" t="s">
        <v>149</v>
      </c>
      <c r="E1172" s="232" t="s">
        <v>1</v>
      </c>
      <c r="F1172" s="233" t="s">
        <v>192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149</v>
      </c>
      <c r="AU1172" s="239" t="s">
        <v>147</v>
      </c>
      <c r="AV1172" s="13" t="s">
        <v>82</v>
      </c>
      <c r="AW1172" s="13" t="s">
        <v>30</v>
      </c>
      <c r="AX1172" s="13" t="s">
        <v>74</v>
      </c>
      <c r="AY1172" s="239" t="s">
        <v>138</v>
      </c>
    </row>
    <row r="1173" s="14" customFormat="1">
      <c r="A1173" s="14"/>
      <c r="B1173" s="240"/>
      <c r="C1173" s="241"/>
      <c r="D1173" s="231" t="s">
        <v>149</v>
      </c>
      <c r="E1173" s="242" t="s">
        <v>1</v>
      </c>
      <c r="F1173" s="243" t="s">
        <v>147</v>
      </c>
      <c r="G1173" s="241"/>
      <c r="H1173" s="244">
        <v>2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149</v>
      </c>
      <c r="AU1173" s="250" t="s">
        <v>147</v>
      </c>
      <c r="AV1173" s="14" t="s">
        <v>147</v>
      </c>
      <c r="AW1173" s="14" t="s">
        <v>30</v>
      </c>
      <c r="AX1173" s="14" t="s">
        <v>74</v>
      </c>
      <c r="AY1173" s="250" t="s">
        <v>138</v>
      </c>
    </row>
    <row r="1174" s="13" customFormat="1">
      <c r="A1174" s="13"/>
      <c r="B1174" s="229"/>
      <c r="C1174" s="230"/>
      <c r="D1174" s="231" t="s">
        <v>149</v>
      </c>
      <c r="E1174" s="232" t="s">
        <v>1</v>
      </c>
      <c r="F1174" s="233" t="s">
        <v>190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149</v>
      </c>
      <c r="AU1174" s="239" t="s">
        <v>147</v>
      </c>
      <c r="AV1174" s="13" t="s">
        <v>82</v>
      </c>
      <c r="AW1174" s="13" t="s">
        <v>30</v>
      </c>
      <c r="AX1174" s="13" t="s">
        <v>74</v>
      </c>
      <c r="AY1174" s="239" t="s">
        <v>138</v>
      </c>
    </row>
    <row r="1175" s="14" customFormat="1">
      <c r="A1175" s="14"/>
      <c r="B1175" s="240"/>
      <c r="C1175" s="241"/>
      <c r="D1175" s="231" t="s">
        <v>149</v>
      </c>
      <c r="E1175" s="242" t="s">
        <v>1</v>
      </c>
      <c r="F1175" s="243" t="s">
        <v>147</v>
      </c>
      <c r="G1175" s="241"/>
      <c r="H1175" s="244">
        <v>2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149</v>
      </c>
      <c r="AU1175" s="250" t="s">
        <v>147</v>
      </c>
      <c r="AV1175" s="14" t="s">
        <v>147</v>
      </c>
      <c r="AW1175" s="14" t="s">
        <v>30</v>
      </c>
      <c r="AX1175" s="14" t="s">
        <v>74</v>
      </c>
      <c r="AY1175" s="250" t="s">
        <v>138</v>
      </c>
    </row>
    <row r="1176" s="15" customFormat="1">
      <c r="A1176" s="15"/>
      <c r="B1176" s="251"/>
      <c r="C1176" s="252"/>
      <c r="D1176" s="231" t="s">
        <v>149</v>
      </c>
      <c r="E1176" s="253" t="s">
        <v>1</v>
      </c>
      <c r="F1176" s="254" t="s">
        <v>176</v>
      </c>
      <c r="G1176" s="252"/>
      <c r="H1176" s="255">
        <v>8</v>
      </c>
      <c r="I1176" s="256"/>
      <c r="J1176" s="252"/>
      <c r="K1176" s="252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61" t="s">
        <v>149</v>
      </c>
      <c r="AU1176" s="261" t="s">
        <v>147</v>
      </c>
      <c r="AV1176" s="15" t="s">
        <v>146</v>
      </c>
      <c r="AW1176" s="15" t="s">
        <v>30</v>
      </c>
      <c r="AX1176" s="15" t="s">
        <v>82</v>
      </c>
      <c r="AY1176" s="261" t="s">
        <v>138</v>
      </c>
    </row>
    <row r="1177" s="2" customFormat="1" ht="24.15" customHeight="1">
      <c r="A1177" s="38"/>
      <c r="B1177" s="39"/>
      <c r="C1177" s="215" t="s">
        <v>1415</v>
      </c>
      <c r="D1177" s="215" t="s">
        <v>142</v>
      </c>
      <c r="E1177" s="216" t="s">
        <v>1416</v>
      </c>
      <c r="F1177" s="217" t="s">
        <v>1417</v>
      </c>
      <c r="G1177" s="218" t="s">
        <v>145</v>
      </c>
      <c r="H1177" s="219">
        <v>6</v>
      </c>
      <c r="I1177" s="220"/>
      <c r="J1177" s="221">
        <f>ROUND(I1177*H1177,1)</f>
        <v>0</v>
      </c>
      <c r="K1177" s="222"/>
      <c r="L1177" s="44"/>
      <c r="M1177" s="223" t="s">
        <v>1</v>
      </c>
      <c r="N1177" s="224" t="s">
        <v>40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442</v>
      </c>
      <c r="AT1177" s="227" t="s">
        <v>142</v>
      </c>
      <c r="AU1177" s="227" t="s">
        <v>147</v>
      </c>
      <c r="AY1177" s="17" t="s">
        <v>138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147</v>
      </c>
      <c r="BK1177" s="228">
        <f>ROUND(I1177*H1177,1)</f>
        <v>0</v>
      </c>
      <c r="BL1177" s="17" t="s">
        <v>442</v>
      </c>
      <c r="BM1177" s="227" t="s">
        <v>1418</v>
      </c>
    </row>
    <row r="1178" s="14" customFormat="1">
      <c r="A1178" s="14"/>
      <c r="B1178" s="240"/>
      <c r="C1178" s="241"/>
      <c r="D1178" s="231" t="s">
        <v>149</v>
      </c>
      <c r="E1178" s="242" t="s">
        <v>1</v>
      </c>
      <c r="F1178" s="243" t="s">
        <v>1419</v>
      </c>
      <c r="G1178" s="241"/>
      <c r="H1178" s="244">
        <v>6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149</v>
      </c>
      <c r="AU1178" s="250" t="s">
        <v>147</v>
      </c>
      <c r="AV1178" s="14" t="s">
        <v>147</v>
      </c>
      <c r="AW1178" s="14" t="s">
        <v>30</v>
      </c>
      <c r="AX1178" s="14" t="s">
        <v>74</v>
      </c>
      <c r="AY1178" s="250" t="s">
        <v>138</v>
      </c>
    </row>
    <row r="1179" s="15" customFormat="1">
      <c r="A1179" s="15"/>
      <c r="B1179" s="251"/>
      <c r="C1179" s="252"/>
      <c r="D1179" s="231" t="s">
        <v>149</v>
      </c>
      <c r="E1179" s="253" t="s">
        <v>1</v>
      </c>
      <c r="F1179" s="254" t="s">
        <v>176</v>
      </c>
      <c r="G1179" s="252"/>
      <c r="H1179" s="255">
        <v>6</v>
      </c>
      <c r="I1179" s="256"/>
      <c r="J1179" s="252"/>
      <c r="K1179" s="252"/>
      <c r="L1179" s="257"/>
      <c r="M1179" s="258"/>
      <c r="N1179" s="259"/>
      <c r="O1179" s="259"/>
      <c r="P1179" s="259"/>
      <c r="Q1179" s="259"/>
      <c r="R1179" s="259"/>
      <c r="S1179" s="259"/>
      <c r="T1179" s="260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61" t="s">
        <v>149</v>
      </c>
      <c r="AU1179" s="261" t="s">
        <v>147</v>
      </c>
      <c r="AV1179" s="15" t="s">
        <v>146</v>
      </c>
      <c r="AW1179" s="15" t="s">
        <v>30</v>
      </c>
      <c r="AX1179" s="15" t="s">
        <v>82</v>
      </c>
      <c r="AY1179" s="261" t="s">
        <v>138</v>
      </c>
    </row>
    <row r="1180" s="2" customFormat="1" ht="24.15" customHeight="1">
      <c r="A1180" s="38"/>
      <c r="B1180" s="39"/>
      <c r="C1180" s="262" t="s">
        <v>1420</v>
      </c>
      <c r="D1180" s="262" t="s">
        <v>307</v>
      </c>
      <c r="E1180" s="263" t="s">
        <v>1421</v>
      </c>
      <c r="F1180" s="264" t="s">
        <v>1422</v>
      </c>
      <c r="G1180" s="265" t="s">
        <v>145</v>
      </c>
      <c r="H1180" s="266">
        <v>1</v>
      </c>
      <c r="I1180" s="267"/>
      <c r="J1180" s="268">
        <f>ROUND(I1180*H1180,1)</f>
        <v>0</v>
      </c>
      <c r="K1180" s="269"/>
      <c r="L1180" s="270"/>
      <c r="M1180" s="271" t="s">
        <v>1</v>
      </c>
      <c r="N1180" s="272" t="s">
        <v>40</v>
      </c>
      <c r="O1180" s="91"/>
      <c r="P1180" s="225">
        <f>O1180*H1180</f>
        <v>0</v>
      </c>
      <c r="Q1180" s="225">
        <v>0.00108</v>
      </c>
      <c r="R1180" s="225">
        <f>Q1180*H1180</f>
        <v>0.00108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452</v>
      </c>
      <c r="AT1180" s="227" t="s">
        <v>307</v>
      </c>
      <c r="AU1180" s="227" t="s">
        <v>147</v>
      </c>
      <c r="AY1180" s="17" t="s">
        <v>138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147</v>
      </c>
      <c r="BK1180" s="228">
        <f>ROUND(I1180*H1180,1)</f>
        <v>0</v>
      </c>
      <c r="BL1180" s="17" t="s">
        <v>442</v>
      </c>
      <c r="BM1180" s="227" t="s">
        <v>1423</v>
      </c>
    </row>
    <row r="1181" s="13" customFormat="1">
      <c r="A1181" s="13"/>
      <c r="B1181" s="229"/>
      <c r="C1181" s="230"/>
      <c r="D1181" s="231" t="s">
        <v>149</v>
      </c>
      <c r="E1181" s="232" t="s">
        <v>1</v>
      </c>
      <c r="F1181" s="233" t="s">
        <v>445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149</v>
      </c>
      <c r="AU1181" s="239" t="s">
        <v>147</v>
      </c>
      <c r="AV1181" s="13" t="s">
        <v>82</v>
      </c>
      <c r="AW1181" s="13" t="s">
        <v>30</v>
      </c>
      <c r="AX1181" s="13" t="s">
        <v>74</v>
      </c>
      <c r="AY1181" s="239" t="s">
        <v>138</v>
      </c>
    </row>
    <row r="1182" s="14" customFormat="1">
      <c r="A1182" s="14"/>
      <c r="B1182" s="240"/>
      <c r="C1182" s="241"/>
      <c r="D1182" s="231" t="s">
        <v>149</v>
      </c>
      <c r="E1182" s="242" t="s">
        <v>1</v>
      </c>
      <c r="F1182" s="243" t="s">
        <v>82</v>
      </c>
      <c r="G1182" s="241"/>
      <c r="H1182" s="244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149</v>
      </c>
      <c r="AU1182" s="250" t="s">
        <v>147</v>
      </c>
      <c r="AV1182" s="14" t="s">
        <v>147</v>
      </c>
      <c r="AW1182" s="14" t="s">
        <v>30</v>
      </c>
      <c r="AX1182" s="14" t="s">
        <v>74</v>
      </c>
      <c r="AY1182" s="250" t="s">
        <v>138</v>
      </c>
    </row>
    <row r="1183" s="15" customFormat="1">
      <c r="A1183" s="15"/>
      <c r="B1183" s="251"/>
      <c r="C1183" s="252"/>
      <c r="D1183" s="231" t="s">
        <v>149</v>
      </c>
      <c r="E1183" s="253" t="s">
        <v>1</v>
      </c>
      <c r="F1183" s="254" t="s">
        <v>176</v>
      </c>
      <c r="G1183" s="252"/>
      <c r="H1183" s="255">
        <v>1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1" t="s">
        <v>149</v>
      </c>
      <c r="AU1183" s="261" t="s">
        <v>147</v>
      </c>
      <c r="AV1183" s="15" t="s">
        <v>146</v>
      </c>
      <c r="AW1183" s="15" t="s">
        <v>30</v>
      </c>
      <c r="AX1183" s="15" t="s">
        <v>82</v>
      </c>
      <c r="AY1183" s="261" t="s">
        <v>138</v>
      </c>
    </row>
    <row r="1184" s="2" customFormat="1" ht="24.15" customHeight="1">
      <c r="A1184" s="38"/>
      <c r="B1184" s="39"/>
      <c r="C1184" s="262" t="s">
        <v>1424</v>
      </c>
      <c r="D1184" s="262" t="s">
        <v>307</v>
      </c>
      <c r="E1184" s="263" t="s">
        <v>1425</v>
      </c>
      <c r="F1184" s="264" t="s">
        <v>1426</v>
      </c>
      <c r="G1184" s="265" t="s">
        <v>145</v>
      </c>
      <c r="H1184" s="266">
        <v>2</v>
      </c>
      <c r="I1184" s="267"/>
      <c r="J1184" s="268">
        <f>ROUND(I1184*H1184,1)</f>
        <v>0</v>
      </c>
      <c r="K1184" s="269"/>
      <c r="L1184" s="270"/>
      <c r="M1184" s="271" t="s">
        <v>1</v>
      </c>
      <c r="N1184" s="272" t="s">
        <v>40</v>
      </c>
      <c r="O1184" s="91"/>
      <c r="P1184" s="225">
        <f>O1184*H1184</f>
        <v>0</v>
      </c>
      <c r="Q1184" s="225">
        <v>0.00092000000000000003</v>
      </c>
      <c r="R1184" s="225">
        <f>Q1184*H1184</f>
        <v>0.0018400000000000001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452</v>
      </c>
      <c r="AT1184" s="227" t="s">
        <v>307</v>
      </c>
      <c r="AU1184" s="227" t="s">
        <v>147</v>
      </c>
      <c r="AY1184" s="17" t="s">
        <v>138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147</v>
      </c>
      <c r="BK1184" s="228">
        <f>ROUND(I1184*H1184,1)</f>
        <v>0</v>
      </c>
      <c r="BL1184" s="17" t="s">
        <v>442</v>
      </c>
      <c r="BM1184" s="227" t="s">
        <v>1427</v>
      </c>
    </row>
    <row r="1185" s="13" customFormat="1">
      <c r="A1185" s="13"/>
      <c r="B1185" s="229"/>
      <c r="C1185" s="230"/>
      <c r="D1185" s="231" t="s">
        <v>149</v>
      </c>
      <c r="E1185" s="232" t="s">
        <v>1</v>
      </c>
      <c r="F1185" s="233" t="s">
        <v>188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149</v>
      </c>
      <c r="AU1185" s="239" t="s">
        <v>147</v>
      </c>
      <c r="AV1185" s="13" t="s">
        <v>82</v>
      </c>
      <c r="AW1185" s="13" t="s">
        <v>30</v>
      </c>
      <c r="AX1185" s="13" t="s">
        <v>74</v>
      </c>
      <c r="AY1185" s="239" t="s">
        <v>138</v>
      </c>
    </row>
    <row r="1186" s="14" customFormat="1">
      <c r="A1186" s="14"/>
      <c r="B1186" s="240"/>
      <c r="C1186" s="241"/>
      <c r="D1186" s="231" t="s">
        <v>149</v>
      </c>
      <c r="E1186" s="242" t="s">
        <v>1</v>
      </c>
      <c r="F1186" s="243" t="s">
        <v>82</v>
      </c>
      <c r="G1186" s="241"/>
      <c r="H1186" s="244">
        <v>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149</v>
      </c>
      <c r="AU1186" s="250" t="s">
        <v>147</v>
      </c>
      <c r="AV1186" s="14" t="s">
        <v>147</v>
      </c>
      <c r="AW1186" s="14" t="s">
        <v>30</v>
      </c>
      <c r="AX1186" s="14" t="s">
        <v>74</v>
      </c>
      <c r="AY1186" s="250" t="s">
        <v>138</v>
      </c>
    </row>
    <row r="1187" s="13" customFormat="1">
      <c r="A1187" s="13"/>
      <c r="B1187" s="229"/>
      <c r="C1187" s="230"/>
      <c r="D1187" s="231" t="s">
        <v>149</v>
      </c>
      <c r="E1187" s="232" t="s">
        <v>1</v>
      </c>
      <c r="F1187" s="233" t="s">
        <v>186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149</v>
      </c>
      <c r="AU1187" s="239" t="s">
        <v>147</v>
      </c>
      <c r="AV1187" s="13" t="s">
        <v>82</v>
      </c>
      <c r="AW1187" s="13" t="s">
        <v>30</v>
      </c>
      <c r="AX1187" s="13" t="s">
        <v>74</v>
      </c>
      <c r="AY1187" s="239" t="s">
        <v>138</v>
      </c>
    </row>
    <row r="1188" s="14" customFormat="1">
      <c r="A1188" s="14"/>
      <c r="B1188" s="240"/>
      <c r="C1188" s="241"/>
      <c r="D1188" s="231" t="s">
        <v>149</v>
      </c>
      <c r="E1188" s="242" t="s">
        <v>1</v>
      </c>
      <c r="F1188" s="243" t="s">
        <v>82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149</v>
      </c>
      <c r="AU1188" s="250" t="s">
        <v>147</v>
      </c>
      <c r="AV1188" s="14" t="s">
        <v>147</v>
      </c>
      <c r="AW1188" s="14" t="s">
        <v>30</v>
      </c>
      <c r="AX1188" s="14" t="s">
        <v>74</v>
      </c>
      <c r="AY1188" s="250" t="s">
        <v>138</v>
      </c>
    </row>
    <row r="1189" s="15" customFormat="1">
      <c r="A1189" s="15"/>
      <c r="B1189" s="251"/>
      <c r="C1189" s="252"/>
      <c r="D1189" s="231" t="s">
        <v>149</v>
      </c>
      <c r="E1189" s="253" t="s">
        <v>1</v>
      </c>
      <c r="F1189" s="254" t="s">
        <v>176</v>
      </c>
      <c r="G1189" s="252"/>
      <c r="H1189" s="255">
        <v>2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1" t="s">
        <v>149</v>
      </c>
      <c r="AU1189" s="261" t="s">
        <v>147</v>
      </c>
      <c r="AV1189" s="15" t="s">
        <v>146</v>
      </c>
      <c r="AW1189" s="15" t="s">
        <v>30</v>
      </c>
      <c r="AX1189" s="15" t="s">
        <v>82</v>
      </c>
      <c r="AY1189" s="261" t="s">
        <v>138</v>
      </c>
    </row>
    <row r="1190" s="2" customFormat="1" ht="24.15" customHeight="1">
      <c r="A1190" s="38"/>
      <c r="B1190" s="39"/>
      <c r="C1190" s="262" t="s">
        <v>1428</v>
      </c>
      <c r="D1190" s="262" t="s">
        <v>307</v>
      </c>
      <c r="E1190" s="263" t="s">
        <v>1429</v>
      </c>
      <c r="F1190" s="264" t="s">
        <v>1430</v>
      </c>
      <c r="G1190" s="265" t="s">
        <v>145</v>
      </c>
      <c r="H1190" s="266">
        <v>3</v>
      </c>
      <c r="I1190" s="267"/>
      <c r="J1190" s="268">
        <f>ROUND(I1190*H1190,1)</f>
        <v>0</v>
      </c>
      <c r="K1190" s="269"/>
      <c r="L1190" s="270"/>
      <c r="M1190" s="271" t="s">
        <v>1</v>
      </c>
      <c r="N1190" s="272" t="s">
        <v>40</v>
      </c>
      <c r="O1190" s="91"/>
      <c r="P1190" s="225">
        <f>O1190*H1190</f>
        <v>0</v>
      </c>
      <c r="Q1190" s="225">
        <v>0.00123</v>
      </c>
      <c r="R1190" s="225">
        <f>Q1190*H1190</f>
        <v>0.0036899999999999997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452</v>
      </c>
      <c r="AT1190" s="227" t="s">
        <v>307</v>
      </c>
      <c r="AU1190" s="227" t="s">
        <v>147</v>
      </c>
      <c r="AY1190" s="17" t="s">
        <v>138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147</v>
      </c>
      <c r="BK1190" s="228">
        <f>ROUND(I1190*H1190,1)</f>
        <v>0</v>
      </c>
      <c r="BL1190" s="17" t="s">
        <v>442</v>
      </c>
      <c r="BM1190" s="227" t="s">
        <v>1431</v>
      </c>
    </row>
    <row r="1191" s="13" customFormat="1">
      <c r="A1191" s="13"/>
      <c r="B1191" s="229"/>
      <c r="C1191" s="230"/>
      <c r="D1191" s="231" t="s">
        <v>149</v>
      </c>
      <c r="E1191" s="232" t="s">
        <v>1</v>
      </c>
      <c r="F1191" s="233" t="s">
        <v>1432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149</v>
      </c>
      <c r="AU1191" s="239" t="s">
        <v>147</v>
      </c>
      <c r="AV1191" s="13" t="s">
        <v>82</v>
      </c>
      <c r="AW1191" s="13" t="s">
        <v>30</v>
      </c>
      <c r="AX1191" s="13" t="s">
        <v>74</v>
      </c>
      <c r="AY1191" s="239" t="s">
        <v>138</v>
      </c>
    </row>
    <row r="1192" s="14" customFormat="1">
      <c r="A1192" s="14"/>
      <c r="B1192" s="240"/>
      <c r="C1192" s="241"/>
      <c r="D1192" s="231" t="s">
        <v>149</v>
      </c>
      <c r="E1192" s="242" t="s">
        <v>1</v>
      </c>
      <c r="F1192" s="243" t="s">
        <v>82</v>
      </c>
      <c r="G1192" s="241"/>
      <c r="H1192" s="244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149</v>
      </c>
      <c r="AU1192" s="250" t="s">
        <v>147</v>
      </c>
      <c r="AV1192" s="14" t="s">
        <v>147</v>
      </c>
      <c r="AW1192" s="14" t="s">
        <v>30</v>
      </c>
      <c r="AX1192" s="14" t="s">
        <v>74</v>
      </c>
      <c r="AY1192" s="250" t="s">
        <v>138</v>
      </c>
    </row>
    <row r="1193" s="13" customFormat="1">
      <c r="A1193" s="13"/>
      <c r="B1193" s="229"/>
      <c r="C1193" s="230"/>
      <c r="D1193" s="231" t="s">
        <v>149</v>
      </c>
      <c r="E1193" s="232" t="s">
        <v>1</v>
      </c>
      <c r="F1193" s="233" t="s">
        <v>196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149</v>
      </c>
      <c r="AU1193" s="239" t="s">
        <v>147</v>
      </c>
      <c r="AV1193" s="13" t="s">
        <v>82</v>
      </c>
      <c r="AW1193" s="13" t="s">
        <v>30</v>
      </c>
      <c r="AX1193" s="13" t="s">
        <v>74</v>
      </c>
      <c r="AY1193" s="239" t="s">
        <v>138</v>
      </c>
    </row>
    <row r="1194" s="14" customFormat="1">
      <c r="A1194" s="14"/>
      <c r="B1194" s="240"/>
      <c r="C1194" s="241"/>
      <c r="D1194" s="231" t="s">
        <v>149</v>
      </c>
      <c r="E1194" s="242" t="s">
        <v>1</v>
      </c>
      <c r="F1194" s="243" t="s">
        <v>82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149</v>
      </c>
      <c r="AU1194" s="250" t="s">
        <v>147</v>
      </c>
      <c r="AV1194" s="14" t="s">
        <v>147</v>
      </c>
      <c r="AW1194" s="14" t="s">
        <v>30</v>
      </c>
      <c r="AX1194" s="14" t="s">
        <v>74</v>
      </c>
      <c r="AY1194" s="250" t="s">
        <v>138</v>
      </c>
    </row>
    <row r="1195" s="13" customFormat="1">
      <c r="A1195" s="13"/>
      <c r="B1195" s="229"/>
      <c r="C1195" s="230"/>
      <c r="D1195" s="231" t="s">
        <v>149</v>
      </c>
      <c r="E1195" s="232" t="s">
        <v>1</v>
      </c>
      <c r="F1195" s="233" t="s">
        <v>192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149</v>
      </c>
      <c r="AU1195" s="239" t="s">
        <v>147</v>
      </c>
      <c r="AV1195" s="13" t="s">
        <v>82</v>
      </c>
      <c r="AW1195" s="13" t="s">
        <v>30</v>
      </c>
      <c r="AX1195" s="13" t="s">
        <v>74</v>
      </c>
      <c r="AY1195" s="239" t="s">
        <v>138</v>
      </c>
    </row>
    <row r="1196" s="14" customFormat="1">
      <c r="A1196" s="14"/>
      <c r="B1196" s="240"/>
      <c r="C1196" s="241"/>
      <c r="D1196" s="231" t="s">
        <v>149</v>
      </c>
      <c r="E1196" s="242" t="s">
        <v>1</v>
      </c>
      <c r="F1196" s="243" t="s">
        <v>82</v>
      </c>
      <c r="G1196" s="241"/>
      <c r="H1196" s="244">
        <v>1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149</v>
      </c>
      <c r="AU1196" s="250" t="s">
        <v>147</v>
      </c>
      <c r="AV1196" s="14" t="s">
        <v>147</v>
      </c>
      <c r="AW1196" s="14" t="s">
        <v>30</v>
      </c>
      <c r="AX1196" s="14" t="s">
        <v>74</v>
      </c>
      <c r="AY1196" s="250" t="s">
        <v>138</v>
      </c>
    </row>
    <row r="1197" s="15" customFormat="1">
      <c r="A1197" s="15"/>
      <c r="B1197" s="251"/>
      <c r="C1197" s="252"/>
      <c r="D1197" s="231" t="s">
        <v>149</v>
      </c>
      <c r="E1197" s="253" t="s">
        <v>1</v>
      </c>
      <c r="F1197" s="254" t="s">
        <v>176</v>
      </c>
      <c r="G1197" s="252"/>
      <c r="H1197" s="255">
        <v>3</v>
      </c>
      <c r="I1197" s="256"/>
      <c r="J1197" s="252"/>
      <c r="K1197" s="252"/>
      <c r="L1197" s="257"/>
      <c r="M1197" s="258"/>
      <c r="N1197" s="259"/>
      <c r="O1197" s="259"/>
      <c r="P1197" s="259"/>
      <c r="Q1197" s="259"/>
      <c r="R1197" s="259"/>
      <c r="S1197" s="259"/>
      <c r="T1197" s="260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1" t="s">
        <v>149</v>
      </c>
      <c r="AU1197" s="261" t="s">
        <v>147</v>
      </c>
      <c r="AV1197" s="15" t="s">
        <v>146</v>
      </c>
      <c r="AW1197" s="15" t="s">
        <v>30</v>
      </c>
      <c r="AX1197" s="15" t="s">
        <v>82</v>
      </c>
      <c r="AY1197" s="261" t="s">
        <v>138</v>
      </c>
    </row>
    <row r="1198" s="2" customFormat="1" ht="24.15" customHeight="1">
      <c r="A1198" s="38"/>
      <c r="B1198" s="39"/>
      <c r="C1198" s="215" t="s">
        <v>1433</v>
      </c>
      <c r="D1198" s="215" t="s">
        <v>142</v>
      </c>
      <c r="E1198" s="216" t="s">
        <v>1434</v>
      </c>
      <c r="F1198" s="217" t="s">
        <v>1435</v>
      </c>
      <c r="G1198" s="218" t="s">
        <v>145</v>
      </c>
      <c r="H1198" s="219">
        <v>1</v>
      </c>
      <c r="I1198" s="220"/>
      <c r="J1198" s="221">
        <f>ROUND(I1198*H1198,1)</f>
        <v>0</v>
      </c>
      <c r="K1198" s="222"/>
      <c r="L1198" s="44"/>
      <c r="M1198" s="223" t="s">
        <v>1</v>
      </c>
      <c r="N1198" s="224" t="s">
        <v>40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442</v>
      </c>
      <c r="AT1198" s="227" t="s">
        <v>142</v>
      </c>
      <c r="AU1198" s="227" t="s">
        <v>147</v>
      </c>
      <c r="AY1198" s="17" t="s">
        <v>138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147</v>
      </c>
      <c r="BK1198" s="228">
        <f>ROUND(I1198*H1198,1)</f>
        <v>0</v>
      </c>
      <c r="BL1198" s="17" t="s">
        <v>442</v>
      </c>
      <c r="BM1198" s="227" t="s">
        <v>1436</v>
      </c>
    </row>
    <row r="1199" s="13" customFormat="1">
      <c r="A1199" s="13"/>
      <c r="B1199" s="229"/>
      <c r="C1199" s="230"/>
      <c r="D1199" s="231" t="s">
        <v>149</v>
      </c>
      <c r="E1199" s="232" t="s">
        <v>1</v>
      </c>
      <c r="F1199" s="233" t="s">
        <v>194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149</v>
      </c>
      <c r="AU1199" s="239" t="s">
        <v>147</v>
      </c>
      <c r="AV1199" s="13" t="s">
        <v>82</v>
      </c>
      <c r="AW1199" s="13" t="s">
        <v>30</v>
      </c>
      <c r="AX1199" s="13" t="s">
        <v>74</v>
      </c>
      <c r="AY1199" s="239" t="s">
        <v>138</v>
      </c>
    </row>
    <row r="1200" s="14" customFormat="1">
      <c r="A1200" s="14"/>
      <c r="B1200" s="240"/>
      <c r="C1200" s="241"/>
      <c r="D1200" s="231" t="s">
        <v>149</v>
      </c>
      <c r="E1200" s="242" t="s">
        <v>1</v>
      </c>
      <c r="F1200" s="243" t="s">
        <v>82</v>
      </c>
      <c r="G1200" s="241"/>
      <c r="H1200" s="244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149</v>
      </c>
      <c r="AU1200" s="250" t="s">
        <v>147</v>
      </c>
      <c r="AV1200" s="14" t="s">
        <v>147</v>
      </c>
      <c r="AW1200" s="14" t="s">
        <v>30</v>
      </c>
      <c r="AX1200" s="14" t="s">
        <v>82</v>
      </c>
      <c r="AY1200" s="250" t="s">
        <v>138</v>
      </c>
    </row>
    <row r="1201" s="2" customFormat="1" ht="24.15" customHeight="1">
      <c r="A1201" s="38"/>
      <c r="B1201" s="39"/>
      <c r="C1201" s="262" t="s">
        <v>1437</v>
      </c>
      <c r="D1201" s="262" t="s">
        <v>307</v>
      </c>
      <c r="E1201" s="263" t="s">
        <v>1438</v>
      </c>
      <c r="F1201" s="264" t="s">
        <v>1439</v>
      </c>
      <c r="G1201" s="265" t="s">
        <v>145</v>
      </c>
      <c r="H1201" s="266">
        <v>1</v>
      </c>
      <c r="I1201" s="267"/>
      <c r="J1201" s="268">
        <f>ROUND(I1201*H1201,1)</f>
        <v>0</v>
      </c>
      <c r="K1201" s="269"/>
      <c r="L1201" s="270"/>
      <c r="M1201" s="271" t="s">
        <v>1</v>
      </c>
      <c r="N1201" s="272" t="s">
        <v>40</v>
      </c>
      <c r="O1201" s="91"/>
      <c r="P1201" s="225">
        <f>O1201*H1201</f>
        <v>0</v>
      </c>
      <c r="Q1201" s="225">
        <v>0.0021800000000000001</v>
      </c>
      <c r="R1201" s="225">
        <f>Q1201*H1201</f>
        <v>0.0021800000000000001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452</v>
      </c>
      <c r="AT1201" s="227" t="s">
        <v>307</v>
      </c>
      <c r="AU1201" s="227" t="s">
        <v>147</v>
      </c>
      <c r="AY1201" s="17" t="s">
        <v>138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147</v>
      </c>
      <c r="BK1201" s="228">
        <f>ROUND(I1201*H1201,1)</f>
        <v>0</v>
      </c>
      <c r="BL1201" s="17" t="s">
        <v>442</v>
      </c>
      <c r="BM1201" s="227" t="s">
        <v>1440</v>
      </c>
    </row>
    <row r="1202" s="2" customFormat="1" ht="24.15" customHeight="1">
      <c r="A1202" s="38"/>
      <c r="B1202" s="39"/>
      <c r="C1202" s="215" t="s">
        <v>1441</v>
      </c>
      <c r="D1202" s="215" t="s">
        <v>142</v>
      </c>
      <c r="E1202" s="216" t="s">
        <v>1442</v>
      </c>
      <c r="F1202" s="217" t="s">
        <v>1443</v>
      </c>
      <c r="G1202" s="218" t="s">
        <v>145</v>
      </c>
      <c r="H1202" s="219">
        <v>1</v>
      </c>
      <c r="I1202" s="220"/>
      <c r="J1202" s="221">
        <f>ROUND(I1202*H1202,1)</f>
        <v>0</v>
      </c>
      <c r="K1202" s="222"/>
      <c r="L1202" s="44"/>
      <c r="M1202" s="223" t="s">
        <v>1</v>
      </c>
      <c r="N1202" s="224" t="s">
        <v>40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0.13100000000000001</v>
      </c>
      <c r="T1202" s="226">
        <f>S1202*H1202</f>
        <v>0.13100000000000001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442</v>
      </c>
      <c r="AT1202" s="227" t="s">
        <v>142</v>
      </c>
      <c r="AU1202" s="227" t="s">
        <v>147</v>
      </c>
      <c r="AY1202" s="17" t="s">
        <v>138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147</v>
      </c>
      <c r="BK1202" s="228">
        <f>ROUND(I1202*H1202,1)</f>
        <v>0</v>
      </c>
      <c r="BL1202" s="17" t="s">
        <v>442</v>
      </c>
      <c r="BM1202" s="227" t="s">
        <v>1444</v>
      </c>
    </row>
    <row r="1203" s="13" customFormat="1">
      <c r="A1203" s="13"/>
      <c r="B1203" s="229"/>
      <c r="C1203" s="230"/>
      <c r="D1203" s="231" t="s">
        <v>149</v>
      </c>
      <c r="E1203" s="232" t="s">
        <v>1</v>
      </c>
      <c r="F1203" s="233" t="s">
        <v>190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149</v>
      </c>
      <c r="AU1203" s="239" t="s">
        <v>147</v>
      </c>
      <c r="AV1203" s="13" t="s">
        <v>82</v>
      </c>
      <c r="AW1203" s="13" t="s">
        <v>30</v>
      </c>
      <c r="AX1203" s="13" t="s">
        <v>74</v>
      </c>
      <c r="AY1203" s="239" t="s">
        <v>138</v>
      </c>
    </row>
    <row r="1204" s="14" customFormat="1">
      <c r="A1204" s="14"/>
      <c r="B1204" s="240"/>
      <c r="C1204" s="241"/>
      <c r="D1204" s="231" t="s">
        <v>149</v>
      </c>
      <c r="E1204" s="242" t="s">
        <v>1</v>
      </c>
      <c r="F1204" s="243" t="s">
        <v>82</v>
      </c>
      <c r="G1204" s="241"/>
      <c r="H1204" s="244">
        <v>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149</v>
      </c>
      <c r="AU1204" s="250" t="s">
        <v>147</v>
      </c>
      <c r="AV1204" s="14" t="s">
        <v>147</v>
      </c>
      <c r="AW1204" s="14" t="s">
        <v>30</v>
      </c>
      <c r="AX1204" s="14" t="s">
        <v>82</v>
      </c>
      <c r="AY1204" s="250" t="s">
        <v>138</v>
      </c>
    </row>
    <row r="1205" s="2" customFormat="1" ht="24.15" customHeight="1">
      <c r="A1205" s="38"/>
      <c r="B1205" s="39"/>
      <c r="C1205" s="215" t="s">
        <v>1445</v>
      </c>
      <c r="D1205" s="215" t="s">
        <v>142</v>
      </c>
      <c r="E1205" s="216" t="s">
        <v>1446</v>
      </c>
      <c r="F1205" s="217" t="s">
        <v>1447</v>
      </c>
      <c r="G1205" s="218" t="s">
        <v>145</v>
      </c>
      <c r="H1205" s="219">
        <v>1</v>
      </c>
      <c r="I1205" s="220"/>
      <c r="J1205" s="221">
        <f>ROUND(I1205*H1205,1)</f>
        <v>0</v>
      </c>
      <c r="K1205" s="222"/>
      <c r="L1205" s="44"/>
      <c r="M1205" s="223" t="s">
        <v>1</v>
      </c>
      <c r="N1205" s="224" t="s">
        <v>40</v>
      </c>
      <c r="O1205" s="91"/>
      <c r="P1205" s="225">
        <f>O1205*H1205</f>
        <v>0</v>
      </c>
      <c r="Q1205" s="225">
        <v>0</v>
      </c>
      <c r="R1205" s="225">
        <f>Q1205*H1205</f>
        <v>0</v>
      </c>
      <c r="S1205" s="225">
        <v>0.088099999999999998</v>
      </c>
      <c r="T1205" s="226">
        <f>S1205*H1205</f>
        <v>0.088099999999999998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146</v>
      </c>
      <c r="AT1205" s="227" t="s">
        <v>142</v>
      </c>
      <c r="AU1205" s="227" t="s">
        <v>147</v>
      </c>
      <c r="AY1205" s="17" t="s">
        <v>138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147</v>
      </c>
      <c r="BK1205" s="228">
        <f>ROUND(I1205*H1205,1)</f>
        <v>0</v>
      </c>
      <c r="BL1205" s="17" t="s">
        <v>146</v>
      </c>
      <c r="BM1205" s="227" t="s">
        <v>1448</v>
      </c>
    </row>
    <row r="1206" s="13" customFormat="1">
      <c r="A1206" s="13"/>
      <c r="B1206" s="229"/>
      <c r="C1206" s="230"/>
      <c r="D1206" s="231" t="s">
        <v>149</v>
      </c>
      <c r="E1206" s="232" t="s">
        <v>1</v>
      </c>
      <c r="F1206" s="233" t="s">
        <v>1449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149</v>
      </c>
      <c r="AU1206" s="239" t="s">
        <v>147</v>
      </c>
      <c r="AV1206" s="13" t="s">
        <v>82</v>
      </c>
      <c r="AW1206" s="13" t="s">
        <v>30</v>
      </c>
      <c r="AX1206" s="13" t="s">
        <v>74</v>
      </c>
      <c r="AY1206" s="239" t="s">
        <v>138</v>
      </c>
    </row>
    <row r="1207" s="14" customFormat="1">
      <c r="A1207" s="14"/>
      <c r="B1207" s="240"/>
      <c r="C1207" s="241"/>
      <c r="D1207" s="231" t="s">
        <v>149</v>
      </c>
      <c r="E1207" s="242" t="s">
        <v>1</v>
      </c>
      <c r="F1207" s="243" t="s">
        <v>82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149</v>
      </c>
      <c r="AU1207" s="250" t="s">
        <v>147</v>
      </c>
      <c r="AV1207" s="14" t="s">
        <v>147</v>
      </c>
      <c r="AW1207" s="14" t="s">
        <v>30</v>
      </c>
      <c r="AX1207" s="14" t="s">
        <v>82</v>
      </c>
      <c r="AY1207" s="250" t="s">
        <v>138</v>
      </c>
    </row>
    <row r="1208" s="2" customFormat="1" ht="24.15" customHeight="1">
      <c r="A1208" s="38"/>
      <c r="B1208" s="39"/>
      <c r="C1208" s="215" t="s">
        <v>1450</v>
      </c>
      <c r="D1208" s="215" t="s">
        <v>142</v>
      </c>
      <c r="E1208" s="216" t="s">
        <v>1451</v>
      </c>
      <c r="F1208" s="217" t="s">
        <v>1452</v>
      </c>
      <c r="G1208" s="218" t="s">
        <v>288</v>
      </c>
      <c r="H1208" s="219">
        <v>0.14299999999999999</v>
      </c>
      <c r="I1208" s="220"/>
      <c r="J1208" s="221">
        <f>ROUND(I1208*H1208,1)</f>
        <v>0</v>
      </c>
      <c r="K1208" s="222"/>
      <c r="L1208" s="44"/>
      <c r="M1208" s="223" t="s">
        <v>1</v>
      </c>
      <c r="N1208" s="224" t="s">
        <v>40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442</v>
      </c>
      <c r="AT1208" s="227" t="s">
        <v>142</v>
      </c>
      <c r="AU1208" s="227" t="s">
        <v>147</v>
      </c>
      <c r="AY1208" s="17" t="s">
        <v>138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147</v>
      </c>
      <c r="BK1208" s="228">
        <f>ROUND(I1208*H1208,1)</f>
        <v>0</v>
      </c>
      <c r="BL1208" s="17" t="s">
        <v>442</v>
      </c>
      <c r="BM1208" s="227" t="s">
        <v>1453</v>
      </c>
    </row>
    <row r="1209" s="2" customFormat="1" ht="24.15" customHeight="1">
      <c r="A1209" s="38"/>
      <c r="B1209" s="39"/>
      <c r="C1209" s="215" t="s">
        <v>1454</v>
      </c>
      <c r="D1209" s="215" t="s">
        <v>142</v>
      </c>
      <c r="E1209" s="216" t="s">
        <v>1455</v>
      </c>
      <c r="F1209" s="217" t="s">
        <v>1456</v>
      </c>
      <c r="G1209" s="218" t="s">
        <v>288</v>
      </c>
      <c r="H1209" s="219">
        <v>0.14299999999999999</v>
      </c>
      <c r="I1209" s="220"/>
      <c r="J1209" s="221">
        <f>ROUND(I1209*H1209,1)</f>
        <v>0</v>
      </c>
      <c r="K1209" s="222"/>
      <c r="L1209" s="44"/>
      <c r="M1209" s="223" t="s">
        <v>1</v>
      </c>
      <c r="N1209" s="224" t="s">
        <v>40</v>
      </c>
      <c r="O1209" s="91"/>
      <c r="P1209" s="225">
        <f>O1209*H1209</f>
        <v>0</v>
      </c>
      <c r="Q1209" s="225">
        <v>0</v>
      </c>
      <c r="R1209" s="225">
        <f>Q1209*H1209</f>
        <v>0</v>
      </c>
      <c r="S1209" s="225">
        <v>0</v>
      </c>
      <c r="T1209" s="226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442</v>
      </c>
      <c r="AT1209" s="227" t="s">
        <v>142</v>
      </c>
      <c r="AU1209" s="227" t="s">
        <v>147</v>
      </c>
      <c r="AY1209" s="17" t="s">
        <v>138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147</v>
      </c>
      <c r="BK1209" s="228">
        <f>ROUND(I1209*H1209,1)</f>
        <v>0</v>
      </c>
      <c r="BL1209" s="17" t="s">
        <v>442</v>
      </c>
      <c r="BM1209" s="227" t="s">
        <v>1457</v>
      </c>
    </row>
    <row r="1210" s="2" customFormat="1" ht="24.15" customHeight="1">
      <c r="A1210" s="38"/>
      <c r="B1210" s="39"/>
      <c r="C1210" s="215" t="s">
        <v>1458</v>
      </c>
      <c r="D1210" s="215" t="s">
        <v>142</v>
      </c>
      <c r="E1210" s="216" t="s">
        <v>1459</v>
      </c>
      <c r="F1210" s="217" t="s">
        <v>1460</v>
      </c>
      <c r="G1210" s="218" t="s">
        <v>288</v>
      </c>
      <c r="H1210" s="219">
        <v>0.14299999999999999</v>
      </c>
      <c r="I1210" s="220"/>
      <c r="J1210" s="221">
        <f>ROUND(I1210*H1210,1)</f>
        <v>0</v>
      </c>
      <c r="K1210" s="222"/>
      <c r="L1210" s="44"/>
      <c r="M1210" s="223" t="s">
        <v>1</v>
      </c>
      <c r="N1210" s="224" t="s">
        <v>40</v>
      </c>
      <c r="O1210" s="91"/>
      <c r="P1210" s="225">
        <f>O1210*H1210</f>
        <v>0</v>
      </c>
      <c r="Q1210" s="225">
        <v>0</v>
      </c>
      <c r="R1210" s="225">
        <f>Q1210*H1210</f>
        <v>0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442</v>
      </c>
      <c r="AT1210" s="227" t="s">
        <v>142</v>
      </c>
      <c r="AU1210" s="227" t="s">
        <v>147</v>
      </c>
      <c r="AY1210" s="17" t="s">
        <v>138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147</v>
      </c>
      <c r="BK1210" s="228">
        <f>ROUND(I1210*H1210,1)</f>
        <v>0</v>
      </c>
      <c r="BL1210" s="17" t="s">
        <v>442</v>
      </c>
      <c r="BM1210" s="227" t="s">
        <v>1461</v>
      </c>
    </row>
    <row r="1211" s="12" customFormat="1" ht="22.8" customHeight="1">
      <c r="A1211" s="12"/>
      <c r="B1211" s="199"/>
      <c r="C1211" s="200"/>
      <c r="D1211" s="201" t="s">
        <v>73</v>
      </c>
      <c r="E1211" s="213" t="s">
        <v>1462</v>
      </c>
      <c r="F1211" s="213" t="s">
        <v>1463</v>
      </c>
      <c r="G1211" s="200"/>
      <c r="H1211" s="200"/>
      <c r="I1211" s="203"/>
      <c r="J1211" s="214">
        <f>BK1211</f>
        <v>0</v>
      </c>
      <c r="K1211" s="200"/>
      <c r="L1211" s="205"/>
      <c r="M1211" s="206"/>
      <c r="N1211" s="207"/>
      <c r="O1211" s="207"/>
      <c r="P1211" s="208">
        <f>SUM(P1212:P1271)</f>
        <v>0</v>
      </c>
      <c r="Q1211" s="207"/>
      <c r="R1211" s="208">
        <f>SUM(R1212:R1271)</f>
        <v>0.11186242000000002</v>
      </c>
      <c r="S1211" s="207"/>
      <c r="T1211" s="209">
        <f>SUM(T1212:T1271)</f>
        <v>0.25817434</v>
      </c>
      <c r="U1211" s="12"/>
      <c r="V1211" s="12"/>
      <c r="W1211" s="12"/>
      <c r="X1211" s="12"/>
      <c r="Y1211" s="12"/>
      <c r="Z1211" s="12"/>
      <c r="AA1211" s="12"/>
      <c r="AB1211" s="12"/>
      <c r="AC1211" s="12"/>
      <c r="AD1211" s="12"/>
      <c r="AE1211" s="12"/>
      <c r="AR1211" s="210" t="s">
        <v>147</v>
      </c>
      <c r="AT1211" s="211" t="s">
        <v>73</v>
      </c>
      <c r="AU1211" s="211" t="s">
        <v>82</v>
      </c>
      <c r="AY1211" s="210" t="s">
        <v>138</v>
      </c>
      <c r="BK1211" s="212">
        <f>SUM(BK1212:BK1271)</f>
        <v>0</v>
      </c>
    </row>
    <row r="1212" s="2" customFormat="1" ht="16.5" customHeight="1">
      <c r="A1212" s="38"/>
      <c r="B1212" s="39"/>
      <c r="C1212" s="215" t="s">
        <v>951</v>
      </c>
      <c r="D1212" s="215" t="s">
        <v>142</v>
      </c>
      <c r="E1212" s="216" t="s">
        <v>1464</v>
      </c>
      <c r="F1212" s="217" t="s">
        <v>1465</v>
      </c>
      <c r="G1212" s="218" t="s">
        <v>171</v>
      </c>
      <c r="H1212" s="219">
        <v>3.6360000000000001</v>
      </c>
      <c r="I1212" s="220"/>
      <c r="J1212" s="221">
        <f>ROUND(I1212*H1212,1)</f>
        <v>0</v>
      </c>
      <c r="K1212" s="222"/>
      <c r="L1212" s="44"/>
      <c r="M1212" s="223" t="s">
        <v>1</v>
      </c>
      <c r="N1212" s="224" t="s">
        <v>40</v>
      </c>
      <c r="O1212" s="91"/>
      <c r="P1212" s="225">
        <f>O1212*H1212</f>
        <v>0</v>
      </c>
      <c r="Q1212" s="225">
        <v>0</v>
      </c>
      <c r="R1212" s="225">
        <f>Q1212*H1212</f>
        <v>0</v>
      </c>
      <c r="S1212" s="225">
        <v>0</v>
      </c>
      <c r="T1212" s="226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442</v>
      </c>
      <c r="AT1212" s="227" t="s">
        <v>142</v>
      </c>
      <c r="AU1212" s="227" t="s">
        <v>147</v>
      </c>
      <c r="AY1212" s="17" t="s">
        <v>138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147</v>
      </c>
      <c r="BK1212" s="228">
        <f>ROUND(I1212*H1212,1)</f>
        <v>0</v>
      </c>
      <c r="BL1212" s="17" t="s">
        <v>442</v>
      </c>
      <c r="BM1212" s="227" t="s">
        <v>1466</v>
      </c>
    </row>
    <row r="1213" s="13" customFormat="1">
      <c r="A1213" s="13"/>
      <c r="B1213" s="229"/>
      <c r="C1213" s="230"/>
      <c r="D1213" s="231" t="s">
        <v>149</v>
      </c>
      <c r="E1213" s="232" t="s">
        <v>1</v>
      </c>
      <c r="F1213" s="233" t="s">
        <v>174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149</v>
      </c>
      <c r="AU1213" s="239" t="s">
        <v>147</v>
      </c>
      <c r="AV1213" s="13" t="s">
        <v>82</v>
      </c>
      <c r="AW1213" s="13" t="s">
        <v>30</v>
      </c>
      <c r="AX1213" s="13" t="s">
        <v>74</v>
      </c>
      <c r="AY1213" s="239" t="s">
        <v>138</v>
      </c>
    </row>
    <row r="1214" s="14" customFormat="1">
      <c r="A1214" s="14"/>
      <c r="B1214" s="240"/>
      <c r="C1214" s="241"/>
      <c r="D1214" s="231" t="s">
        <v>149</v>
      </c>
      <c r="E1214" s="242" t="s">
        <v>1</v>
      </c>
      <c r="F1214" s="243" t="s">
        <v>185</v>
      </c>
      <c r="G1214" s="241"/>
      <c r="H1214" s="244">
        <v>2.4710000000000001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149</v>
      </c>
      <c r="AU1214" s="250" t="s">
        <v>147</v>
      </c>
      <c r="AV1214" s="14" t="s">
        <v>147</v>
      </c>
      <c r="AW1214" s="14" t="s">
        <v>30</v>
      </c>
      <c r="AX1214" s="14" t="s">
        <v>74</v>
      </c>
      <c r="AY1214" s="250" t="s">
        <v>138</v>
      </c>
    </row>
    <row r="1215" s="13" customFormat="1">
      <c r="A1215" s="13"/>
      <c r="B1215" s="229"/>
      <c r="C1215" s="230"/>
      <c r="D1215" s="231" t="s">
        <v>149</v>
      </c>
      <c r="E1215" s="232" t="s">
        <v>1</v>
      </c>
      <c r="F1215" s="233" t="s">
        <v>186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149</v>
      </c>
      <c r="AU1215" s="239" t="s">
        <v>147</v>
      </c>
      <c r="AV1215" s="13" t="s">
        <v>82</v>
      </c>
      <c r="AW1215" s="13" t="s">
        <v>30</v>
      </c>
      <c r="AX1215" s="13" t="s">
        <v>74</v>
      </c>
      <c r="AY1215" s="239" t="s">
        <v>138</v>
      </c>
    </row>
    <row r="1216" s="14" customFormat="1">
      <c r="A1216" s="14"/>
      <c r="B1216" s="240"/>
      <c r="C1216" s="241"/>
      <c r="D1216" s="231" t="s">
        <v>149</v>
      </c>
      <c r="E1216" s="242" t="s">
        <v>1</v>
      </c>
      <c r="F1216" s="243" t="s">
        <v>187</v>
      </c>
      <c r="G1216" s="241"/>
      <c r="H1216" s="244">
        <v>1.165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149</v>
      </c>
      <c r="AU1216" s="250" t="s">
        <v>147</v>
      </c>
      <c r="AV1216" s="14" t="s">
        <v>147</v>
      </c>
      <c r="AW1216" s="14" t="s">
        <v>30</v>
      </c>
      <c r="AX1216" s="14" t="s">
        <v>74</v>
      </c>
      <c r="AY1216" s="250" t="s">
        <v>138</v>
      </c>
    </row>
    <row r="1217" s="15" customFormat="1">
      <c r="A1217" s="15"/>
      <c r="B1217" s="251"/>
      <c r="C1217" s="252"/>
      <c r="D1217" s="231" t="s">
        <v>149</v>
      </c>
      <c r="E1217" s="253" t="s">
        <v>1</v>
      </c>
      <c r="F1217" s="254" t="s">
        <v>176</v>
      </c>
      <c r="G1217" s="252"/>
      <c r="H1217" s="255">
        <v>3.6360000000000001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61" t="s">
        <v>149</v>
      </c>
      <c r="AU1217" s="261" t="s">
        <v>147</v>
      </c>
      <c r="AV1217" s="15" t="s">
        <v>146</v>
      </c>
      <c r="AW1217" s="15" t="s">
        <v>30</v>
      </c>
      <c r="AX1217" s="15" t="s">
        <v>82</v>
      </c>
      <c r="AY1217" s="261" t="s">
        <v>138</v>
      </c>
    </row>
    <row r="1218" s="2" customFormat="1" ht="16.5" customHeight="1">
      <c r="A1218" s="38"/>
      <c r="B1218" s="39"/>
      <c r="C1218" s="215" t="s">
        <v>1012</v>
      </c>
      <c r="D1218" s="215" t="s">
        <v>142</v>
      </c>
      <c r="E1218" s="216" t="s">
        <v>1467</v>
      </c>
      <c r="F1218" s="217" t="s">
        <v>1468</v>
      </c>
      <c r="G1218" s="218" t="s">
        <v>171</v>
      </c>
      <c r="H1218" s="219">
        <v>3.6360000000000001</v>
      </c>
      <c r="I1218" s="220"/>
      <c r="J1218" s="221">
        <f>ROUND(I1218*H1218,1)</f>
        <v>0</v>
      </c>
      <c r="K1218" s="222"/>
      <c r="L1218" s="44"/>
      <c r="M1218" s="223" t="s">
        <v>1</v>
      </c>
      <c r="N1218" s="224" t="s">
        <v>40</v>
      </c>
      <c r="O1218" s="91"/>
      <c r="P1218" s="225">
        <f>O1218*H1218</f>
        <v>0</v>
      </c>
      <c r="Q1218" s="225">
        <v>0.00029999999999999997</v>
      </c>
      <c r="R1218" s="225">
        <f>Q1218*H1218</f>
        <v>0.0010907999999999998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442</v>
      </c>
      <c r="AT1218" s="227" t="s">
        <v>142</v>
      </c>
      <c r="AU1218" s="227" t="s">
        <v>147</v>
      </c>
      <c r="AY1218" s="17" t="s">
        <v>138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147</v>
      </c>
      <c r="BK1218" s="228">
        <f>ROUND(I1218*H1218,1)</f>
        <v>0</v>
      </c>
      <c r="BL1218" s="17" t="s">
        <v>442</v>
      </c>
      <c r="BM1218" s="227" t="s">
        <v>1469</v>
      </c>
    </row>
    <row r="1219" s="13" customFormat="1">
      <c r="A1219" s="13"/>
      <c r="B1219" s="229"/>
      <c r="C1219" s="230"/>
      <c r="D1219" s="231" t="s">
        <v>149</v>
      </c>
      <c r="E1219" s="232" t="s">
        <v>1</v>
      </c>
      <c r="F1219" s="233" t="s">
        <v>174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149</v>
      </c>
      <c r="AU1219" s="239" t="s">
        <v>147</v>
      </c>
      <c r="AV1219" s="13" t="s">
        <v>82</v>
      </c>
      <c r="AW1219" s="13" t="s">
        <v>30</v>
      </c>
      <c r="AX1219" s="13" t="s">
        <v>74</v>
      </c>
      <c r="AY1219" s="239" t="s">
        <v>138</v>
      </c>
    </row>
    <row r="1220" s="14" customFormat="1">
      <c r="A1220" s="14"/>
      <c r="B1220" s="240"/>
      <c r="C1220" s="241"/>
      <c r="D1220" s="231" t="s">
        <v>149</v>
      </c>
      <c r="E1220" s="242" t="s">
        <v>1</v>
      </c>
      <c r="F1220" s="243" t="s">
        <v>185</v>
      </c>
      <c r="G1220" s="241"/>
      <c r="H1220" s="244">
        <v>2.4710000000000001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149</v>
      </c>
      <c r="AU1220" s="250" t="s">
        <v>147</v>
      </c>
      <c r="AV1220" s="14" t="s">
        <v>147</v>
      </c>
      <c r="AW1220" s="14" t="s">
        <v>30</v>
      </c>
      <c r="AX1220" s="14" t="s">
        <v>74</v>
      </c>
      <c r="AY1220" s="250" t="s">
        <v>138</v>
      </c>
    </row>
    <row r="1221" s="13" customFormat="1">
      <c r="A1221" s="13"/>
      <c r="B1221" s="229"/>
      <c r="C1221" s="230"/>
      <c r="D1221" s="231" t="s">
        <v>149</v>
      </c>
      <c r="E1221" s="232" t="s">
        <v>1</v>
      </c>
      <c r="F1221" s="233" t="s">
        <v>186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149</v>
      </c>
      <c r="AU1221" s="239" t="s">
        <v>147</v>
      </c>
      <c r="AV1221" s="13" t="s">
        <v>82</v>
      </c>
      <c r="AW1221" s="13" t="s">
        <v>30</v>
      </c>
      <c r="AX1221" s="13" t="s">
        <v>74</v>
      </c>
      <c r="AY1221" s="239" t="s">
        <v>138</v>
      </c>
    </row>
    <row r="1222" s="14" customFormat="1">
      <c r="A1222" s="14"/>
      <c r="B1222" s="240"/>
      <c r="C1222" s="241"/>
      <c r="D1222" s="231" t="s">
        <v>149</v>
      </c>
      <c r="E1222" s="242" t="s">
        <v>1</v>
      </c>
      <c r="F1222" s="243" t="s">
        <v>187</v>
      </c>
      <c r="G1222" s="241"/>
      <c r="H1222" s="244">
        <v>1.165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149</v>
      </c>
      <c r="AU1222" s="250" t="s">
        <v>147</v>
      </c>
      <c r="AV1222" s="14" t="s">
        <v>147</v>
      </c>
      <c r="AW1222" s="14" t="s">
        <v>30</v>
      </c>
      <c r="AX1222" s="14" t="s">
        <v>74</v>
      </c>
      <c r="AY1222" s="250" t="s">
        <v>138</v>
      </c>
    </row>
    <row r="1223" s="15" customFormat="1">
      <c r="A1223" s="15"/>
      <c r="B1223" s="251"/>
      <c r="C1223" s="252"/>
      <c r="D1223" s="231" t="s">
        <v>149</v>
      </c>
      <c r="E1223" s="253" t="s">
        <v>1</v>
      </c>
      <c r="F1223" s="254" t="s">
        <v>176</v>
      </c>
      <c r="G1223" s="252"/>
      <c r="H1223" s="255">
        <v>3.6360000000000001</v>
      </c>
      <c r="I1223" s="256"/>
      <c r="J1223" s="252"/>
      <c r="K1223" s="252"/>
      <c r="L1223" s="257"/>
      <c r="M1223" s="258"/>
      <c r="N1223" s="259"/>
      <c r="O1223" s="259"/>
      <c r="P1223" s="259"/>
      <c r="Q1223" s="259"/>
      <c r="R1223" s="259"/>
      <c r="S1223" s="259"/>
      <c r="T1223" s="260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61" t="s">
        <v>149</v>
      </c>
      <c r="AU1223" s="261" t="s">
        <v>147</v>
      </c>
      <c r="AV1223" s="15" t="s">
        <v>146</v>
      </c>
      <c r="AW1223" s="15" t="s">
        <v>30</v>
      </c>
      <c r="AX1223" s="15" t="s">
        <v>82</v>
      </c>
      <c r="AY1223" s="261" t="s">
        <v>138</v>
      </c>
    </row>
    <row r="1224" s="2" customFormat="1" ht="24.15" customHeight="1">
      <c r="A1224" s="38"/>
      <c r="B1224" s="39"/>
      <c r="C1224" s="215" t="s">
        <v>972</v>
      </c>
      <c r="D1224" s="215" t="s">
        <v>142</v>
      </c>
      <c r="E1224" s="216" t="s">
        <v>1470</v>
      </c>
      <c r="F1224" s="217" t="s">
        <v>1471</v>
      </c>
      <c r="G1224" s="218" t="s">
        <v>364</v>
      </c>
      <c r="H1224" s="219">
        <v>21.991</v>
      </c>
      <c r="I1224" s="220"/>
      <c r="J1224" s="221">
        <f>ROUND(I1224*H1224,1)</f>
        <v>0</v>
      </c>
      <c r="K1224" s="222"/>
      <c r="L1224" s="44"/>
      <c r="M1224" s="223" t="s">
        <v>1</v>
      </c>
      <c r="N1224" s="224" t="s">
        <v>40</v>
      </c>
      <c r="O1224" s="91"/>
      <c r="P1224" s="225">
        <f>O1224*H1224</f>
        <v>0</v>
      </c>
      <c r="Q1224" s="225">
        <v>0</v>
      </c>
      <c r="R1224" s="225">
        <f>Q1224*H1224</f>
        <v>0</v>
      </c>
      <c r="S1224" s="225">
        <v>0.01174</v>
      </c>
      <c r="T1224" s="226">
        <f>S1224*H1224</f>
        <v>0.25817434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7" t="s">
        <v>442</v>
      </c>
      <c r="AT1224" s="227" t="s">
        <v>142</v>
      </c>
      <c r="AU1224" s="227" t="s">
        <v>147</v>
      </c>
      <c r="AY1224" s="17" t="s">
        <v>138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17" t="s">
        <v>147</v>
      </c>
      <c r="BK1224" s="228">
        <f>ROUND(I1224*H1224,1)</f>
        <v>0</v>
      </c>
      <c r="BL1224" s="17" t="s">
        <v>442</v>
      </c>
      <c r="BM1224" s="227" t="s">
        <v>1472</v>
      </c>
    </row>
    <row r="1225" s="13" customFormat="1">
      <c r="A1225" s="13"/>
      <c r="B1225" s="229"/>
      <c r="C1225" s="230"/>
      <c r="D1225" s="231" t="s">
        <v>149</v>
      </c>
      <c r="E1225" s="232" t="s">
        <v>1</v>
      </c>
      <c r="F1225" s="233" t="s">
        <v>182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149</v>
      </c>
      <c r="AU1225" s="239" t="s">
        <v>147</v>
      </c>
      <c r="AV1225" s="13" t="s">
        <v>82</v>
      </c>
      <c r="AW1225" s="13" t="s">
        <v>30</v>
      </c>
      <c r="AX1225" s="13" t="s">
        <v>74</v>
      </c>
      <c r="AY1225" s="239" t="s">
        <v>138</v>
      </c>
    </row>
    <row r="1226" s="14" customFormat="1">
      <c r="A1226" s="14"/>
      <c r="B1226" s="240"/>
      <c r="C1226" s="241"/>
      <c r="D1226" s="231" t="s">
        <v>149</v>
      </c>
      <c r="E1226" s="242" t="s">
        <v>1</v>
      </c>
      <c r="F1226" s="243" t="s">
        <v>1473</v>
      </c>
      <c r="G1226" s="241"/>
      <c r="H1226" s="244">
        <v>16.626000000000001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149</v>
      </c>
      <c r="AU1226" s="250" t="s">
        <v>147</v>
      </c>
      <c r="AV1226" s="14" t="s">
        <v>147</v>
      </c>
      <c r="AW1226" s="14" t="s">
        <v>30</v>
      </c>
      <c r="AX1226" s="14" t="s">
        <v>74</v>
      </c>
      <c r="AY1226" s="250" t="s">
        <v>138</v>
      </c>
    </row>
    <row r="1227" s="14" customFormat="1">
      <c r="A1227" s="14"/>
      <c r="B1227" s="240"/>
      <c r="C1227" s="241"/>
      <c r="D1227" s="231" t="s">
        <v>149</v>
      </c>
      <c r="E1227" s="242" t="s">
        <v>1</v>
      </c>
      <c r="F1227" s="243" t="s">
        <v>1474</v>
      </c>
      <c r="G1227" s="241"/>
      <c r="H1227" s="244">
        <v>0.59499999999999997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149</v>
      </c>
      <c r="AU1227" s="250" t="s">
        <v>147</v>
      </c>
      <c r="AV1227" s="14" t="s">
        <v>147</v>
      </c>
      <c r="AW1227" s="14" t="s">
        <v>30</v>
      </c>
      <c r="AX1227" s="14" t="s">
        <v>74</v>
      </c>
      <c r="AY1227" s="250" t="s">
        <v>138</v>
      </c>
    </row>
    <row r="1228" s="13" customFormat="1">
      <c r="A1228" s="13"/>
      <c r="B1228" s="229"/>
      <c r="C1228" s="230"/>
      <c r="D1228" s="231" t="s">
        <v>149</v>
      </c>
      <c r="E1228" s="232" t="s">
        <v>1</v>
      </c>
      <c r="F1228" s="233" t="s">
        <v>188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149</v>
      </c>
      <c r="AU1228" s="239" t="s">
        <v>147</v>
      </c>
      <c r="AV1228" s="13" t="s">
        <v>82</v>
      </c>
      <c r="AW1228" s="13" t="s">
        <v>30</v>
      </c>
      <c r="AX1228" s="13" t="s">
        <v>74</v>
      </c>
      <c r="AY1228" s="239" t="s">
        <v>138</v>
      </c>
    </row>
    <row r="1229" s="14" customFormat="1">
      <c r="A1229" s="14"/>
      <c r="B1229" s="240"/>
      <c r="C1229" s="241"/>
      <c r="D1229" s="231" t="s">
        <v>149</v>
      </c>
      <c r="E1229" s="242" t="s">
        <v>1</v>
      </c>
      <c r="F1229" s="243" t="s">
        <v>1475</v>
      </c>
      <c r="G1229" s="241"/>
      <c r="H1229" s="244">
        <v>4.7699999999999996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149</v>
      </c>
      <c r="AU1229" s="250" t="s">
        <v>147</v>
      </c>
      <c r="AV1229" s="14" t="s">
        <v>147</v>
      </c>
      <c r="AW1229" s="14" t="s">
        <v>30</v>
      </c>
      <c r="AX1229" s="14" t="s">
        <v>74</v>
      </c>
      <c r="AY1229" s="250" t="s">
        <v>138</v>
      </c>
    </row>
    <row r="1230" s="15" customFormat="1">
      <c r="A1230" s="15"/>
      <c r="B1230" s="251"/>
      <c r="C1230" s="252"/>
      <c r="D1230" s="231" t="s">
        <v>149</v>
      </c>
      <c r="E1230" s="253" t="s">
        <v>1</v>
      </c>
      <c r="F1230" s="254" t="s">
        <v>176</v>
      </c>
      <c r="G1230" s="252"/>
      <c r="H1230" s="255">
        <v>21.991</v>
      </c>
      <c r="I1230" s="256"/>
      <c r="J1230" s="252"/>
      <c r="K1230" s="252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61" t="s">
        <v>149</v>
      </c>
      <c r="AU1230" s="261" t="s">
        <v>147</v>
      </c>
      <c r="AV1230" s="15" t="s">
        <v>146</v>
      </c>
      <c r="AW1230" s="15" t="s">
        <v>30</v>
      </c>
      <c r="AX1230" s="15" t="s">
        <v>82</v>
      </c>
      <c r="AY1230" s="261" t="s">
        <v>138</v>
      </c>
    </row>
    <row r="1231" s="2" customFormat="1" ht="37.8" customHeight="1">
      <c r="A1231" s="38"/>
      <c r="B1231" s="39"/>
      <c r="C1231" s="215" t="s">
        <v>1476</v>
      </c>
      <c r="D1231" s="215" t="s">
        <v>142</v>
      </c>
      <c r="E1231" s="216" t="s">
        <v>1477</v>
      </c>
      <c r="F1231" s="217" t="s">
        <v>1478</v>
      </c>
      <c r="G1231" s="218" t="s">
        <v>171</v>
      </c>
      <c r="H1231" s="219">
        <v>3.6360000000000001</v>
      </c>
      <c r="I1231" s="220"/>
      <c r="J1231" s="221">
        <f>ROUND(I1231*H1231,1)</f>
        <v>0</v>
      </c>
      <c r="K1231" s="222"/>
      <c r="L1231" s="44"/>
      <c r="M1231" s="223" t="s">
        <v>1</v>
      </c>
      <c r="N1231" s="224" t="s">
        <v>40</v>
      </c>
      <c r="O1231" s="91"/>
      <c r="P1231" s="225">
        <f>O1231*H1231</f>
        <v>0</v>
      </c>
      <c r="Q1231" s="225">
        <v>0.0091000000000000004</v>
      </c>
      <c r="R1231" s="225">
        <f>Q1231*H1231</f>
        <v>0.033087600000000002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442</v>
      </c>
      <c r="AT1231" s="227" t="s">
        <v>142</v>
      </c>
      <c r="AU1231" s="227" t="s">
        <v>147</v>
      </c>
      <c r="AY1231" s="17" t="s">
        <v>138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147</v>
      </c>
      <c r="BK1231" s="228">
        <f>ROUND(I1231*H1231,1)</f>
        <v>0</v>
      </c>
      <c r="BL1231" s="17" t="s">
        <v>442</v>
      </c>
      <c r="BM1231" s="227" t="s">
        <v>1479</v>
      </c>
    </row>
    <row r="1232" s="13" customFormat="1">
      <c r="A1232" s="13"/>
      <c r="B1232" s="229"/>
      <c r="C1232" s="230"/>
      <c r="D1232" s="231" t="s">
        <v>149</v>
      </c>
      <c r="E1232" s="232" t="s">
        <v>1</v>
      </c>
      <c r="F1232" s="233" t="s">
        <v>174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149</v>
      </c>
      <c r="AU1232" s="239" t="s">
        <v>147</v>
      </c>
      <c r="AV1232" s="13" t="s">
        <v>82</v>
      </c>
      <c r="AW1232" s="13" t="s">
        <v>30</v>
      </c>
      <c r="AX1232" s="13" t="s">
        <v>74</v>
      </c>
      <c r="AY1232" s="239" t="s">
        <v>138</v>
      </c>
    </row>
    <row r="1233" s="14" customFormat="1">
      <c r="A1233" s="14"/>
      <c r="B1233" s="240"/>
      <c r="C1233" s="241"/>
      <c r="D1233" s="231" t="s">
        <v>149</v>
      </c>
      <c r="E1233" s="242" t="s">
        <v>1</v>
      </c>
      <c r="F1233" s="243" t="s">
        <v>185</v>
      </c>
      <c r="G1233" s="241"/>
      <c r="H1233" s="244">
        <v>2.4710000000000001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149</v>
      </c>
      <c r="AU1233" s="250" t="s">
        <v>147</v>
      </c>
      <c r="AV1233" s="14" t="s">
        <v>147</v>
      </c>
      <c r="AW1233" s="14" t="s">
        <v>30</v>
      </c>
      <c r="AX1233" s="14" t="s">
        <v>74</v>
      </c>
      <c r="AY1233" s="250" t="s">
        <v>138</v>
      </c>
    </row>
    <row r="1234" s="13" customFormat="1">
      <c r="A1234" s="13"/>
      <c r="B1234" s="229"/>
      <c r="C1234" s="230"/>
      <c r="D1234" s="231" t="s">
        <v>149</v>
      </c>
      <c r="E1234" s="232" t="s">
        <v>1</v>
      </c>
      <c r="F1234" s="233" t="s">
        <v>186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149</v>
      </c>
      <c r="AU1234" s="239" t="s">
        <v>147</v>
      </c>
      <c r="AV1234" s="13" t="s">
        <v>82</v>
      </c>
      <c r="AW1234" s="13" t="s">
        <v>30</v>
      </c>
      <c r="AX1234" s="13" t="s">
        <v>74</v>
      </c>
      <c r="AY1234" s="239" t="s">
        <v>138</v>
      </c>
    </row>
    <row r="1235" s="14" customFormat="1">
      <c r="A1235" s="14"/>
      <c r="B1235" s="240"/>
      <c r="C1235" s="241"/>
      <c r="D1235" s="231" t="s">
        <v>149</v>
      </c>
      <c r="E1235" s="242" t="s">
        <v>1</v>
      </c>
      <c r="F1235" s="243" t="s">
        <v>187</v>
      </c>
      <c r="G1235" s="241"/>
      <c r="H1235" s="244">
        <v>1.165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149</v>
      </c>
      <c r="AU1235" s="250" t="s">
        <v>147</v>
      </c>
      <c r="AV1235" s="14" t="s">
        <v>147</v>
      </c>
      <c r="AW1235" s="14" t="s">
        <v>30</v>
      </c>
      <c r="AX1235" s="14" t="s">
        <v>74</v>
      </c>
      <c r="AY1235" s="250" t="s">
        <v>138</v>
      </c>
    </row>
    <row r="1236" s="15" customFormat="1">
      <c r="A1236" s="15"/>
      <c r="B1236" s="251"/>
      <c r="C1236" s="252"/>
      <c r="D1236" s="231" t="s">
        <v>149</v>
      </c>
      <c r="E1236" s="253" t="s">
        <v>1</v>
      </c>
      <c r="F1236" s="254" t="s">
        <v>176</v>
      </c>
      <c r="G1236" s="252"/>
      <c r="H1236" s="255">
        <v>3.6360000000000001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61" t="s">
        <v>149</v>
      </c>
      <c r="AU1236" s="261" t="s">
        <v>147</v>
      </c>
      <c r="AV1236" s="15" t="s">
        <v>146</v>
      </c>
      <c r="AW1236" s="15" t="s">
        <v>30</v>
      </c>
      <c r="AX1236" s="15" t="s">
        <v>82</v>
      </c>
      <c r="AY1236" s="261" t="s">
        <v>138</v>
      </c>
    </row>
    <row r="1237" s="2" customFormat="1" ht="37.8" customHeight="1">
      <c r="A1237" s="38"/>
      <c r="B1237" s="39"/>
      <c r="C1237" s="262" t="s">
        <v>1480</v>
      </c>
      <c r="D1237" s="262" t="s">
        <v>307</v>
      </c>
      <c r="E1237" s="263" t="s">
        <v>1481</v>
      </c>
      <c r="F1237" s="264" t="s">
        <v>1482</v>
      </c>
      <c r="G1237" s="265" t="s">
        <v>171</v>
      </c>
      <c r="H1237" s="266">
        <v>4</v>
      </c>
      <c r="I1237" s="267"/>
      <c r="J1237" s="268">
        <f>ROUND(I1237*H1237,1)</f>
        <v>0</v>
      </c>
      <c r="K1237" s="269"/>
      <c r="L1237" s="270"/>
      <c r="M1237" s="271" t="s">
        <v>1</v>
      </c>
      <c r="N1237" s="272" t="s">
        <v>40</v>
      </c>
      <c r="O1237" s="91"/>
      <c r="P1237" s="225">
        <f>O1237*H1237</f>
        <v>0</v>
      </c>
      <c r="Q1237" s="225">
        <v>0.019199999999999998</v>
      </c>
      <c r="R1237" s="225">
        <f>Q1237*H1237</f>
        <v>0.076799999999999993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452</v>
      </c>
      <c r="AT1237" s="227" t="s">
        <v>307</v>
      </c>
      <c r="AU1237" s="227" t="s">
        <v>147</v>
      </c>
      <c r="AY1237" s="17" t="s">
        <v>138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147</v>
      </c>
      <c r="BK1237" s="228">
        <f>ROUND(I1237*H1237,1)</f>
        <v>0</v>
      </c>
      <c r="BL1237" s="17" t="s">
        <v>442</v>
      </c>
      <c r="BM1237" s="227" t="s">
        <v>1483</v>
      </c>
    </row>
    <row r="1238" s="14" customFormat="1">
      <c r="A1238" s="14"/>
      <c r="B1238" s="240"/>
      <c r="C1238" s="241"/>
      <c r="D1238" s="231" t="s">
        <v>149</v>
      </c>
      <c r="E1238" s="242" t="s">
        <v>1</v>
      </c>
      <c r="F1238" s="243" t="s">
        <v>1484</v>
      </c>
      <c r="G1238" s="241"/>
      <c r="H1238" s="244">
        <v>3.6360000000000001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149</v>
      </c>
      <c r="AU1238" s="250" t="s">
        <v>147</v>
      </c>
      <c r="AV1238" s="14" t="s">
        <v>147</v>
      </c>
      <c r="AW1238" s="14" t="s">
        <v>30</v>
      </c>
      <c r="AX1238" s="14" t="s">
        <v>82</v>
      </c>
      <c r="AY1238" s="250" t="s">
        <v>138</v>
      </c>
    </row>
    <row r="1239" s="14" customFormat="1">
      <c r="A1239" s="14"/>
      <c r="B1239" s="240"/>
      <c r="C1239" s="241"/>
      <c r="D1239" s="231" t="s">
        <v>149</v>
      </c>
      <c r="E1239" s="241"/>
      <c r="F1239" s="243" t="s">
        <v>1485</v>
      </c>
      <c r="G1239" s="241"/>
      <c r="H1239" s="244">
        <v>4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149</v>
      </c>
      <c r="AU1239" s="250" t="s">
        <v>147</v>
      </c>
      <c r="AV1239" s="14" t="s">
        <v>147</v>
      </c>
      <c r="AW1239" s="14" t="s">
        <v>4</v>
      </c>
      <c r="AX1239" s="14" t="s">
        <v>82</v>
      </c>
      <c r="AY1239" s="250" t="s">
        <v>138</v>
      </c>
    </row>
    <row r="1240" s="2" customFormat="1" ht="24.15" customHeight="1">
      <c r="A1240" s="38"/>
      <c r="B1240" s="39"/>
      <c r="C1240" s="215" t="s">
        <v>1486</v>
      </c>
      <c r="D1240" s="215" t="s">
        <v>142</v>
      </c>
      <c r="E1240" s="216" t="s">
        <v>1487</v>
      </c>
      <c r="F1240" s="217" t="s">
        <v>1488</v>
      </c>
      <c r="G1240" s="218" t="s">
        <v>171</v>
      </c>
      <c r="H1240" s="219">
        <v>3.6360000000000001</v>
      </c>
      <c r="I1240" s="220"/>
      <c r="J1240" s="221">
        <f>ROUND(I1240*H1240,1)</f>
        <v>0</v>
      </c>
      <c r="K1240" s="222"/>
      <c r="L1240" s="44"/>
      <c r="M1240" s="223" t="s">
        <v>1</v>
      </c>
      <c r="N1240" s="224" t="s">
        <v>40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442</v>
      </c>
      <c r="AT1240" s="227" t="s">
        <v>142</v>
      </c>
      <c r="AU1240" s="227" t="s">
        <v>147</v>
      </c>
      <c r="AY1240" s="17" t="s">
        <v>138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147</v>
      </c>
      <c r="BK1240" s="228">
        <f>ROUND(I1240*H1240,1)</f>
        <v>0</v>
      </c>
      <c r="BL1240" s="17" t="s">
        <v>442</v>
      </c>
      <c r="BM1240" s="227" t="s">
        <v>1489</v>
      </c>
    </row>
    <row r="1241" s="13" customFormat="1">
      <c r="A1241" s="13"/>
      <c r="B1241" s="229"/>
      <c r="C1241" s="230"/>
      <c r="D1241" s="231" t="s">
        <v>149</v>
      </c>
      <c r="E1241" s="232" t="s">
        <v>1</v>
      </c>
      <c r="F1241" s="233" t="s">
        <v>174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149</v>
      </c>
      <c r="AU1241" s="239" t="s">
        <v>147</v>
      </c>
      <c r="AV1241" s="13" t="s">
        <v>82</v>
      </c>
      <c r="AW1241" s="13" t="s">
        <v>30</v>
      </c>
      <c r="AX1241" s="13" t="s">
        <v>74</v>
      </c>
      <c r="AY1241" s="239" t="s">
        <v>138</v>
      </c>
    </row>
    <row r="1242" s="14" customFormat="1">
      <c r="A1242" s="14"/>
      <c r="B1242" s="240"/>
      <c r="C1242" s="241"/>
      <c r="D1242" s="231" t="s">
        <v>149</v>
      </c>
      <c r="E1242" s="242" t="s">
        <v>1</v>
      </c>
      <c r="F1242" s="243" t="s">
        <v>185</v>
      </c>
      <c r="G1242" s="241"/>
      <c r="H1242" s="244">
        <v>2.4710000000000001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149</v>
      </c>
      <c r="AU1242" s="250" t="s">
        <v>147</v>
      </c>
      <c r="AV1242" s="14" t="s">
        <v>147</v>
      </c>
      <c r="AW1242" s="14" t="s">
        <v>30</v>
      </c>
      <c r="AX1242" s="14" t="s">
        <v>74</v>
      </c>
      <c r="AY1242" s="250" t="s">
        <v>138</v>
      </c>
    </row>
    <row r="1243" s="13" customFormat="1">
      <c r="A1243" s="13"/>
      <c r="B1243" s="229"/>
      <c r="C1243" s="230"/>
      <c r="D1243" s="231" t="s">
        <v>149</v>
      </c>
      <c r="E1243" s="232" t="s">
        <v>1</v>
      </c>
      <c r="F1243" s="233" t="s">
        <v>186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149</v>
      </c>
      <c r="AU1243" s="239" t="s">
        <v>147</v>
      </c>
      <c r="AV1243" s="13" t="s">
        <v>82</v>
      </c>
      <c r="AW1243" s="13" t="s">
        <v>30</v>
      </c>
      <c r="AX1243" s="13" t="s">
        <v>74</v>
      </c>
      <c r="AY1243" s="239" t="s">
        <v>138</v>
      </c>
    </row>
    <row r="1244" s="14" customFormat="1">
      <c r="A1244" s="14"/>
      <c r="B1244" s="240"/>
      <c r="C1244" s="241"/>
      <c r="D1244" s="231" t="s">
        <v>149</v>
      </c>
      <c r="E1244" s="242" t="s">
        <v>1</v>
      </c>
      <c r="F1244" s="243" t="s">
        <v>187</v>
      </c>
      <c r="G1244" s="241"/>
      <c r="H1244" s="244">
        <v>1.165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149</v>
      </c>
      <c r="AU1244" s="250" t="s">
        <v>147</v>
      </c>
      <c r="AV1244" s="14" t="s">
        <v>147</v>
      </c>
      <c r="AW1244" s="14" t="s">
        <v>30</v>
      </c>
      <c r="AX1244" s="14" t="s">
        <v>74</v>
      </c>
      <c r="AY1244" s="250" t="s">
        <v>138</v>
      </c>
    </row>
    <row r="1245" s="15" customFormat="1">
      <c r="A1245" s="15"/>
      <c r="B1245" s="251"/>
      <c r="C1245" s="252"/>
      <c r="D1245" s="231" t="s">
        <v>149</v>
      </c>
      <c r="E1245" s="253" t="s">
        <v>1</v>
      </c>
      <c r="F1245" s="254" t="s">
        <v>176</v>
      </c>
      <c r="G1245" s="252"/>
      <c r="H1245" s="255">
        <v>3.6360000000000001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1" t="s">
        <v>149</v>
      </c>
      <c r="AU1245" s="261" t="s">
        <v>147</v>
      </c>
      <c r="AV1245" s="15" t="s">
        <v>146</v>
      </c>
      <c r="AW1245" s="15" t="s">
        <v>30</v>
      </c>
      <c r="AX1245" s="15" t="s">
        <v>82</v>
      </c>
      <c r="AY1245" s="261" t="s">
        <v>138</v>
      </c>
    </row>
    <row r="1246" s="2" customFormat="1" ht="16.5" customHeight="1">
      <c r="A1246" s="38"/>
      <c r="B1246" s="39"/>
      <c r="C1246" s="215" t="s">
        <v>1490</v>
      </c>
      <c r="D1246" s="215" t="s">
        <v>142</v>
      </c>
      <c r="E1246" s="216" t="s">
        <v>1491</v>
      </c>
      <c r="F1246" s="217" t="s">
        <v>1492</v>
      </c>
      <c r="G1246" s="218" t="s">
        <v>364</v>
      </c>
      <c r="H1246" s="219">
        <v>10.808</v>
      </c>
      <c r="I1246" s="220"/>
      <c r="J1246" s="221">
        <f>ROUND(I1246*H1246,1)</f>
        <v>0</v>
      </c>
      <c r="K1246" s="222"/>
      <c r="L1246" s="44"/>
      <c r="M1246" s="223" t="s">
        <v>1</v>
      </c>
      <c r="N1246" s="224" t="s">
        <v>40</v>
      </c>
      <c r="O1246" s="91"/>
      <c r="P1246" s="225">
        <f>O1246*H1246</f>
        <v>0</v>
      </c>
      <c r="Q1246" s="225">
        <v>3.0000000000000001E-05</v>
      </c>
      <c r="R1246" s="225">
        <f>Q1246*H1246</f>
        <v>0.00032424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442</v>
      </c>
      <c r="AT1246" s="227" t="s">
        <v>142</v>
      </c>
      <c r="AU1246" s="227" t="s">
        <v>147</v>
      </c>
      <c r="AY1246" s="17" t="s">
        <v>138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147</v>
      </c>
      <c r="BK1246" s="228">
        <f>ROUND(I1246*H1246,1)</f>
        <v>0</v>
      </c>
      <c r="BL1246" s="17" t="s">
        <v>442</v>
      </c>
      <c r="BM1246" s="227" t="s">
        <v>1493</v>
      </c>
    </row>
    <row r="1247" s="13" customFormat="1">
      <c r="A1247" s="13"/>
      <c r="B1247" s="229"/>
      <c r="C1247" s="230"/>
      <c r="D1247" s="231" t="s">
        <v>149</v>
      </c>
      <c r="E1247" s="232" t="s">
        <v>1</v>
      </c>
      <c r="F1247" s="233" t="s">
        <v>1494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149</v>
      </c>
      <c r="AU1247" s="239" t="s">
        <v>147</v>
      </c>
      <c r="AV1247" s="13" t="s">
        <v>82</v>
      </c>
      <c r="AW1247" s="13" t="s">
        <v>30</v>
      </c>
      <c r="AX1247" s="13" t="s">
        <v>74</v>
      </c>
      <c r="AY1247" s="239" t="s">
        <v>138</v>
      </c>
    </row>
    <row r="1248" s="13" customFormat="1">
      <c r="A1248" s="13"/>
      <c r="B1248" s="229"/>
      <c r="C1248" s="230"/>
      <c r="D1248" s="231" t="s">
        <v>149</v>
      </c>
      <c r="E1248" s="232" t="s">
        <v>1</v>
      </c>
      <c r="F1248" s="233" t="s">
        <v>174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149</v>
      </c>
      <c r="AU1248" s="239" t="s">
        <v>147</v>
      </c>
      <c r="AV1248" s="13" t="s">
        <v>82</v>
      </c>
      <c r="AW1248" s="13" t="s">
        <v>30</v>
      </c>
      <c r="AX1248" s="13" t="s">
        <v>74</v>
      </c>
      <c r="AY1248" s="239" t="s">
        <v>138</v>
      </c>
    </row>
    <row r="1249" s="14" customFormat="1">
      <c r="A1249" s="14"/>
      <c r="B1249" s="240"/>
      <c r="C1249" s="241"/>
      <c r="D1249" s="231" t="s">
        <v>149</v>
      </c>
      <c r="E1249" s="242" t="s">
        <v>1</v>
      </c>
      <c r="F1249" s="243" t="s">
        <v>446</v>
      </c>
      <c r="G1249" s="241"/>
      <c r="H1249" s="244">
        <v>6.3120000000000003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149</v>
      </c>
      <c r="AU1249" s="250" t="s">
        <v>147</v>
      </c>
      <c r="AV1249" s="14" t="s">
        <v>147</v>
      </c>
      <c r="AW1249" s="14" t="s">
        <v>30</v>
      </c>
      <c r="AX1249" s="14" t="s">
        <v>74</v>
      </c>
      <c r="AY1249" s="250" t="s">
        <v>138</v>
      </c>
    </row>
    <row r="1250" s="13" customFormat="1">
      <c r="A1250" s="13"/>
      <c r="B1250" s="229"/>
      <c r="C1250" s="230"/>
      <c r="D1250" s="231" t="s">
        <v>149</v>
      </c>
      <c r="E1250" s="232" t="s">
        <v>1</v>
      </c>
      <c r="F1250" s="233" t="s">
        <v>186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149</v>
      </c>
      <c r="AU1250" s="239" t="s">
        <v>147</v>
      </c>
      <c r="AV1250" s="13" t="s">
        <v>82</v>
      </c>
      <c r="AW1250" s="13" t="s">
        <v>30</v>
      </c>
      <c r="AX1250" s="13" t="s">
        <v>74</v>
      </c>
      <c r="AY1250" s="239" t="s">
        <v>138</v>
      </c>
    </row>
    <row r="1251" s="14" customFormat="1">
      <c r="A1251" s="14"/>
      <c r="B1251" s="240"/>
      <c r="C1251" s="241"/>
      <c r="D1251" s="231" t="s">
        <v>149</v>
      </c>
      <c r="E1251" s="242" t="s">
        <v>1</v>
      </c>
      <c r="F1251" s="243" t="s">
        <v>1495</v>
      </c>
      <c r="G1251" s="241"/>
      <c r="H1251" s="244">
        <v>4.4960000000000004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149</v>
      </c>
      <c r="AU1251" s="250" t="s">
        <v>147</v>
      </c>
      <c r="AV1251" s="14" t="s">
        <v>147</v>
      </c>
      <c r="AW1251" s="14" t="s">
        <v>30</v>
      </c>
      <c r="AX1251" s="14" t="s">
        <v>74</v>
      </c>
      <c r="AY1251" s="250" t="s">
        <v>138</v>
      </c>
    </row>
    <row r="1252" s="15" customFormat="1">
      <c r="A1252" s="15"/>
      <c r="B1252" s="251"/>
      <c r="C1252" s="252"/>
      <c r="D1252" s="231" t="s">
        <v>149</v>
      </c>
      <c r="E1252" s="253" t="s">
        <v>1</v>
      </c>
      <c r="F1252" s="254" t="s">
        <v>176</v>
      </c>
      <c r="G1252" s="252"/>
      <c r="H1252" s="255">
        <v>10.808</v>
      </c>
      <c r="I1252" s="256"/>
      <c r="J1252" s="252"/>
      <c r="K1252" s="252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61" t="s">
        <v>149</v>
      </c>
      <c r="AU1252" s="261" t="s">
        <v>147</v>
      </c>
      <c r="AV1252" s="15" t="s">
        <v>146</v>
      </c>
      <c r="AW1252" s="15" t="s">
        <v>30</v>
      </c>
      <c r="AX1252" s="15" t="s">
        <v>82</v>
      </c>
      <c r="AY1252" s="261" t="s">
        <v>138</v>
      </c>
    </row>
    <row r="1253" s="2" customFormat="1" ht="24.15" customHeight="1">
      <c r="A1253" s="38"/>
      <c r="B1253" s="39"/>
      <c r="C1253" s="215" t="s">
        <v>1496</v>
      </c>
      <c r="D1253" s="215" t="s">
        <v>142</v>
      </c>
      <c r="E1253" s="216" t="s">
        <v>1497</v>
      </c>
      <c r="F1253" s="217" t="s">
        <v>1498</v>
      </c>
      <c r="G1253" s="218" t="s">
        <v>364</v>
      </c>
      <c r="H1253" s="219">
        <v>10.808</v>
      </c>
      <c r="I1253" s="220"/>
      <c r="J1253" s="221">
        <f>ROUND(I1253*H1253,1)</f>
        <v>0</v>
      </c>
      <c r="K1253" s="222"/>
      <c r="L1253" s="44"/>
      <c r="M1253" s="223" t="s">
        <v>1</v>
      </c>
      <c r="N1253" s="224" t="s">
        <v>40</v>
      </c>
      <c r="O1253" s="91"/>
      <c r="P1253" s="225">
        <f>O1253*H1253</f>
        <v>0</v>
      </c>
      <c r="Q1253" s="225">
        <v>2.0000000000000002E-05</v>
      </c>
      <c r="R1253" s="225">
        <f>Q1253*H1253</f>
        <v>0.00021616000000000002</v>
      </c>
      <c r="S1253" s="225">
        <v>0</v>
      </c>
      <c r="T1253" s="226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442</v>
      </c>
      <c r="AT1253" s="227" t="s">
        <v>142</v>
      </c>
      <c r="AU1253" s="227" t="s">
        <v>147</v>
      </c>
      <c r="AY1253" s="17" t="s">
        <v>138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147</v>
      </c>
      <c r="BK1253" s="228">
        <f>ROUND(I1253*H1253,1)</f>
        <v>0</v>
      </c>
      <c r="BL1253" s="17" t="s">
        <v>442</v>
      </c>
      <c r="BM1253" s="227" t="s">
        <v>1499</v>
      </c>
    </row>
    <row r="1254" s="13" customFormat="1">
      <c r="A1254" s="13"/>
      <c r="B1254" s="229"/>
      <c r="C1254" s="230"/>
      <c r="D1254" s="231" t="s">
        <v>149</v>
      </c>
      <c r="E1254" s="232" t="s">
        <v>1</v>
      </c>
      <c r="F1254" s="233" t="s">
        <v>1494</v>
      </c>
      <c r="G1254" s="230"/>
      <c r="H1254" s="232" t="s">
        <v>1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9" t="s">
        <v>149</v>
      </c>
      <c r="AU1254" s="239" t="s">
        <v>147</v>
      </c>
      <c r="AV1254" s="13" t="s">
        <v>82</v>
      </c>
      <c r="AW1254" s="13" t="s">
        <v>30</v>
      </c>
      <c r="AX1254" s="13" t="s">
        <v>74</v>
      </c>
      <c r="AY1254" s="239" t="s">
        <v>138</v>
      </c>
    </row>
    <row r="1255" s="13" customFormat="1">
      <c r="A1255" s="13"/>
      <c r="B1255" s="229"/>
      <c r="C1255" s="230"/>
      <c r="D1255" s="231" t="s">
        <v>149</v>
      </c>
      <c r="E1255" s="232" t="s">
        <v>1</v>
      </c>
      <c r="F1255" s="233" t="s">
        <v>174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149</v>
      </c>
      <c r="AU1255" s="239" t="s">
        <v>147</v>
      </c>
      <c r="AV1255" s="13" t="s">
        <v>82</v>
      </c>
      <c r="AW1255" s="13" t="s">
        <v>30</v>
      </c>
      <c r="AX1255" s="13" t="s">
        <v>74</v>
      </c>
      <c r="AY1255" s="239" t="s">
        <v>138</v>
      </c>
    </row>
    <row r="1256" s="14" customFormat="1">
      <c r="A1256" s="14"/>
      <c r="B1256" s="240"/>
      <c r="C1256" s="241"/>
      <c r="D1256" s="231" t="s">
        <v>149</v>
      </c>
      <c r="E1256" s="242" t="s">
        <v>1</v>
      </c>
      <c r="F1256" s="243" t="s">
        <v>446</v>
      </c>
      <c r="G1256" s="241"/>
      <c r="H1256" s="244">
        <v>6.3120000000000003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149</v>
      </c>
      <c r="AU1256" s="250" t="s">
        <v>147</v>
      </c>
      <c r="AV1256" s="14" t="s">
        <v>147</v>
      </c>
      <c r="AW1256" s="14" t="s">
        <v>30</v>
      </c>
      <c r="AX1256" s="14" t="s">
        <v>74</v>
      </c>
      <c r="AY1256" s="250" t="s">
        <v>138</v>
      </c>
    </row>
    <row r="1257" s="13" customFormat="1">
      <c r="A1257" s="13"/>
      <c r="B1257" s="229"/>
      <c r="C1257" s="230"/>
      <c r="D1257" s="231" t="s">
        <v>149</v>
      </c>
      <c r="E1257" s="232" t="s">
        <v>1</v>
      </c>
      <c r="F1257" s="233" t="s">
        <v>186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149</v>
      </c>
      <c r="AU1257" s="239" t="s">
        <v>147</v>
      </c>
      <c r="AV1257" s="13" t="s">
        <v>82</v>
      </c>
      <c r="AW1257" s="13" t="s">
        <v>30</v>
      </c>
      <c r="AX1257" s="13" t="s">
        <v>74</v>
      </c>
      <c r="AY1257" s="239" t="s">
        <v>138</v>
      </c>
    </row>
    <row r="1258" s="14" customFormat="1">
      <c r="A1258" s="14"/>
      <c r="B1258" s="240"/>
      <c r="C1258" s="241"/>
      <c r="D1258" s="231" t="s">
        <v>149</v>
      </c>
      <c r="E1258" s="242" t="s">
        <v>1</v>
      </c>
      <c r="F1258" s="243" t="s">
        <v>1495</v>
      </c>
      <c r="G1258" s="241"/>
      <c r="H1258" s="244">
        <v>4.4960000000000004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149</v>
      </c>
      <c r="AU1258" s="250" t="s">
        <v>147</v>
      </c>
      <c r="AV1258" s="14" t="s">
        <v>147</v>
      </c>
      <c r="AW1258" s="14" t="s">
        <v>30</v>
      </c>
      <c r="AX1258" s="14" t="s">
        <v>74</v>
      </c>
      <c r="AY1258" s="250" t="s">
        <v>138</v>
      </c>
    </row>
    <row r="1259" s="15" customFormat="1">
      <c r="A1259" s="15"/>
      <c r="B1259" s="251"/>
      <c r="C1259" s="252"/>
      <c r="D1259" s="231" t="s">
        <v>149</v>
      </c>
      <c r="E1259" s="253" t="s">
        <v>1</v>
      </c>
      <c r="F1259" s="254" t="s">
        <v>176</v>
      </c>
      <c r="G1259" s="252"/>
      <c r="H1259" s="255">
        <v>10.808</v>
      </c>
      <c r="I1259" s="256"/>
      <c r="J1259" s="252"/>
      <c r="K1259" s="252"/>
      <c r="L1259" s="257"/>
      <c r="M1259" s="258"/>
      <c r="N1259" s="259"/>
      <c r="O1259" s="259"/>
      <c r="P1259" s="259"/>
      <c r="Q1259" s="259"/>
      <c r="R1259" s="259"/>
      <c r="S1259" s="259"/>
      <c r="T1259" s="260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1" t="s">
        <v>149</v>
      </c>
      <c r="AU1259" s="261" t="s">
        <v>147</v>
      </c>
      <c r="AV1259" s="15" t="s">
        <v>146</v>
      </c>
      <c r="AW1259" s="15" t="s">
        <v>30</v>
      </c>
      <c r="AX1259" s="15" t="s">
        <v>82</v>
      </c>
      <c r="AY1259" s="261" t="s">
        <v>138</v>
      </c>
    </row>
    <row r="1260" s="2" customFormat="1" ht="16.5" customHeight="1">
      <c r="A1260" s="38"/>
      <c r="B1260" s="39"/>
      <c r="C1260" s="215" t="s">
        <v>1500</v>
      </c>
      <c r="D1260" s="215" t="s">
        <v>142</v>
      </c>
      <c r="E1260" s="216" t="s">
        <v>1501</v>
      </c>
      <c r="F1260" s="217" t="s">
        <v>1502</v>
      </c>
      <c r="G1260" s="218" t="s">
        <v>145</v>
      </c>
      <c r="H1260" s="219">
        <v>1</v>
      </c>
      <c r="I1260" s="220"/>
      <c r="J1260" s="221">
        <f>ROUND(I1260*H1260,1)</f>
        <v>0</v>
      </c>
      <c r="K1260" s="222"/>
      <c r="L1260" s="44"/>
      <c r="M1260" s="223" t="s">
        <v>1</v>
      </c>
      <c r="N1260" s="224" t="s">
        <v>40</v>
      </c>
      <c r="O1260" s="91"/>
      <c r="P1260" s="225">
        <f>O1260*H1260</f>
        <v>0</v>
      </c>
      <c r="Q1260" s="225">
        <v>0.00018000000000000001</v>
      </c>
      <c r="R1260" s="225">
        <f>Q1260*H1260</f>
        <v>0.00018000000000000001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442</v>
      </c>
      <c r="AT1260" s="227" t="s">
        <v>142</v>
      </c>
      <c r="AU1260" s="227" t="s">
        <v>147</v>
      </c>
      <c r="AY1260" s="17" t="s">
        <v>138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147</v>
      </c>
      <c r="BK1260" s="228">
        <f>ROUND(I1260*H1260,1)</f>
        <v>0</v>
      </c>
      <c r="BL1260" s="17" t="s">
        <v>442</v>
      </c>
      <c r="BM1260" s="227" t="s">
        <v>1503</v>
      </c>
    </row>
    <row r="1261" s="13" customFormat="1">
      <c r="A1261" s="13"/>
      <c r="B1261" s="229"/>
      <c r="C1261" s="230"/>
      <c r="D1261" s="231" t="s">
        <v>149</v>
      </c>
      <c r="E1261" s="232" t="s">
        <v>1</v>
      </c>
      <c r="F1261" s="233" t="s">
        <v>1504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149</v>
      </c>
      <c r="AU1261" s="239" t="s">
        <v>147</v>
      </c>
      <c r="AV1261" s="13" t="s">
        <v>82</v>
      </c>
      <c r="AW1261" s="13" t="s">
        <v>30</v>
      </c>
      <c r="AX1261" s="13" t="s">
        <v>74</v>
      </c>
      <c r="AY1261" s="239" t="s">
        <v>138</v>
      </c>
    </row>
    <row r="1262" s="14" customFormat="1">
      <c r="A1262" s="14"/>
      <c r="B1262" s="240"/>
      <c r="C1262" s="241"/>
      <c r="D1262" s="231" t="s">
        <v>149</v>
      </c>
      <c r="E1262" s="242" t="s">
        <v>1</v>
      </c>
      <c r="F1262" s="243" t="s">
        <v>82</v>
      </c>
      <c r="G1262" s="241"/>
      <c r="H1262" s="244">
        <v>1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149</v>
      </c>
      <c r="AU1262" s="250" t="s">
        <v>147</v>
      </c>
      <c r="AV1262" s="14" t="s">
        <v>147</v>
      </c>
      <c r="AW1262" s="14" t="s">
        <v>30</v>
      </c>
      <c r="AX1262" s="14" t="s">
        <v>82</v>
      </c>
      <c r="AY1262" s="250" t="s">
        <v>138</v>
      </c>
    </row>
    <row r="1263" s="2" customFormat="1" ht="24.15" customHeight="1">
      <c r="A1263" s="38"/>
      <c r="B1263" s="39"/>
      <c r="C1263" s="215" t="s">
        <v>1505</v>
      </c>
      <c r="D1263" s="215" t="s">
        <v>142</v>
      </c>
      <c r="E1263" s="216" t="s">
        <v>1506</v>
      </c>
      <c r="F1263" s="217" t="s">
        <v>1507</v>
      </c>
      <c r="G1263" s="218" t="s">
        <v>171</v>
      </c>
      <c r="H1263" s="219">
        <v>3.6360000000000001</v>
      </c>
      <c r="I1263" s="220"/>
      <c r="J1263" s="221">
        <f>ROUND(I1263*H1263,1)</f>
        <v>0</v>
      </c>
      <c r="K1263" s="222"/>
      <c r="L1263" s="44"/>
      <c r="M1263" s="223" t="s">
        <v>1</v>
      </c>
      <c r="N1263" s="224" t="s">
        <v>40</v>
      </c>
      <c r="O1263" s="91"/>
      <c r="P1263" s="225">
        <f>O1263*H1263</f>
        <v>0</v>
      </c>
      <c r="Q1263" s="225">
        <v>4.5000000000000003E-05</v>
      </c>
      <c r="R1263" s="225">
        <f>Q1263*H1263</f>
        <v>0.00016362000000000001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442</v>
      </c>
      <c r="AT1263" s="227" t="s">
        <v>142</v>
      </c>
      <c r="AU1263" s="227" t="s">
        <v>147</v>
      </c>
      <c r="AY1263" s="17" t="s">
        <v>138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147</v>
      </c>
      <c r="BK1263" s="228">
        <f>ROUND(I1263*H1263,1)</f>
        <v>0</v>
      </c>
      <c r="BL1263" s="17" t="s">
        <v>442</v>
      </c>
      <c r="BM1263" s="227" t="s">
        <v>1508</v>
      </c>
    </row>
    <row r="1264" s="13" customFormat="1">
      <c r="A1264" s="13"/>
      <c r="B1264" s="229"/>
      <c r="C1264" s="230"/>
      <c r="D1264" s="231" t="s">
        <v>149</v>
      </c>
      <c r="E1264" s="232" t="s">
        <v>1</v>
      </c>
      <c r="F1264" s="233" t="s">
        <v>174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149</v>
      </c>
      <c r="AU1264" s="239" t="s">
        <v>147</v>
      </c>
      <c r="AV1264" s="13" t="s">
        <v>82</v>
      </c>
      <c r="AW1264" s="13" t="s">
        <v>30</v>
      </c>
      <c r="AX1264" s="13" t="s">
        <v>74</v>
      </c>
      <c r="AY1264" s="239" t="s">
        <v>138</v>
      </c>
    </row>
    <row r="1265" s="14" customFormat="1">
      <c r="A1265" s="14"/>
      <c r="B1265" s="240"/>
      <c r="C1265" s="241"/>
      <c r="D1265" s="231" t="s">
        <v>149</v>
      </c>
      <c r="E1265" s="242" t="s">
        <v>1</v>
      </c>
      <c r="F1265" s="243" t="s">
        <v>185</v>
      </c>
      <c r="G1265" s="241"/>
      <c r="H1265" s="244">
        <v>2.4710000000000001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149</v>
      </c>
      <c r="AU1265" s="250" t="s">
        <v>147</v>
      </c>
      <c r="AV1265" s="14" t="s">
        <v>147</v>
      </c>
      <c r="AW1265" s="14" t="s">
        <v>30</v>
      </c>
      <c r="AX1265" s="14" t="s">
        <v>74</v>
      </c>
      <c r="AY1265" s="250" t="s">
        <v>138</v>
      </c>
    </row>
    <row r="1266" s="13" customFormat="1">
      <c r="A1266" s="13"/>
      <c r="B1266" s="229"/>
      <c r="C1266" s="230"/>
      <c r="D1266" s="231" t="s">
        <v>149</v>
      </c>
      <c r="E1266" s="232" t="s">
        <v>1</v>
      </c>
      <c r="F1266" s="233" t="s">
        <v>186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149</v>
      </c>
      <c r="AU1266" s="239" t="s">
        <v>147</v>
      </c>
      <c r="AV1266" s="13" t="s">
        <v>82</v>
      </c>
      <c r="AW1266" s="13" t="s">
        <v>30</v>
      </c>
      <c r="AX1266" s="13" t="s">
        <v>74</v>
      </c>
      <c r="AY1266" s="239" t="s">
        <v>138</v>
      </c>
    </row>
    <row r="1267" s="14" customFormat="1">
      <c r="A1267" s="14"/>
      <c r="B1267" s="240"/>
      <c r="C1267" s="241"/>
      <c r="D1267" s="231" t="s">
        <v>149</v>
      </c>
      <c r="E1267" s="242" t="s">
        <v>1</v>
      </c>
      <c r="F1267" s="243" t="s">
        <v>187</v>
      </c>
      <c r="G1267" s="241"/>
      <c r="H1267" s="244">
        <v>1.165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149</v>
      </c>
      <c r="AU1267" s="250" t="s">
        <v>147</v>
      </c>
      <c r="AV1267" s="14" t="s">
        <v>147</v>
      </c>
      <c r="AW1267" s="14" t="s">
        <v>30</v>
      </c>
      <c r="AX1267" s="14" t="s">
        <v>74</v>
      </c>
      <c r="AY1267" s="250" t="s">
        <v>138</v>
      </c>
    </row>
    <row r="1268" s="15" customFormat="1">
      <c r="A1268" s="15"/>
      <c r="B1268" s="251"/>
      <c r="C1268" s="252"/>
      <c r="D1268" s="231" t="s">
        <v>149</v>
      </c>
      <c r="E1268" s="253" t="s">
        <v>1</v>
      </c>
      <c r="F1268" s="254" t="s">
        <v>176</v>
      </c>
      <c r="G1268" s="252"/>
      <c r="H1268" s="255">
        <v>3.6360000000000001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1" t="s">
        <v>149</v>
      </c>
      <c r="AU1268" s="261" t="s">
        <v>147</v>
      </c>
      <c r="AV1268" s="15" t="s">
        <v>146</v>
      </c>
      <c r="AW1268" s="15" t="s">
        <v>30</v>
      </c>
      <c r="AX1268" s="15" t="s">
        <v>82</v>
      </c>
      <c r="AY1268" s="261" t="s">
        <v>138</v>
      </c>
    </row>
    <row r="1269" s="2" customFormat="1" ht="24.15" customHeight="1">
      <c r="A1269" s="38"/>
      <c r="B1269" s="39"/>
      <c r="C1269" s="215" t="s">
        <v>1509</v>
      </c>
      <c r="D1269" s="215" t="s">
        <v>142</v>
      </c>
      <c r="E1269" s="216" t="s">
        <v>1510</v>
      </c>
      <c r="F1269" s="217" t="s">
        <v>1511</v>
      </c>
      <c r="G1269" s="218" t="s">
        <v>288</v>
      </c>
      <c r="H1269" s="219">
        <v>0.112</v>
      </c>
      <c r="I1269" s="220"/>
      <c r="J1269" s="221">
        <f>ROUND(I1269*H1269,1)</f>
        <v>0</v>
      </c>
      <c r="K1269" s="222"/>
      <c r="L1269" s="44"/>
      <c r="M1269" s="223" t="s">
        <v>1</v>
      </c>
      <c r="N1269" s="224" t="s">
        <v>40</v>
      </c>
      <c r="O1269" s="91"/>
      <c r="P1269" s="225">
        <f>O1269*H1269</f>
        <v>0</v>
      </c>
      <c r="Q1269" s="225">
        <v>0</v>
      </c>
      <c r="R1269" s="225">
        <f>Q1269*H1269</f>
        <v>0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442</v>
      </c>
      <c r="AT1269" s="227" t="s">
        <v>142</v>
      </c>
      <c r="AU1269" s="227" t="s">
        <v>147</v>
      </c>
      <c r="AY1269" s="17" t="s">
        <v>138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147</v>
      </c>
      <c r="BK1269" s="228">
        <f>ROUND(I1269*H1269,1)</f>
        <v>0</v>
      </c>
      <c r="BL1269" s="17" t="s">
        <v>442</v>
      </c>
      <c r="BM1269" s="227" t="s">
        <v>1512</v>
      </c>
    </row>
    <row r="1270" s="2" customFormat="1" ht="24.15" customHeight="1">
      <c r="A1270" s="38"/>
      <c r="B1270" s="39"/>
      <c r="C1270" s="215" t="s">
        <v>1513</v>
      </c>
      <c r="D1270" s="215" t="s">
        <v>142</v>
      </c>
      <c r="E1270" s="216" t="s">
        <v>1514</v>
      </c>
      <c r="F1270" s="217" t="s">
        <v>1515</v>
      </c>
      <c r="G1270" s="218" t="s">
        <v>288</v>
      </c>
      <c r="H1270" s="219">
        <v>0.112</v>
      </c>
      <c r="I1270" s="220"/>
      <c r="J1270" s="221">
        <f>ROUND(I1270*H1270,1)</f>
        <v>0</v>
      </c>
      <c r="K1270" s="222"/>
      <c r="L1270" s="44"/>
      <c r="M1270" s="223" t="s">
        <v>1</v>
      </c>
      <c r="N1270" s="224" t="s">
        <v>40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442</v>
      </c>
      <c r="AT1270" s="227" t="s">
        <v>142</v>
      </c>
      <c r="AU1270" s="227" t="s">
        <v>147</v>
      </c>
      <c r="AY1270" s="17" t="s">
        <v>138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147</v>
      </c>
      <c r="BK1270" s="228">
        <f>ROUND(I1270*H1270,1)</f>
        <v>0</v>
      </c>
      <c r="BL1270" s="17" t="s">
        <v>442</v>
      </c>
      <c r="BM1270" s="227" t="s">
        <v>1516</v>
      </c>
    </row>
    <row r="1271" s="2" customFormat="1" ht="24.15" customHeight="1">
      <c r="A1271" s="38"/>
      <c r="B1271" s="39"/>
      <c r="C1271" s="215" t="s">
        <v>1517</v>
      </c>
      <c r="D1271" s="215" t="s">
        <v>142</v>
      </c>
      <c r="E1271" s="216" t="s">
        <v>1518</v>
      </c>
      <c r="F1271" s="217" t="s">
        <v>1519</v>
      </c>
      <c r="G1271" s="218" t="s">
        <v>288</v>
      </c>
      <c r="H1271" s="219">
        <v>0.112</v>
      </c>
      <c r="I1271" s="220"/>
      <c r="J1271" s="221">
        <f>ROUND(I1271*H1271,1)</f>
        <v>0</v>
      </c>
      <c r="K1271" s="222"/>
      <c r="L1271" s="44"/>
      <c r="M1271" s="223" t="s">
        <v>1</v>
      </c>
      <c r="N1271" s="224" t="s">
        <v>40</v>
      </c>
      <c r="O1271" s="91"/>
      <c r="P1271" s="225">
        <f>O1271*H1271</f>
        <v>0</v>
      </c>
      <c r="Q1271" s="225">
        <v>0</v>
      </c>
      <c r="R1271" s="225">
        <f>Q1271*H1271</f>
        <v>0</v>
      </c>
      <c r="S1271" s="225">
        <v>0</v>
      </c>
      <c r="T1271" s="226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7" t="s">
        <v>442</v>
      </c>
      <c r="AT1271" s="227" t="s">
        <v>142</v>
      </c>
      <c r="AU1271" s="227" t="s">
        <v>147</v>
      </c>
      <c r="AY1271" s="17" t="s">
        <v>138</v>
      </c>
      <c r="BE1271" s="228">
        <f>IF(N1271="základní",J1271,0)</f>
        <v>0</v>
      </c>
      <c r="BF1271" s="228">
        <f>IF(N1271="snížená",J1271,0)</f>
        <v>0</v>
      </c>
      <c r="BG1271" s="228">
        <f>IF(N1271="zákl. přenesená",J1271,0)</f>
        <v>0</v>
      </c>
      <c r="BH1271" s="228">
        <f>IF(N1271="sníž. přenesená",J1271,0)</f>
        <v>0</v>
      </c>
      <c r="BI1271" s="228">
        <f>IF(N1271="nulová",J1271,0)</f>
        <v>0</v>
      </c>
      <c r="BJ1271" s="17" t="s">
        <v>147</v>
      </c>
      <c r="BK1271" s="228">
        <f>ROUND(I1271*H1271,1)</f>
        <v>0</v>
      </c>
      <c r="BL1271" s="17" t="s">
        <v>442</v>
      </c>
      <c r="BM1271" s="227" t="s">
        <v>1520</v>
      </c>
    </row>
    <row r="1272" s="12" customFormat="1" ht="22.8" customHeight="1">
      <c r="A1272" s="12"/>
      <c r="B1272" s="199"/>
      <c r="C1272" s="200"/>
      <c r="D1272" s="201" t="s">
        <v>73</v>
      </c>
      <c r="E1272" s="213" t="s">
        <v>1521</v>
      </c>
      <c r="F1272" s="213" t="s">
        <v>1522</v>
      </c>
      <c r="G1272" s="200"/>
      <c r="H1272" s="200"/>
      <c r="I1272" s="203"/>
      <c r="J1272" s="214">
        <f>BK1272</f>
        <v>0</v>
      </c>
      <c r="K1272" s="200"/>
      <c r="L1272" s="205"/>
      <c r="M1272" s="206"/>
      <c r="N1272" s="207"/>
      <c r="O1272" s="207"/>
      <c r="P1272" s="208">
        <f>SUM(P1273:P1327)</f>
        <v>0</v>
      </c>
      <c r="Q1272" s="207"/>
      <c r="R1272" s="208">
        <f>SUM(R1273:R1327)</f>
        <v>0.35585462400000001</v>
      </c>
      <c r="S1272" s="207"/>
      <c r="T1272" s="209">
        <f>SUM(T1273:T1327)</f>
        <v>0.79680100000000009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10" t="s">
        <v>147</v>
      </c>
      <c r="AT1272" s="211" t="s">
        <v>73</v>
      </c>
      <c r="AU1272" s="211" t="s">
        <v>82</v>
      </c>
      <c r="AY1272" s="210" t="s">
        <v>138</v>
      </c>
      <c r="BK1272" s="212">
        <f>SUM(BK1273:BK1327)</f>
        <v>0</v>
      </c>
    </row>
    <row r="1273" s="2" customFormat="1" ht="16.5" customHeight="1">
      <c r="A1273" s="38"/>
      <c r="B1273" s="39"/>
      <c r="C1273" s="215" t="s">
        <v>8</v>
      </c>
      <c r="D1273" s="215" t="s">
        <v>142</v>
      </c>
      <c r="E1273" s="216" t="s">
        <v>1523</v>
      </c>
      <c r="F1273" s="217" t="s">
        <v>1524</v>
      </c>
      <c r="G1273" s="218" t="s">
        <v>171</v>
      </c>
      <c r="H1273" s="219">
        <v>52.103000000000002</v>
      </c>
      <c r="I1273" s="220"/>
      <c r="J1273" s="221">
        <f>ROUND(I1273*H1273,1)</f>
        <v>0</v>
      </c>
      <c r="K1273" s="222"/>
      <c r="L1273" s="44"/>
      <c r="M1273" s="223" t="s">
        <v>1</v>
      </c>
      <c r="N1273" s="224" t="s">
        <v>40</v>
      </c>
      <c r="O1273" s="91"/>
      <c r="P1273" s="225">
        <f>O1273*H1273</f>
        <v>0</v>
      </c>
      <c r="Q1273" s="225">
        <v>0</v>
      </c>
      <c r="R1273" s="225">
        <f>Q1273*H1273</f>
        <v>0</v>
      </c>
      <c r="S1273" s="225">
        <v>0</v>
      </c>
      <c r="T1273" s="226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7" t="s">
        <v>442</v>
      </c>
      <c r="AT1273" s="227" t="s">
        <v>142</v>
      </c>
      <c r="AU1273" s="227" t="s">
        <v>147</v>
      </c>
      <c r="AY1273" s="17" t="s">
        <v>138</v>
      </c>
      <c r="BE1273" s="228">
        <f>IF(N1273="základní",J1273,0)</f>
        <v>0</v>
      </c>
      <c r="BF1273" s="228">
        <f>IF(N1273="snížená",J1273,0)</f>
        <v>0</v>
      </c>
      <c r="BG1273" s="228">
        <f>IF(N1273="zákl. přenesená",J1273,0)</f>
        <v>0</v>
      </c>
      <c r="BH1273" s="228">
        <f>IF(N1273="sníž. přenesená",J1273,0)</f>
        <v>0</v>
      </c>
      <c r="BI1273" s="228">
        <f>IF(N1273="nulová",J1273,0)</f>
        <v>0</v>
      </c>
      <c r="BJ1273" s="17" t="s">
        <v>147</v>
      </c>
      <c r="BK1273" s="228">
        <f>ROUND(I1273*H1273,1)</f>
        <v>0</v>
      </c>
      <c r="BL1273" s="17" t="s">
        <v>442</v>
      </c>
      <c r="BM1273" s="227" t="s">
        <v>1525</v>
      </c>
    </row>
    <row r="1274" s="13" customFormat="1">
      <c r="A1274" s="13"/>
      <c r="B1274" s="229"/>
      <c r="C1274" s="230"/>
      <c r="D1274" s="231" t="s">
        <v>149</v>
      </c>
      <c r="E1274" s="232" t="s">
        <v>1</v>
      </c>
      <c r="F1274" s="233" t="s">
        <v>192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149</v>
      </c>
      <c r="AU1274" s="239" t="s">
        <v>147</v>
      </c>
      <c r="AV1274" s="13" t="s">
        <v>82</v>
      </c>
      <c r="AW1274" s="13" t="s">
        <v>30</v>
      </c>
      <c r="AX1274" s="13" t="s">
        <v>74</v>
      </c>
      <c r="AY1274" s="239" t="s">
        <v>138</v>
      </c>
    </row>
    <row r="1275" s="14" customFormat="1">
      <c r="A1275" s="14"/>
      <c r="B1275" s="240"/>
      <c r="C1275" s="241"/>
      <c r="D1275" s="231" t="s">
        <v>149</v>
      </c>
      <c r="E1275" s="242" t="s">
        <v>1</v>
      </c>
      <c r="F1275" s="243" t="s">
        <v>193</v>
      </c>
      <c r="G1275" s="241"/>
      <c r="H1275" s="244">
        <v>15.712999999999999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149</v>
      </c>
      <c r="AU1275" s="250" t="s">
        <v>147</v>
      </c>
      <c r="AV1275" s="14" t="s">
        <v>147</v>
      </c>
      <c r="AW1275" s="14" t="s">
        <v>30</v>
      </c>
      <c r="AX1275" s="14" t="s">
        <v>74</v>
      </c>
      <c r="AY1275" s="250" t="s">
        <v>138</v>
      </c>
    </row>
    <row r="1276" s="13" customFormat="1">
      <c r="A1276" s="13"/>
      <c r="B1276" s="229"/>
      <c r="C1276" s="230"/>
      <c r="D1276" s="231" t="s">
        <v>149</v>
      </c>
      <c r="E1276" s="232" t="s">
        <v>1</v>
      </c>
      <c r="F1276" s="233" t="s">
        <v>194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149</v>
      </c>
      <c r="AU1276" s="239" t="s">
        <v>147</v>
      </c>
      <c r="AV1276" s="13" t="s">
        <v>82</v>
      </c>
      <c r="AW1276" s="13" t="s">
        <v>30</v>
      </c>
      <c r="AX1276" s="13" t="s">
        <v>74</v>
      </c>
      <c r="AY1276" s="239" t="s">
        <v>138</v>
      </c>
    </row>
    <row r="1277" s="14" customFormat="1">
      <c r="A1277" s="14"/>
      <c r="B1277" s="240"/>
      <c r="C1277" s="241"/>
      <c r="D1277" s="231" t="s">
        <v>149</v>
      </c>
      <c r="E1277" s="242" t="s">
        <v>1</v>
      </c>
      <c r="F1277" s="243" t="s">
        <v>195</v>
      </c>
      <c r="G1277" s="241"/>
      <c r="H1277" s="244">
        <v>18.109999999999999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149</v>
      </c>
      <c r="AU1277" s="250" t="s">
        <v>147</v>
      </c>
      <c r="AV1277" s="14" t="s">
        <v>147</v>
      </c>
      <c r="AW1277" s="14" t="s">
        <v>30</v>
      </c>
      <c r="AX1277" s="14" t="s">
        <v>74</v>
      </c>
      <c r="AY1277" s="250" t="s">
        <v>138</v>
      </c>
    </row>
    <row r="1278" s="13" customFormat="1">
      <c r="A1278" s="13"/>
      <c r="B1278" s="229"/>
      <c r="C1278" s="230"/>
      <c r="D1278" s="231" t="s">
        <v>149</v>
      </c>
      <c r="E1278" s="232" t="s">
        <v>1</v>
      </c>
      <c r="F1278" s="233" t="s">
        <v>196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149</v>
      </c>
      <c r="AU1278" s="239" t="s">
        <v>147</v>
      </c>
      <c r="AV1278" s="13" t="s">
        <v>82</v>
      </c>
      <c r="AW1278" s="13" t="s">
        <v>30</v>
      </c>
      <c r="AX1278" s="13" t="s">
        <v>74</v>
      </c>
      <c r="AY1278" s="239" t="s">
        <v>138</v>
      </c>
    </row>
    <row r="1279" s="14" customFormat="1">
      <c r="A1279" s="14"/>
      <c r="B1279" s="240"/>
      <c r="C1279" s="241"/>
      <c r="D1279" s="231" t="s">
        <v>149</v>
      </c>
      <c r="E1279" s="242" t="s">
        <v>1</v>
      </c>
      <c r="F1279" s="243" t="s">
        <v>197</v>
      </c>
      <c r="G1279" s="241"/>
      <c r="H1279" s="244">
        <v>18.280000000000001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149</v>
      </c>
      <c r="AU1279" s="250" t="s">
        <v>147</v>
      </c>
      <c r="AV1279" s="14" t="s">
        <v>147</v>
      </c>
      <c r="AW1279" s="14" t="s">
        <v>30</v>
      </c>
      <c r="AX1279" s="14" t="s">
        <v>74</v>
      </c>
      <c r="AY1279" s="250" t="s">
        <v>138</v>
      </c>
    </row>
    <row r="1280" s="15" customFormat="1">
      <c r="A1280" s="15"/>
      <c r="B1280" s="251"/>
      <c r="C1280" s="252"/>
      <c r="D1280" s="231" t="s">
        <v>149</v>
      </c>
      <c r="E1280" s="253" t="s">
        <v>1</v>
      </c>
      <c r="F1280" s="254" t="s">
        <v>176</v>
      </c>
      <c r="G1280" s="252"/>
      <c r="H1280" s="255">
        <v>52.103000000000002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61" t="s">
        <v>149</v>
      </c>
      <c r="AU1280" s="261" t="s">
        <v>147</v>
      </c>
      <c r="AV1280" s="15" t="s">
        <v>146</v>
      </c>
      <c r="AW1280" s="15" t="s">
        <v>30</v>
      </c>
      <c r="AX1280" s="15" t="s">
        <v>82</v>
      </c>
      <c r="AY1280" s="261" t="s">
        <v>138</v>
      </c>
    </row>
    <row r="1281" s="2" customFormat="1" ht="24.15" customHeight="1">
      <c r="A1281" s="38"/>
      <c r="B1281" s="39"/>
      <c r="C1281" s="215" t="s">
        <v>310</v>
      </c>
      <c r="D1281" s="215" t="s">
        <v>142</v>
      </c>
      <c r="E1281" s="216" t="s">
        <v>1526</v>
      </c>
      <c r="F1281" s="217" t="s">
        <v>1527</v>
      </c>
      <c r="G1281" s="218" t="s">
        <v>364</v>
      </c>
      <c r="H1281" s="219">
        <v>15.256</v>
      </c>
      <c r="I1281" s="220"/>
      <c r="J1281" s="221">
        <f>ROUND(I1281*H1281,1)</f>
        <v>0</v>
      </c>
      <c r="K1281" s="222"/>
      <c r="L1281" s="44"/>
      <c r="M1281" s="223" t="s">
        <v>1</v>
      </c>
      <c r="N1281" s="224" t="s">
        <v>40</v>
      </c>
      <c r="O1281" s="91"/>
      <c r="P1281" s="225">
        <f>O1281*H1281</f>
        <v>0</v>
      </c>
      <c r="Q1281" s="225">
        <v>0</v>
      </c>
      <c r="R1281" s="225">
        <f>Q1281*H1281</f>
        <v>0</v>
      </c>
      <c r="S1281" s="225">
        <v>0.001</v>
      </c>
      <c r="T1281" s="226">
        <f>S1281*H1281</f>
        <v>0.015256000000000001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442</v>
      </c>
      <c r="AT1281" s="227" t="s">
        <v>142</v>
      </c>
      <c r="AU1281" s="227" t="s">
        <v>147</v>
      </c>
      <c r="AY1281" s="17" t="s">
        <v>138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147</v>
      </c>
      <c r="BK1281" s="228">
        <f>ROUND(I1281*H1281,1)</f>
        <v>0</v>
      </c>
      <c r="BL1281" s="17" t="s">
        <v>442</v>
      </c>
      <c r="BM1281" s="227" t="s">
        <v>1528</v>
      </c>
    </row>
    <row r="1282" s="13" customFormat="1">
      <c r="A1282" s="13"/>
      <c r="B1282" s="229"/>
      <c r="C1282" s="230"/>
      <c r="D1282" s="231" t="s">
        <v>149</v>
      </c>
      <c r="E1282" s="232" t="s">
        <v>1</v>
      </c>
      <c r="F1282" s="233" t="s">
        <v>192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149</v>
      </c>
      <c r="AU1282" s="239" t="s">
        <v>147</v>
      </c>
      <c r="AV1282" s="13" t="s">
        <v>82</v>
      </c>
      <c r="AW1282" s="13" t="s">
        <v>30</v>
      </c>
      <c r="AX1282" s="13" t="s">
        <v>74</v>
      </c>
      <c r="AY1282" s="239" t="s">
        <v>138</v>
      </c>
    </row>
    <row r="1283" s="14" customFormat="1">
      <c r="A1283" s="14"/>
      <c r="B1283" s="240"/>
      <c r="C1283" s="241"/>
      <c r="D1283" s="231" t="s">
        <v>149</v>
      </c>
      <c r="E1283" s="242" t="s">
        <v>1</v>
      </c>
      <c r="F1283" s="243" t="s">
        <v>1529</v>
      </c>
      <c r="G1283" s="241"/>
      <c r="H1283" s="244">
        <v>15.256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149</v>
      </c>
      <c r="AU1283" s="250" t="s">
        <v>147</v>
      </c>
      <c r="AV1283" s="14" t="s">
        <v>147</v>
      </c>
      <c r="AW1283" s="14" t="s">
        <v>30</v>
      </c>
      <c r="AX1283" s="14" t="s">
        <v>74</v>
      </c>
      <c r="AY1283" s="250" t="s">
        <v>138</v>
      </c>
    </row>
    <row r="1284" s="15" customFormat="1">
      <c r="A1284" s="15"/>
      <c r="B1284" s="251"/>
      <c r="C1284" s="252"/>
      <c r="D1284" s="231" t="s">
        <v>149</v>
      </c>
      <c r="E1284" s="253" t="s">
        <v>1</v>
      </c>
      <c r="F1284" s="254" t="s">
        <v>176</v>
      </c>
      <c r="G1284" s="252"/>
      <c r="H1284" s="255">
        <v>15.256</v>
      </c>
      <c r="I1284" s="256"/>
      <c r="J1284" s="252"/>
      <c r="K1284" s="252"/>
      <c r="L1284" s="257"/>
      <c r="M1284" s="258"/>
      <c r="N1284" s="259"/>
      <c r="O1284" s="259"/>
      <c r="P1284" s="259"/>
      <c r="Q1284" s="259"/>
      <c r="R1284" s="259"/>
      <c r="S1284" s="259"/>
      <c r="T1284" s="260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61" t="s">
        <v>149</v>
      </c>
      <c r="AU1284" s="261" t="s">
        <v>147</v>
      </c>
      <c r="AV1284" s="15" t="s">
        <v>146</v>
      </c>
      <c r="AW1284" s="15" t="s">
        <v>30</v>
      </c>
      <c r="AX1284" s="15" t="s">
        <v>82</v>
      </c>
      <c r="AY1284" s="261" t="s">
        <v>138</v>
      </c>
    </row>
    <row r="1285" s="2" customFormat="1" ht="16.5" customHeight="1">
      <c r="A1285" s="38"/>
      <c r="B1285" s="39"/>
      <c r="C1285" s="215" t="s">
        <v>442</v>
      </c>
      <c r="D1285" s="215" t="s">
        <v>142</v>
      </c>
      <c r="E1285" s="216" t="s">
        <v>1530</v>
      </c>
      <c r="F1285" s="217" t="s">
        <v>1531</v>
      </c>
      <c r="G1285" s="218" t="s">
        <v>364</v>
      </c>
      <c r="H1285" s="219">
        <v>90.780000000000001</v>
      </c>
      <c r="I1285" s="220"/>
      <c r="J1285" s="221">
        <f>ROUND(I1285*H1285,1)</f>
        <v>0</v>
      </c>
      <c r="K1285" s="222"/>
      <c r="L1285" s="44"/>
      <c r="M1285" s="223" t="s">
        <v>1</v>
      </c>
      <c r="N1285" s="224" t="s">
        <v>40</v>
      </c>
      <c r="O1285" s="91"/>
      <c r="P1285" s="225">
        <f>O1285*H1285</f>
        <v>0</v>
      </c>
      <c r="Q1285" s="225">
        <v>7.9999999999999996E-07</v>
      </c>
      <c r="R1285" s="225">
        <f>Q1285*H1285</f>
        <v>7.2624000000000001E-05</v>
      </c>
      <c r="S1285" s="225">
        <v>0</v>
      </c>
      <c r="T1285" s="226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27" t="s">
        <v>442</v>
      </c>
      <c r="AT1285" s="227" t="s">
        <v>142</v>
      </c>
      <c r="AU1285" s="227" t="s">
        <v>147</v>
      </c>
      <c r="AY1285" s="17" t="s">
        <v>138</v>
      </c>
      <c r="BE1285" s="228">
        <f>IF(N1285="základní",J1285,0)</f>
        <v>0</v>
      </c>
      <c r="BF1285" s="228">
        <f>IF(N1285="snížená",J1285,0)</f>
        <v>0</v>
      </c>
      <c r="BG1285" s="228">
        <f>IF(N1285="zákl. přenesená",J1285,0)</f>
        <v>0</v>
      </c>
      <c r="BH1285" s="228">
        <f>IF(N1285="sníž. přenesená",J1285,0)</f>
        <v>0</v>
      </c>
      <c r="BI1285" s="228">
        <f>IF(N1285="nulová",J1285,0)</f>
        <v>0</v>
      </c>
      <c r="BJ1285" s="17" t="s">
        <v>147</v>
      </c>
      <c r="BK1285" s="228">
        <f>ROUND(I1285*H1285,1)</f>
        <v>0</v>
      </c>
      <c r="BL1285" s="17" t="s">
        <v>442</v>
      </c>
      <c r="BM1285" s="227" t="s">
        <v>1532</v>
      </c>
    </row>
    <row r="1286" s="14" customFormat="1">
      <c r="A1286" s="14"/>
      <c r="B1286" s="240"/>
      <c r="C1286" s="241"/>
      <c r="D1286" s="231" t="s">
        <v>149</v>
      </c>
      <c r="E1286" s="242" t="s">
        <v>1</v>
      </c>
      <c r="F1286" s="243" t="s">
        <v>1533</v>
      </c>
      <c r="G1286" s="241"/>
      <c r="H1286" s="244">
        <v>90.780000000000001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149</v>
      </c>
      <c r="AU1286" s="250" t="s">
        <v>147</v>
      </c>
      <c r="AV1286" s="14" t="s">
        <v>147</v>
      </c>
      <c r="AW1286" s="14" t="s">
        <v>30</v>
      </c>
      <c r="AX1286" s="14" t="s">
        <v>82</v>
      </c>
      <c r="AY1286" s="250" t="s">
        <v>138</v>
      </c>
    </row>
    <row r="1287" s="2" customFormat="1" ht="16.5" customHeight="1">
      <c r="A1287" s="38"/>
      <c r="B1287" s="39"/>
      <c r="C1287" s="262" t="s">
        <v>1534</v>
      </c>
      <c r="D1287" s="262" t="s">
        <v>307</v>
      </c>
      <c r="E1287" s="263" t="s">
        <v>1535</v>
      </c>
      <c r="F1287" s="264" t="s">
        <v>1536</v>
      </c>
      <c r="G1287" s="265" t="s">
        <v>364</v>
      </c>
      <c r="H1287" s="266">
        <v>53.073</v>
      </c>
      <c r="I1287" s="267"/>
      <c r="J1287" s="268">
        <f>ROUND(I1287*H1287,1)</f>
        <v>0</v>
      </c>
      <c r="K1287" s="269"/>
      <c r="L1287" s="270"/>
      <c r="M1287" s="271" t="s">
        <v>1</v>
      </c>
      <c r="N1287" s="272" t="s">
        <v>40</v>
      </c>
      <c r="O1287" s="91"/>
      <c r="P1287" s="225">
        <f>O1287*H1287</f>
        <v>0</v>
      </c>
      <c r="Q1287" s="225">
        <v>0.00020000000000000001</v>
      </c>
      <c r="R1287" s="225">
        <f>Q1287*H1287</f>
        <v>0.0106146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452</v>
      </c>
      <c r="AT1287" s="227" t="s">
        <v>307</v>
      </c>
      <c r="AU1287" s="227" t="s">
        <v>147</v>
      </c>
      <c r="AY1287" s="17" t="s">
        <v>138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147</v>
      </c>
      <c r="BK1287" s="228">
        <f>ROUND(I1287*H1287,1)</f>
        <v>0</v>
      </c>
      <c r="BL1287" s="17" t="s">
        <v>442</v>
      </c>
      <c r="BM1287" s="227" t="s">
        <v>1537</v>
      </c>
    </row>
    <row r="1288" s="13" customFormat="1">
      <c r="A1288" s="13"/>
      <c r="B1288" s="229"/>
      <c r="C1288" s="230"/>
      <c r="D1288" s="231" t="s">
        <v>149</v>
      </c>
      <c r="E1288" s="232" t="s">
        <v>1</v>
      </c>
      <c r="F1288" s="233" t="s">
        <v>192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149</v>
      </c>
      <c r="AU1288" s="239" t="s">
        <v>147</v>
      </c>
      <c r="AV1288" s="13" t="s">
        <v>82</v>
      </c>
      <c r="AW1288" s="13" t="s">
        <v>30</v>
      </c>
      <c r="AX1288" s="13" t="s">
        <v>74</v>
      </c>
      <c r="AY1288" s="239" t="s">
        <v>138</v>
      </c>
    </row>
    <row r="1289" s="14" customFormat="1">
      <c r="A1289" s="14"/>
      <c r="B1289" s="240"/>
      <c r="C1289" s="241"/>
      <c r="D1289" s="231" t="s">
        <v>149</v>
      </c>
      <c r="E1289" s="242" t="s">
        <v>1</v>
      </c>
      <c r="F1289" s="243" t="s">
        <v>1529</v>
      </c>
      <c r="G1289" s="241"/>
      <c r="H1289" s="244">
        <v>15.256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149</v>
      </c>
      <c r="AU1289" s="250" t="s">
        <v>147</v>
      </c>
      <c r="AV1289" s="14" t="s">
        <v>147</v>
      </c>
      <c r="AW1289" s="14" t="s">
        <v>30</v>
      </c>
      <c r="AX1289" s="14" t="s">
        <v>74</v>
      </c>
      <c r="AY1289" s="250" t="s">
        <v>138</v>
      </c>
    </row>
    <row r="1290" s="13" customFormat="1">
      <c r="A1290" s="13"/>
      <c r="B1290" s="229"/>
      <c r="C1290" s="230"/>
      <c r="D1290" s="231" t="s">
        <v>149</v>
      </c>
      <c r="E1290" s="232" t="s">
        <v>1</v>
      </c>
      <c r="F1290" s="233" t="s">
        <v>194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149</v>
      </c>
      <c r="AU1290" s="239" t="s">
        <v>147</v>
      </c>
      <c r="AV1290" s="13" t="s">
        <v>82</v>
      </c>
      <c r="AW1290" s="13" t="s">
        <v>30</v>
      </c>
      <c r="AX1290" s="13" t="s">
        <v>74</v>
      </c>
      <c r="AY1290" s="239" t="s">
        <v>138</v>
      </c>
    </row>
    <row r="1291" s="14" customFormat="1">
      <c r="A1291" s="14"/>
      <c r="B1291" s="240"/>
      <c r="C1291" s="241"/>
      <c r="D1291" s="231" t="s">
        <v>149</v>
      </c>
      <c r="E1291" s="242" t="s">
        <v>1</v>
      </c>
      <c r="F1291" s="243" t="s">
        <v>1538</v>
      </c>
      <c r="G1291" s="241"/>
      <c r="H1291" s="244">
        <v>16.635999999999999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149</v>
      </c>
      <c r="AU1291" s="250" t="s">
        <v>147</v>
      </c>
      <c r="AV1291" s="14" t="s">
        <v>147</v>
      </c>
      <c r="AW1291" s="14" t="s">
        <v>30</v>
      </c>
      <c r="AX1291" s="14" t="s">
        <v>74</v>
      </c>
      <c r="AY1291" s="250" t="s">
        <v>138</v>
      </c>
    </row>
    <row r="1292" s="13" customFormat="1">
      <c r="A1292" s="13"/>
      <c r="B1292" s="229"/>
      <c r="C1292" s="230"/>
      <c r="D1292" s="231" t="s">
        <v>149</v>
      </c>
      <c r="E1292" s="232" t="s">
        <v>1</v>
      </c>
      <c r="F1292" s="233" t="s">
        <v>196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149</v>
      </c>
      <c r="AU1292" s="239" t="s">
        <v>147</v>
      </c>
      <c r="AV1292" s="13" t="s">
        <v>82</v>
      </c>
      <c r="AW1292" s="13" t="s">
        <v>30</v>
      </c>
      <c r="AX1292" s="13" t="s">
        <v>74</v>
      </c>
      <c r="AY1292" s="239" t="s">
        <v>138</v>
      </c>
    </row>
    <row r="1293" s="14" customFormat="1">
      <c r="A1293" s="14"/>
      <c r="B1293" s="240"/>
      <c r="C1293" s="241"/>
      <c r="D1293" s="231" t="s">
        <v>149</v>
      </c>
      <c r="E1293" s="242" t="s">
        <v>1</v>
      </c>
      <c r="F1293" s="243" t="s">
        <v>1539</v>
      </c>
      <c r="G1293" s="241"/>
      <c r="H1293" s="244">
        <v>17.25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149</v>
      </c>
      <c r="AU1293" s="250" t="s">
        <v>147</v>
      </c>
      <c r="AV1293" s="14" t="s">
        <v>147</v>
      </c>
      <c r="AW1293" s="14" t="s">
        <v>30</v>
      </c>
      <c r="AX1293" s="14" t="s">
        <v>74</v>
      </c>
      <c r="AY1293" s="250" t="s">
        <v>138</v>
      </c>
    </row>
    <row r="1294" s="15" customFormat="1">
      <c r="A1294" s="15"/>
      <c r="B1294" s="251"/>
      <c r="C1294" s="252"/>
      <c r="D1294" s="231" t="s">
        <v>149</v>
      </c>
      <c r="E1294" s="253" t="s">
        <v>1</v>
      </c>
      <c r="F1294" s="254" t="s">
        <v>176</v>
      </c>
      <c r="G1294" s="252"/>
      <c r="H1294" s="255">
        <v>49.142000000000003</v>
      </c>
      <c r="I1294" s="256"/>
      <c r="J1294" s="252"/>
      <c r="K1294" s="252"/>
      <c r="L1294" s="257"/>
      <c r="M1294" s="258"/>
      <c r="N1294" s="259"/>
      <c r="O1294" s="259"/>
      <c r="P1294" s="259"/>
      <c r="Q1294" s="259"/>
      <c r="R1294" s="259"/>
      <c r="S1294" s="259"/>
      <c r="T1294" s="260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61" t="s">
        <v>149</v>
      </c>
      <c r="AU1294" s="261" t="s">
        <v>147</v>
      </c>
      <c r="AV1294" s="15" t="s">
        <v>146</v>
      </c>
      <c r="AW1294" s="15" t="s">
        <v>30</v>
      </c>
      <c r="AX1294" s="15" t="s">
        <v>82</v>
      </c>
      <c r="AY1294" s="261" t="s">
        <v>138</v>
      </c>
    </row>
    <row r="1295" s="14" customFormat="1">
      <c r="A1295" s="14"/>
      <c r="B1295" s="240"/>
      <c r="C1295" s="241"/>
      <c r="D1295" s="231" t="s">
        <v>149</v>
      </c>
      <c r="E1295" s="241"/>
      <c r="F1295" s="243" t="s">
        <v>1540</v>
      </c>
      <c r="G1295" s="241"/>
      <c r="H1295" s="244">
        <v>53.073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149</v>
      </c>
      <c r="AU1295" s="250" t="s">
        <v>147</v>
      </c>
      <c r="AV1295" s="14" t="s">
        <v>147</v>
      </c>
      <c r="AW1295" s="14" t="s">
        <v>4</v>
      </c>
      <c r="AX1295" s="14" t="s">
        <v>82</v>
      </c>
      <c r="AY1295" s="250" t="s">
        <v>138</v>
      </c>
    </row>
    <row r="1296" s="2" customFormat="1" ht="16.5" customHeight="1">
      <c r="A1296" s="38"/>
      <c r="B1296" s="39"/>
      <c r="C1296" s="262" t="s">
        <v>628</v>
      </c>
      <c r="D1296" s="262" t="s">
        <v>307</v>
      </c>
      <c r="E1296" s="263" t="s">
        <v>1541</v>
      </c>
      <c r="F1296" s="264" t="s">
        <v>1542</v>
      </c>
      <c r="G1296" s="265" t="s">
        <v>364</v>
      </c>
      <c r="H1296" s="266">
        <v>37.707000000000001</v>
      </c>
      <c r="I1296" s="267"/>
      <c r="J1296" s="268">
        <f>ROUND(I1296*H1296,1)</f>
        <v>0</v>
      </c>
      <c r="K1296" s="269"/>
      <c r="L1296" s="270"/>
      <c r="M1296" s="271" t="s">
        <v>1</v>
      </c>
      <c r="N1296" s="272" t="s">
        <v>40</v>
      </c>
      <c r="O1296" s="91"/>
      <c r="P1296" s="225">
        <f>O1296*H1296</f>
        <v>0</v>
      </c>
      <c r="Q1296" s="225">
        <v>0.00020000000000000001</v>
      </c>
      <c r="R1296" s="225">
        <f>Q1296*H1296</f>
        <v>0.0075414000000000002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452</v>
      </c>
      <c r="AT1296" s="227" t="s">
        <v>307</v>
      </c>
      <c r="AU1296" s="227" t="s">
        <v>147</v>
      </c>
      <c r="AY1296" s="17" t="s">
        <v>138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147</v>
      </c>
      <c r="BK1296" s="228">
        <f>ROUND(I1296*H1296,1)</f>
        <v>0</v>
      </c>
      <c r="BL1296" s="17" t="s">
        <v>442</v>
      </c>
      <c r="BM1296" s="227" t="s">
        <v>1543</v>
      </c>
    </row>
    <row r="1297" s="13" customFormat="1">
      <c r="A1297" s="13"/>
      <c r="B1297" s="229"/>
      <c r="C1297" s="230"/>
      <c r="D1297" s="231" t="s">
        <v>149</v>
      </c>
      <c r="E1297" s="232" t="s">
        <v>1</v>
      </c>
      <c r="F1297" s="233" t="s">
        <v>1544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149</v>
      </c>
      <c r="AU1297" s="239" t="s">
        <v>147</v>
      </c>
      <c r="AV1297" s="13" t="s">
        <v>82</v>
      </c>
      <c r="AW1297" s="13" t="s">
        <v>30</v>
      </c>
      <c r="AX1297" s="13" t="s">
        <v>74</v>
      </c>
      <c r="AY1297" s="239" t="s">
        <v>138</v>
      </c>
    </row>
    <row r="1298" s="13" customFormat="1">
      <c r="A1298" s="13"/>
      <c r="B1298" s="229"/>
      <c r="C1298" s="230"/>
      <c r="D1298" s="231" t="s">
        <v>149</v>
      </c>
      <c r="E1298" s="232" t="s">
        <v>1</v>
      </c>
      <c r="F1298" s="233" t="s">
        <v>182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149</v>
      </c>
      <c r="AU1298" s="239" t="s">
        <v>147</v>
      </c>
      <c r="AV1298" s="13" t="s">
        <v>82</v>
      </c>
      <c r="AW1298" s="13" t="s">
        <v>30</v>
      </c>
      <c r="AX1298" s="13" t="s">
        <v>74</v>
      </c>
      <c r="AY1298" s="239" t="s">
        <v>138</v>
      </c>
    </row>
    <row r="1299" s="14" customFormat="1">
      <c r="A1299" s="14"/>
      <c r="B1299" s="240"/>
      <c r="C1299" s="241"/>
      <c r="D1299" s="231" t="s">
        <v>149</v>
      </c>
      <c r="E1299" s="242" t="s">
        <v>1</v>
      </c>
      <c r="F1299" s="243" t="s">
        <v>1545</v>
      </c>
      <c r="G1299" s="241"/>
      <c r="H1299" s="244">
        <v>14.523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149</v>
      </c>
      <c r="AU1299" s="250" t="s">
        <v>147</v>
      </c>
      <c r="AV1299" s="14" t="s">
        <v>147</v>
      </c>
      <c r="AW1299" s="14" t="s">
        <v>30</v>
      </c>
      <c r="AX1299" s="14" t="s">
        <v>74</v>
      </c>
      <c r="AY1299" s="250" t="s">
        <v>138</v>
      </c>
    </row>
    <row r="1300" s="14" customFormat="1">
      <c r="A1300" s="14"/>
      <c r="B1300" s="240"/>
      <c r="C1300" s="241"/>
      <c r="D1300" s="231" t="s">
        <v>149</v>
      </c>
      <c r="E1300" s="242" t="s">
        <v>1</v>
      </c>
      <c r="F1300" s="243" t="s">
        <v>1546</v>
      </c>
      <c r="G1300" s="241"/>
      <c r="H1300" s="244">
        <v>4.6970000000000001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149</v>
      </c>
      <c r="AU1300" s="250" t="s">
        <v>147</v>
      </c>
      <c r="AV1300" s="14" t="s">
        <v>147</v>
      </c>
      <c r="AW1300" s="14" t="s">
        <v>30</v>
      </c>
      <c r="AX1300" s="14" t="s">
        <v>74</v>
      </c>
      <c r="AY1300" s="250" t="s">
        <v>138</v>
      </c>
    </row>
    <row r="1301" s="13" customFormat="1">
      <c r="A1301" s="13"/>
      <c r="B1301" s="229"/>
      <c r="C1301" s="230"/>
      <c r="D1301" s="231" t="s">
        <v>149</v>
      </c>
      <c r="E1301" s="232" t="s">
        <v>1</v>
      </c>
      <c r="F1301" s="233" t="s">
        <v>188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149</v>
      </c>
      <c r="AU1301" s="239" t="s">
        <v>147</v>
      </c>
      <c r="AV1301" s="13" t="s">
        <v>82</v>
      </c>
      <c r="AW1301" s="13" t="s">
        <v>30</v>
      </c>
      <c r="AX1301" s="13" t="s">
        <v>74</v>
      </c>
      <c r="AY1301" s="239" t="s">
        <v>138</v>
      </c>
    </row>
    <row r="1302" s="14" customFormat="1">
      <c r="A1302" s="14"/>
      <c r="B1302" s="240"/>
      <c r="C1302" s="241"/>
      <c r="D1302" s="231" t="s">
        <v>149</v>
      </c>
      <c r="E1302" s="242" t="s">
        <v>1</v>
      </c>
      <c r="F1302" s="243" t="s">
        <v>1547</v>
      </c>
      <c r="G1302" s="241"/>
      <c r="H1302" s="244">
        <v>4.7679999999999998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149</v>
      </c>
      <c r="AU1302" s="250" t="s">
        <v>147</v>
      </c>
      <c r="AV1302" s="14" t="s">
        <v>147</v>
      </c>
      <c r="AW1302" s="14" t="s">
        <v>30</v>
      </c>
      <c r="AX1302" s="14" t="s">
        <v>74</v>
      </c>
      <c r="AY1302" s="250" t="s">
        <v>138</v>
      </c>
    </row>
    <row r="1303" s="13" customFormat="1">
      <c r="A1303" s="13"/>
      <c r="B1303" s="229"/>
      <c r="C1303" s="230"/>
      <c r="D1303" s="231" t="s">
        <v>149</v>
      </c>
      <c r="E1303" s="232" t="s">
        <v>1</v>
      </c>
      <c r="F1303" s="233" t="s">
        <v>190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149</v>
      </c>
      <c r="AU1303" s="239" t="s">
        <v>147</v>
      </c>
      <c r="AV1303" s="13" t="s">
        <v>82</v>
      </c>
      <c r="AW1303" s="13" t="s">
        <v>30</v>
      </c>
      <c r="AX1303" s="13" t="s">
        <v>74</v>
      </c>
      <c r="AY1303" s="239" t="s">
        <v>138</v>
      </c>
    </row>
    <row r="1304" s="14" customFormat="1">
      <c r="A1304" s="14"/>
      <c r="B1304" s="240"/>
      <c r="C1304" s="241"/>
      <c r="D1304" s="231" t="s">
        <v>149</v>
      </c>
      <c r="E1304" s="242" t="s">
        <v>1</v>
      </c>
      <c r="F1304" s="243" t="s">
        <v>1548</v>
      </c>
      <c r="G1304" s="241"/>
      <c r="H1304" s="244">
        <v>10.926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149</v>
      </c>
      <c r="AU1304" s="250" t="s">
        <v>147</v>
      </c>
      <c r="AV1304" s="14" t="s">
        <v>147</v>
      </c>
      <c r="AW1304" s="14" t="s">
        <v>30</v>
      </c>
      <c r="AX1304" s="14" t="s">
        <v>74</v>
      </c>
      <c r="AY1304" s="250" t="s">
        <v>138</v>
      </c>
    </row>
    <row r="1305" s="15" customFormat="1">
      <c r="A1305" s="15"/>
      <c r="B1305" s="251"/>
      <c r="C1305" s="252"/>
      <c r="D1305" s="231" t="s">
        <v>149</v>
      </c>
      <c r="E1305" s="253" t="s">
        <v>1</v>
      </c>
      <c r="F1305" s="254" t="s">
        <v>176</v>
      </c>
      <c r="G1305" s="252"/>
      <c r="H1305" s="255">
        <v>34.914000000000001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1" t="s">
        <v>149</v>
      </c>
      <c r="AU1305" s="261" t="s">
        <v>147</v>
      </c>
      <c r="AV1305" s="15" t="s">
        <v>146</v>
      </c>
      <c r="AW1305" s="15" t="s">
        <v>30</v>
      </c>
      <c r="AX1305" s="15" t="s">
        <v>82</v>
      </c>
      <c r="AY1305" s="261" t="s">
        <v>138</v>
      </c>
    </row>
    <row r="1306" s="14" customFormat="1">
      <c r="A1306" s="14"/>
      <c r="B1306" s="240"/>
      <c r="C1306" s="241"/>
      <c r="D1306" s="231" t="s">
        <v>149</v>
      </c>
      <c r="E1306" s="241"/>
      <c r="F1306" s="243" t="s">
        <v>1549</v>
      </c>
      <c r="G1306" s="241"/>
      <c r="H1306" s="244">
        <v>37.707000000000001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149</v>
      </c>
      <c r="AU1306" s="250" t="s">
        <v>147</v>
      </c>
      <c r="AV1306" s="14" t="s">
        <v>147</v>
      </c>
      <c r="AW1306" s="14" t="s">
        <v>4</v>
      </c>
      <c r="AX1306" s="14" t="s">
        <v>82</v>
      </c>
      <c r="AY1306" s="250" t="s">
        <v>138</v>
      </c>
    </row>
    <row r="1307" s="2" customFormat="1" ht="21.75" customHeight="1">
      <c r="A1307" s="38"/>
      <c r="B1307" s="39"/>
      <c r="C1307" s="215" t="s">
        <v>312</v>
      </c>
      <c r="D1307" s="215" t="s">
        <v>142</v>
      </c>
      <c r="E1307" s="216" t="s">
        <v>1550</v>
      </c>
      <c r="F1307" s="217" t="s">
        <v>1551</v>
      </c>
      <c r="G1307" s="218" t="s">
        <v>171</v>
      </c>
      <c r="H1307" s="219">
        <v>52.103000000000002</v>
      </c>
      <c r="I1307" s="220"/>
      <c r="J1307" s="221">
        <f>ROUND(I1307*H1307,1)</f>
        <v>0</v>
      </c>
      <c r="K1307" s="222"/>
      <c r="L1307" s="44"/>
      <c r="M1307" s="223" t="s">
        <v>1</v>
      </c>
      <c r="N1307" s="224" t="s">
        <v>40</v>
      </c>
      <c r="O1307" s="91"/>
      <c r="P1307" s="225">
        <f>O1307*H1307</f>
        <v>0</v>
      </c>
      <c r="Q1307" s="225">
        <v>0</v>
      </c>
      <c r="R1307" s="225">
        <f>Q1307*H1307</f>
        <v>0</v>
      </c>
      <c r="S1307" s="225">
        <v>0.014999999999999999</v>
      </c>
      <c r="T1307" s="226">
        <f>S1307*H1307</f>
        <v>0.78154500000000005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442</v>
      </c>
      <c r="AT1307" s="227" t="s">
        <v>142</v>
      </c>
      <c r="AU1307" s="227" t="s">
        <v>147</v>
      </c>
      <c r="AY1307" s="17" t="s">
        <v>138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147</v>
      </c>
      <c r="BK1307" s="228">
        <f>ROUND(I1307*H1307,1)</f>
        <v>0</v>
      </c>
      <c r="BL1307" s="17" t="s">
        <v>442</v>
      </c>
      <c r="BM1307" s="227" t="s">
        <v>1552</v>
      </c>
    </row>
    <row r="1308" s="13" customFormat="1">
      <c r="A1308" s="13"/>
      <c r="B1308" s="229"/>
      <c r="C1308" s="230"/>
      <c r="D1308" s="231" t="s">
        <v>149</v>
      </c>
      <c r="E1308" s="232" t="s">
        <v>1</v>
      </c>
      <c r="F1308" s="233" t="s">
        <v>192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149</v>
      </c>
      <c r="AU1308" s="239" t="s">
        <v>147</v>
      </c>
      <c r="AV1308" s="13" t="s">
        <v>82</v>
      </c>
      <c r="AW1308" s="13" t="s">
        <v>30</v>
      </c>
      <c r="AX1308" s="13" t="s">
        <v>74</v>
      </c>
      <c r="AY1308" s="239" t="s">
        <v>138</v>
      </c>
    </row>
    <row r="1309" s="14" customFormat="1">
      <c r="A1309" s="14"/>
      <c r="B1309" s="240"/>
      <c r="C1309" s="241"/>
      <c r="D1309" s="231" t="s">
        <v>149</v>
      </c>
      <c r="E1309" s="242" t="s">
        <v>1</v>
      </c>
      <c r="F1309" s="243" t="s">
        <v>193</v>
      </c>
      <c r="G1309" s="241"/>
      <c r="H1309" s="244">
        <v>15.712999999999999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149</v>
      </c>
      <c r="AU1309" s="250" t="s">
        <v>147</v>
      </c>
      <c r="AV1309" s="14" t="s">
        <v>147</v>
      </c>
      <c r="AW1309" s="14" t="s">
        <v>30</v>
      </c>
      <c r="AX1309" s="14" t="s">
        <v>74</v>
      </c>
      <c r="AY1309" s="250" t="s">
        <v>138</v>
      </c>
    </row>
    <row r="1310" s="13" customFormat="1">
      <c r="A1310" s="13"/>
      <c r="B1310" s="229"/>
      <c r="C1310" s="230"/>
      <c r="D1310" s="231" t="s">
        <v>149</v>
      </c>
      <c r="E1310" s="232" t="s">
        <v>1</v>
      </c>
      <c r="F1310" s="233" t="s">
        <v>194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149</v>
      </c>
      <c r="AU1310" s="239" t="s">
        <v>147</v>
      </c>
      <c r="AV1310" s="13" t="s">
        <v>82</v>
      </c>
      <c r="AW1310" s="13" t="s">
        <v>30</v>
      </c>
      <c r="AX1310" s="13" t="s">
        <v>74</v>
      </c>
      <c r="AY1310" s="239" t="s">
        <v>138</v>
      </c>
    </row>
    <row r="1311" s="14" customFormat="1">
      <c r="A1311" s="14"/>
      <c r="B1311" s="240"/>
      <c r="C1311" s="241"/>
      <c r="D1311" s="231" t="s">
        <v>149</v>
      </c>
      <c r="E1311" s="242" t="s">
        <v>1</v>
      </c>
      <c r="F1311" s="243" t="s">
        <v>195</v>
      </c>
      <c r="G1311" s="241"/>
      <c r="H1311" s="244">
        <v>18.109999999999999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149</v>
      </c>
      <c r="AU1311" s="250" t="s">
        <v>147</v>
      </c>
      <c r="AV1311" s="14" t="s">
        <v>147</v>
      </c>
      <c r="AW1311" s="14" t="s">
        <v>30</v>
      </c>
      <c r="AX1311" s="14" t="s">
        <v>74</v>
      </c>
      <c r="AY1311" s="250" t="s">
        <v>138</v>
      </c>
    </row>
    <row r="1312" s="13" customFormat="1">
      <c r="A1312" s="13"/>
      <c r="B1312" s="229"/>
      <c r="C1312" s="230"/>
      <c r="D1312" s="231" t="s">
        <v>149</v>
      </c>
      <c r="E1312" s="232" t="s">
        <v>1</v>
      </c>
      <c r="F1312" s="233" t="s">
        <v>196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149</v>
      </c>
      <c r="AU1312" s="239" t="s">
        <v>147</v>
      </c>
      <c r="AV1312" s="13" t="s">
        <v>82</v>
      </c>
      <c r="AW1312" s="13" t="s">
        <v>30</v>
      </c>
      <c r="AX1312" s="13" t="s">
        <v>74</v>
      </c>
      <c r="AY1312" s="239" t="s">
        <v>138</v>
      </c>
    </row>
    <row r="1313" s="14" customFormat="1">
      <c r="A1313" s="14"/>
      <c r="B1313" s="240"/>
      <c r="C1313" s="241"/>
      <c r="D1313" s="231" t="s">
        <v>149</v>
      </c>
      <c r="E1313" s="242" t="s">
        <v>1</v>
      </c>
      <c r="F1313" s="243" t="s">
        <v>197</v>
      </c>
      <c r="G1313" s="241"/>
      <c r="H1313" s="244">
        <v>18.280000000000001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149</v>
      </c>
      <c r="AU1313" s="250" t="s">
        <v>147</v>
      </c>
      <c r="AV1313" s="14" t="s">
        <v>147</v>
      </c>
      <c r="AW1313" s="14" t="s">
        <v>30</v>
      </c>
      <c r="AX1313" s="14" t="s">
        <v>74</v>
      </c>
      <c r="AY1313" s="250" t="s">
        <v>138</v>
      </c>
    </row>
    <row r="1314" s="15" customFormat="1">
      <c r="A1314" s="15"/>
      <c r="B1314" s="251"/>
      <c r="C1314" s="252"/>
      <c r="D1314" s="231" t="s">
        <v>149</v>
      </c>
      <c r="E1314" s="253" t="s">
        <v>1</v>
      </c>
      <c r="F1314" s="254" t="s">
        <v>176</v>
      </c>
      <c r="G1314" s="252"/>
      <c r="H1314" s="255">
        <v>52.103000000000002</v>
      </c>
      <c r="I1314" s="256"/>
      <c r="J1314" s="252"/>
      <c r="K1314" s="252"/>
      <c r="L1314" s="257"/>
      <c r="M1314" s="258"/>
      <c r="N1314" s="259"/>
      <c r="O1314" s="259"/>
      <c r="P1314" s="259"/>
      <c r="Q1314" s="259"/>
      <c r="R1314" s="259"/>
      <c r="S1314" s="259"/>
      <c r="T1314" s="260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61" t="s">
        <v>149</v>
      </c>
      <c r="AU1314" s="261" t="s">
        <v>147</v>
      </c>
      <c r="AV1314" s="15" t="s">
        <v>146</v>
      </c>
      <c r="AW1314" s="15" t="s">
        <v>30</v>
      </c>
      <c r="AX1314" s="15" t="s">
        <v>82</v>
      </c>
      <c r="AY1314" s="261" t="s">
        <v>138</v>
      </c>
    </row>
    <row r="1315" s="2" customFormat="1" ht="24.15" customHeight="1">
      <c r="A1315" s="38"/>
      <c r="B1315" s="39"/>
      <c r="C1315" s="215" t="s">
        <v>354</v>
      </c>
      <c r="D1315" s="215" t="s">
        <v>142</v>
      </c>
      <c r="E1315" s="216" t="s">
        <v>1553</v>
      </c>
      <c r="F1315" s="217" t="s">
        <v>1554</v>
      </c>
      <c r="G1315" s="218" t="s">
        <v>171</v>
      </c>
      <c r="H1315" s="219">
        <v>52.103000000000002</v>
      </c>
      <c r="I1315" s="220"/>
      <c r="J1315" s="221">
        <f>ROUND(I1315*H1315,1)</f>
        <v>0</v>
      </c>
      <c r="K1315" s="222"/>
      <c r="L1315" s="44"/>
      <c r="M1315" s="223" t="s">
        <v>1</v>
      </c>
      <c r="N1315" s="224" t="s">
        <v>40</v>
      </c>
      <c r="O1315" s="91"/>
      <c r="P1315" s="225">
        <f>O1315*H1315</f>
        <v>0</v>
      </c>
      <c r="Q1315" s="225">
        <v>0</v>
      </c>
      <c r="R1315" s="225">
        <f>Q1315*H1315</f>
        <v>0</v>
      </c>
      <c r="S1315" s="225">
        <v>0</v>
      </c>
      <c r="T1315" s="226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7" t="s">
        <v>442</v>
      </c>
      <c r="AT1315" s="227" t="s">
        <v>142</v>
      </c>
      <c r="AU1315" s="227" t="s">
        <v>147</v>
      </c>
      <c r="AY1315" s="17" t="s">
        <v>138</v>
      </c>
      <c r="BE1315" s="228">
        <f>IF(N1315="základní",J1315,0)</f>
        <v>0</v>
      </c>
      <c r="BF1315" s="228">
        <f>IF(N1315="snížená",J1315,0)</f>
        <v>0</v>
      </c>
      <c r="BG1315" s="228">
        <f>IF(N1315="zákl. přenesená",J1315,0)</f>
        <v>0</v>
      </c>
      <c r="BH1315" s="228">
        <f>IF(N1315="sníž. přenesená",J1315,0)</f>
        <v>0</v>
      </c>
      <c r="BI1315" s="228">
        <f>IF(N1315="nulová",J1315,0)</f>
        <v>0</v>
      </c>
      <c r="BJ1315" s="17" t="s">
        <v>147</v>
      </c>
      <c r="BK1315" s="228">
        <f>ROUND(I1315*H1315,1)</f>
        <v>0</v>
      </c>
      <c r="BL1315" s="17" t="s">
        <v>442</v>
      </c>
      <c r="BM1315" s="227" t="s">
        <v>1555</v>
      </c>
    </row>
    <row r="1316" s="13" customFormat="1">
      <c r="A1316" s="13"/>
      <c r="B1316" s="229"/>
      <c r="C1316" s="230"/>
      <c r="D1316" s="231" t="s">
        <v>149</v>
      </c>
      <c r="E1316" s="232" t="s">
        <v>1</v>
      </c>
      <c r="F1316" s="233" t="s">
        <v>192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149</v>
      </c>
      <c r="AU1316" s="239" t="s">
        <v>147</v>
      </c>
      <c r="AV1316" s="13" t="s">
        <v>82</v>
      </c>
      <c r="AW1316" s="13" t="s">
        <v>30</v>
      </c>
      <c r="AX1316" s="13" t="s">
        <v>74</v>
      </c>
      <c r="AY1316" s="239" t="s">
        <v>138</v>
      </c>
    </row>
    <row r="1317" s="14" customFormat="1">
      <c r="A1317" s="14"/>
      <c r="B1317" s="240"/>
      <c r="C1317" s="241"/>
      <c r="D1317" s="231" t="s">
        <v>149</v>
      </c>
      <c r="E1317" s="242" t="s">
        <v>1</v>
      </c>
      <c r="F1317" s="243" t="s">
        <v>193</v>
      </c>
      <c r="G1317" s="241"/>
      <c r="H1317" s="244">
        <v>15.712999999999999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149</v>
      </c>
      <c r="AU1317" s="250" t="s">
        <v>147</v>
      </c>
      <c r="AV1317" s="14" t="s">
        <v>147</v>
      </c>
      <c r="AW1317" s="14" t="s">
        <v>30</v>
      </c>
      <c r="AX1317" s="14" t="s">
        <v>74</v>
      </c>
      <c r="AY1317" s="250" t="s">
        <v>138</v>
      </c>
    </row>
    <row r="1318" s="13" customFormat="1">
      <c r="A1318" s="13"/>
      <c r="B1318" s="229"/>
      <c r="C1318" s="230"/>
      <c r="D1318" s="231" t="s">
        <v>149</v>
      </c>
      <c r="E1318" s="232" t="s">
        <v>1</v>
      </c>
      <c r="F1318" s="233" t="s">
        <v>194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149</v>
      </c>
      <c r="AU1318" s="239" t="s">
        <v>147</v>
      </c>
      <c r="AV1318" s="13" t="s">
        <v>82</v>
      </c>
      <c r="AW1318" s="13" t="s">
        <v>30</v>
      </c>
      <c r="AX1318" s="13" t="s">
        <v>74</v>
      </c>
      <c r="AY1318" s="239" t="s">
        <v>138</v>
      </c>
    </row>
    <row r="1319" s="14" customFormat="1">
      <c r="A1319" s="14"/>
      <c r="B1319" s="240"/>
      <c r="C1319" s="241"/>
      <c r="D1319" s="231" t="s">
        <v>149</v>
      </c>
      <c r="E1319" s="242" t="s">
        <v>1</v>
      </c>
      <c r="F1319" s="243" t="s">
        <v>195</v>
      </c>
      <c r="G1319" s="241"/>
      <c r="H1319" s="244">
        <v>18.109999999999999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149</v>
      </c>
      <c r="AU1319" s="250" t="s">
        <v>147</v>
      </c>
      <c r="AV1319" s="14" t="s">
        <v>147</v>
      </c>
      <c r="AW1319" s="14" t="s">
        <v>30</v>
      </c>
      <c r="AX1319" s="14" t="s">
        <v>74</v>
      </c>
      <c r="AY1319" s="250" t="s">
        <v>138</v>
      </c>
    </row>
    <row r="1320" s="13" customFormat="1">
      <c r="A1320" s="13"/>
      <c r="B1320" s="229"/>
      <c r="C1320" s="230"/>
      <c r="D1320" s="231" t="s">
        <v>149</v>
      </c>
      <c r="E1320" s="232" t="s">
        <v>1</v>
      </c>
      <c r="F1320" s="233" t="s">
        <v>196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149</v>
      </c>
      <c r="AU1320" s="239" t="s">
        <v>147</v>
      </c>
      <c r="AV1320" s="13" t="s">
        <v>82</v>
      </c>
      <c r="AW1320" s="13" t="s">
        <v>30</v>
      </c>
      <c r="AX1320" s="13" t="s">
        <v>74</v>
      </c>
      <c r="AY1320" s="239" t="s">
        <v>138</v>
      </c>
    </row>
    <row r="1321" s="14" customFormat="1">
      <c r="A1321" s="14"/>
      <c r="B1321" s="240"/>
      <c r="C1321" s="241"/>
      <c r="D1321" s="231" t="s">
        <v>149</v>
      </c>
      <c r="E1321" s="242" t="s">
        <v>1</v>
      </c>
      <c r="F1321" s="243" t="s">
        <v>197</v>
      </c>
      <c r="G1321" s="241"/>
      <c r="H1321" s="244">
        <v>18.280000000000001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149</v>
      </c>
      <c r="AU1321" s="250" t="s">
        <v>147</v>
      </c>
      <c r="AV1321" s="14" t="s">
        <v>147</v>
      </c>
      <c r="AW1321" s="14" t="s">
        <v>30</v>
      </c>
      <c r="AX1321" s="14" t="s">
        <v>74</v>
      </c>
      <c r="AY1321" s="250" t="s">
        <v>138</v>
      </c>
    </row>
    <row r="1322" s="15" customFormat="1">
      <c r="A1322" s="15"/>
      <c r="B1322" s="251"/>
      <c r="C1322" s="252"/>
      <c r="D1322" s="231" t="s">
        <v>149</v>
      </c>
      <c r="E1322" s="253" t="s">
        <v>1</v>
      </c>
      <c r="F1322" s="254" t="s">
        <v>176</v>
      </c>
      <c r="G1322" s="252"/>
      <c r="H1322" s="255">
        <v>52.103000000000002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61" t="s">
        <v>149</v>
      </c>
      <c r="AU1322" s="261" t="s">
        <v>147</v>
      </c>
      <c r="AV1322" s="15" t="s">
        <v>146</v>
      </c>
      <c r="AW1322" s="15" t="s">
        <v>30</v>
      </c>
      <c r="AX1322" s="15" t="s">
        <v>82</v>
      </c>
      <c r="AY1322" s="261" t="s">
        <v>138</v>
      </c>
    </row>
    <row r="1323" s="2" customFormat="1" ht="37.8" customHeight="1">
      <c r="A1323" s="38"/>
      <c r="B1323" s="39"/>
      <c r="C1323" s="262" t="s">
        <v>389</v>
      </c>
      <c r="D1323" s="262" t="s">
        <v>307</v>
      </c>
      <c r="E1323" s="263" t="s">
        <v>1556</v>
      </c>
      <c r="F1323" s="264" t="s">
        <v>1557</v>
      </c>
      <c r="G1323" s="265" t="s">
        <v>171</v>
      </c>
      <c r="H1323" s="266">
        <v>56.271000000000001</v>
      </c>
      <c r="I1323" s="267"/>
      <c r="J1323" s="268">
        <f>ROUND(I1323*H1323,1)</f>
        <v>0</v>
      </c>
      <c r="K1323" s="269"/>
      <c r="L1323" s="270"/>
      <c r="M1323" s="271" t="s">
        <v>1</v>
      </c>
      <c r="N1323" s="272" t="s">
        <v>40</v>
      </c>
      <c r="O1323" s="91"/>
      <c r="P1323" s="225">
        <f>O1323*H1323</f>
        <v>0</v>
      </c>
      <c r="Q1323" s="225">
        <v>0.0060000000000000001</v>
      </c>
      <c r="R1323" s="225">
        <f>Q1323*H1323</f>
        <v>0.33762600000000004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452</v>
      </c>
      <c r="AT1323" s="227" t="s">
        <v>307</v>
      </c>
      <c r="AU1323" s="227" t="s">
        <v>147</v>
      </c>
      <c r="AY1323" s="17" t="s">
        <v>138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147</v>
      </c>
      <c r="BK1323" s="228">
        <f>ROUND(I1323*H1323,1)</f>
        <v>0</v>
      </c>
      <c r="BL1323" s="17" t="s">
        <v>442</v>
      </c>
      <c r="BM1323" s="227" t="s">
        <v>1558</v>
      </c>
    </row>
    <row r="1324" s="14" customFormat="1">
      <c r="A1324" s="14"/>
      <c r="B1324" s="240"/>
      <c r="C1324" s="241"/>
      <c r="D1324" s="231" t="s">
        <v>149</v>
      </c>
      <c r="E1324" s="241"/>
      <c r="F1324" s="243" t="s">
        <v>1559</v>
      </c>
      <c r="G1324" s="241"/>
      <c r="H1324" s="244">
        <v>56.271000000000001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149</v>
      </c>
      <c r="AU1324" s="250" t="s">
        <v>147</v>
      </c>
      <c r="AV1324" s="14" t="s">
        <v>147</v>
      </c>
      <c r="AW1324" s="14" t="s">
        <v>4</v>
      </c>
      <c r="AX1324" s="14" t="s">
        <v>82</v>
      </c>
      <c r="AY1324" s="250" t="s">
        <v>138</v>
      </c>
    </row>
    <row r="1325" s="2" customFormat="1" ht="24.15" customHeight="1">
      <c r="A1325" s="38"/>
      <c r="B1325" s="39"/>
      <c r="C1325" s="215" t="s">
        <v>7</v>
      </c>
      <c r="D1325" s="215" t="s">
        <v>142</v>
      </c>
      <c r="E1325" s="216" t="s">
        <v>1560</v>
      </c>
      <c r="F1325" s="217" t="s">
        <v>1561</v>
      </c>
      <c r="G1325" s="218" t="s">
        <v>288</v>
      </c>
      <c r="H1325" s="219">
        <v>0.35599999999999998</v>
      </c>
      <c r="I1325" s="220"/>
      <c r="J1325" s="221">
        <f>ROUND(I1325*H1325,1)</f>
        <v>0</v>
      </c>
      <c r="K1325" s="222"/>
      <c r="L1325" s="44"/>
      <c r="M1325" s="223" t="s">
        <v>1</v>
      </c>
      <c r="N1325" s="224" t="s">
        <v>40</v>
      </c>
      <c r="O1325" s="91"/>
      <c r="P1325" s="225">
        <f>O1325*H1325</f>
        <v>0</v>
      </c>
      <c r="Q1325" s="225">
        <v>0</v>
      </c>
      <c r="R1325" s="225">
        <f>Q1325*H1325</f>
        <v>0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442</v>
      </c>
      <c r="AT1325" s="227" t="s">
        <v>142</v>
      </c>
      <c r="AU1325" s="227" t="s">
        <v>147</v>
      </c>
      <c r="AY1325" s="17" t="s">
        <v>138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147</v>
      </c>
      <c r="BK1325" s="228">
        <f>ROUND(I1325*H1325,1)</f>
        <v>0</v>
      </c>
      <c r="BL1325" s="17" t="s">
        <v>442</v>
      </c>
      <c r="BM1325" s="227" t="s">
        <v>1562</v>
      </c>
    </row>
    <row r="1326" s="2" customFormat="1" ht="24.15" customHeight="1">
      <c r="A1326" s="38"/>
      <c r="B1326" s="39"/>
      <c r="C1326" s="215" t="s">
        <v>1563</v>
      </c>
      <c r="D1326" s="215" t="s">
        <v>142</v>
      </c>
      <c r="E1326" s="216" t="s">
        <v>1564</v>
      </c>
      <c r="F1326" s="217" t="s">
        <v>1565</v>
      </c>
      <c r="G1326" s="218" t="s">
        <v>288</v>
      </c>
      <c r="H1326" s="219">
        <v>0.35599999999999998</v>
      </c>
      <c r="I1326" s="220"/>
      <c r="J1326" s="221">
        <f>ROUND(I1326*H1326,1)</f>
        <v>0</v>
      </c>
      <c r="K1326" s="222"/>
      <c r="L1326" s="44"/>
      <c r="M1326" s="223" t="s">
        <v>1</v>
      </c>
      <c r="N1326" s="224" t="s">
        <v>40</v>
      </c>
      <c r="O1326" s="91"/>
      <c r="P1326" s="225">
        <f>O1326*H1326</f>
        <v>0</v>
      </c>
      <c r="Q1326" s="225">
        <v>0</v>
      </c>
      <c r="R1326" s="225">
        <f>Q1326*H1326</f>
        <v>0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442</v>
      </c>
      <c r="AT1326" s="227" t="s">
        <v>142</v>
      </c>
      <c r="AU1326" s="227" t="s">
        <v>147</v>
      </c>
      <c r="AY1326" s="17" t="s">
        <v>138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147</v>
      </c>
      <c r="BK1326" s="228">
        <f>ROUND(I1326*H1326,1)</f>
        <v>0</v>
      </c>
      <c r="BL1326" s="17" t="s">
        <v>442</v>
      </c>
      <c r="BM1326" s="227" t="s">
        <v>1566</v>
      </c>
    </row>
    <row r="1327" s="2" customFormat="1" ht="24.15" customHeight="1">
      <c r="A1327" s="38"/>
      <c r="B1327" s="39"/>
      <c r="C1327" s="215" t="s">
        <v>264</v>
      </c>
      <c r="D1327" s="215" t="s">
        <v>142</v>
      </c>
      <c r="E1327" s="216" t="s">
        <v>1567</v>
      </c>
      <c r="F1327" s="217" t="s">
        <v>1568</v>
      </c>
      <c r="G1327" s="218" t="s">
        <v>288</v>
      </c>
      <c r="H1327" s="219">
        <v>0.35599999999999998</v>
      </c>
      <c r="I1327" s="220"/>
      <c r="J1327" s="221">
        <f>ROUND(I1327*H1327,1)</f>
        <v>0</v>
      </c>
      <c r="K1327" s="222"/>
      <c r="L1327" s="44"/>
      <c r="M1327" s="223" t="s">
        <v>1</v>
      </c>
      <c r="N1327" s="224" t="s">
        <v>40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442</v>
      </c>
      <c r="AT1327" s="227" t="s">
        <v>142</v>
      </c>
      <c r="AU1327" s="227" t="s">
        <v>147</v>
      </c>
      <c r="AY1327" s="17" t="s">
        <v>138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147</v>
      </c>
      <c r="BK1327" s="228">
        <f>ROUND(I1327*H1327,1)</f>
        <v>0</v>
      </c>
      <c r="BL1327" s="17" t="s">
        <v>442</v>
      </c>
      <c r="BM1327" s="227" t="s">
        <v>1569</v>
      </c>
    </row>
    <row r="1328" s="12" customFormat="1" ht="22.8" customHeight="1">
      <c r="A1328" s="12"/>
      <c r="B1328" s="199"/>
      <c r="C1328" s="200"/>
      <c r="D1328" s="201" t="s">
        <v>73</v>
      </c>
      <c r="E1328" s="213" t="s">
        <v>1570</v>
      </c>
      <c r="F1328" s="213" t="s">
        <v>1571</v>
      </c>
      <c r="G1328" s="200"/>
      <c r="H1328" s="200"/>
      <c r="I1328" s="203"/>
      <c r="J1328" s="214">
        <f>BK1328</f>
        <v>0</v>
      </c>
      <c r="K1328" s="200"/>
      <c r="L1328" s="205"/>
      <c r="M1328" s="206"/>
      <c r="N1328" s="207"/>
      <c r="O1328" s="207"/>
      <c r="P1328" s="208">
        <f>SUM(P1329:P1418)</f>
        <v>0</v>
      </c>
      <c r="Q1328" s="207"/>
      <c r="R1328" s="208">
        <f>SUM(R1329:R1418)</f>
        <v>0.20273654719999998</v>
      </c>
      <c r="S1328" s="207"/>
      <c r="T1328" s="209">
        <f>SUM(T1329:T1418)</f>
        <v>0.10622659999999999</v>
      </c>
      <c r="U1328" s="12"/>
      <c r="V1328" s="12"/>
      <c r="W1328" s="12"/>
      <c r="X1328" s="12"/>
      <c r="Y1328" s="12"/>
      <c r="Z1328" s="12"/>
      <c r="AA1328" s="12"/>
      <c r="AB1328" s="12"/>
      <c r="AC1328" s="12"/>
      <c r="AD1328" s="12"/>
      <c r="AE1328" s="12"/>
      <c r="AR1328" s="210" t="s">
        <v>147</v>
      </c>
      <c r="AT1328" s="211" t="s">
        <v>73</v>
      </c>
      <c r="AU1328" s="211" t="s">
        <v>82</v>
      </c>
      <c r="AY1328" s="210" t="s">
        <v>138</v>
      </c>
      <c r="BK1328" s="212">
        <f>SUM(BK1329:BK1418)</f>
        <v>0</v>
      </c>
    </row>
    <row r="1329" s="2" customFormat="1" ht="24.15" customHeight="1">
      <c r="A1329" s="38"/>
      <c r="B1329" s="39"/>
      <c r="C1329" s="215" t="s">
        <v>623</v>
      </c>
      <c r="D1329" s="215" t="s">
        <v>142</v>
      </c>
      <c r="E1329" s="216" t="s">
        <v>1572</v>
      </c>
      <c r="F1329" s="217" t="s">
        <v>1573</v>
      </c>
      <c r="G1329" s="218" t="s">
        <v>171</v>
      </c>
      <c r="H1329" s="219">
        <v>24.847000000000001</v>
      </c>
      <c r="I1329" s="220"/>
      <c r="J1329" s="221">
        <f>ROUND(I1329*H1329,1)</f>
        <v>0</v>
      </c>
      <c r="K1329" s="222"/>
      <c r="L1329" s="44"/>
      <c r="M1329" s="223" t="s">
        <v>1</v>
      </c>
      <c r="N1329" s="224" t="s">
        <v>40</v>
      </c>
      <c r="O1329" s="91"/>
      <c r="P1329" s="225">
        <f>O1329*H1329</f>
        <v>0</v>
      </c>
      <c r="Q1329" s="225">
        <v>0</v>
      </c>
      <c r="R1329" s="225">
        <f>Q1329*H1329</f>
        <v>0</v>
      </c>
      <c r="S1329" s="225">
        <v>0</v>
      </c>
      <c r="T1329" s="226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7" t="s">
        <v>442</v>
      </c>
      <c r="AT1329" s="227" t="s">
        <v>142</v>
      </c>
      <c r="AU1329" s="227" t="s">
        <v>147</v>
      </c>
      <c r="AY1329" s="17" t="s">
        <v>138</v>
      </c>
      <c r="BE1329" s="228">
        <f>IF(N1329="základní",J1329,0)</f>
        <v>0</v>
      </c>
      <c r="BF1329" s="228">
        <f>IF(N1329="snížená",J1329,0)</f>
        <v>0</v>
      </c>
      <c r="BG1329" s="228">
        <f>IF(N1329="zákl. přenesená",J1329,0)</f>
        <v>0</v>
      </c>
      <c r="BH1329" s="228">
        <f>IF(N1329="sníž. přenesená",J1329,0)</f>
        <v>0</v>
      </c>
      <c r="BI1329" s="228">
        <f>IF(N1329="nulová",J1329,0)</f>
        <v>0</v>
      </c>
      <c r="BJ1329" s="17" t="s">
        <v>147</v>
      </c>
      <c r="BK1329" s="228">
        <f>ROUND(I1329*H1329,1)</f>
        <v>0</v>
      </c>
      <c r="BL1329" s="17" t="s">
        <v>442</v>
      </c>
      <c r="BM1329" s="227" t="s">
        <v>1574</v>
      </c>
    </row>
    <row r="1330" s="13" customFormat="1">
      <c r="A1330" s="13"/>
      <c r="B1330" s="229"/>
      <c r="C1330" s="230"/>
      <c r="D1330" s="231" t="s">
        <v>149</v>
      </c>
      <c r="E1330" s="232" t="s">
        <v>1</v>
      </c>
      <c r="F1330" s="233" t="s">
        <v>182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149</v>
      </c>
      <c r="AU1330" s="239" t="s">
        <v>147</v>
      </c>
      <c r="AV1330" s="13" t="s">
        <v>82</v>
      </c>
      <c r="AW1330" s="13" t="s">
        <v>30</v>
      </c>
      <c r="AX1330" s="13" t="s">
        <v>74</v>
      </c>
      <c r="AY1330" s="239" t="s">
        <v>138</v>
      </c>
    </row>
    <row r="1331" s="14" customFormat="1">
      <c r="A1331" s="14"/>
      <c r="B1331" s="240"/>
      <c r="C1331" s="241"/>
      <c r="D1331" s="231" t="s">
        <v>149</v>
      </c>
      <c r="E1331" s="242" t="s">
        <v>1</v>
      </c>
      <c r="F1331" s="243" t="s">
        <v>183</v>
      </c>
      <c r="G1331" s="241"/>
      <c r="H1331" s="244">
        <v>12.743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149</v>
      </c>
      <c r="AU1331" s="250" t="s">
        <v>147</v>
      </c>
      <c r="AV1331" s="14" t="s">
        <v>147</v>
      </c>
      <c r="AW1331" s="14" t="s">
        <v>30</v>
      </c>
      <c r="AX1331" s="14" t="s">
        <v>74</v>
      </c>
      <c r="AY1331" s="250" t="s">
        <v>138</v>
      </c>
    </row>
    <row r="1332" s="14" customFormat="1">
      <c r="A1332" s="14"/>
      <c r="B1332" s="240"/>
      <c r="C1332" s="241"/>
      <c r="D1332" s="231" t="s">
        <v>149</v>
      </c>
      <c r="E1332" s="242" t="s">
        <v>1</v>
      </c>
      <c r="F1332" s="243" t="s">
        <v>184</v>
      </c>
      <c r="G1332" s="241"/>
      <c r="H1332" s="244">
        <v>3.1230000000000002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149</v>
      </c>
      <c r="AU1332" s="250" t="s">
        <v>147</v>
      </c>
      <c r="AV1332" s="14" t="s">
        <v>147</v>
      </c>
      <c r="AW1332" s="14" t="s">
        <v>30</v>
      </c>
      <c r="AX1332" s="14" t="s">
        <v>74</v>
      </c>
      <c r="AY1332" s="250" t="s">
        <v>138</v>
      </c>
    </row>
    <row r="1333" s="13" customFormat="1">
      <c r="A1333" s="13"/>
      <c r="B1333" s="229"/>
      <c r="C1333" s="230"/>
      <c r="D1333" s="231" t="s">
        <v>149</v>
      </c>
      <c r="E1333" s="232" t="s">
        <v>1</v>
      </c>
      <c r="F1333" s="233" t="s">
        <v>188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149</v>
      </c>
      <c r="AU1333" s="239" t="s">
        <v>147</v>
      </c>
      <c r="AV1333" s="13" t="s">
        <v>82</v>
      </c>
      <c r="AW1333" s="13" t="s">
        <v>30</v>
      </c>
      <c r="AX1333" s="13" t="s">
        <v>74</v>
      </c>
      <c r="AY1333" s="239" t="s">
        <v>138</v>
      </c>
    </row>
    <row r="1334" s="14" customFormat="1">
      <c r="A1334" s="14"/>
      <c r="B1334" s="240"/>
      <c r="C1334" s="241"/>
      <c r="D1334" s="231" t="s">
        <v>149</v>
      </c>
      <c r="E1334" s="242" t="s">
        <v>1</v>
      </c>
      <c r="F1334" s="243" t="s">
        <v>189</v>
      </c>
      <c r="G1334" s="241"/>
      <c r="H1334" s="244">
        <v>1.4470000000000001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149</v>
      </c>
      <c r="AU1334" s="250" t="s">
        <v>147</v>
      </c>
      <c r="AV1334" s="14" t="s">
        <v>147</v>
      </c>
      <c r="AW1334" s="14" t="s">
        <v>30</v>
      </c>
      <c r="AX1334" s="14" t="s">
        <v>74</v>
      </c>
      <c r="AY1334" s="250" t="s">
        <v>138</v>
      </c>
    </row>
    <row r="1335" s="13" customFormat="1">
      <c r="A1335" s="13"/>
      <c r="B1335" s="229"/>
      <c r="C1335" s="230"/>
      <c r="D1335" s="231" t="s">
        <v>149</v>
      </c>
      <c r="E1335" s="232" t="s">
        <v>1</v>
      </c>
      <c r="F1335" s="233" t="s">
        <v>190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149</v>
      </c>
      <c r="AU1335" s="239" t="s">
        <v>147</v>
      </c>
      <c r="AV1335" s="13" t="s">
        <v>82</v>
      </c>
      <c r="AW1335" s="13" t="s">
        <v>30</v>
      </c>
      <c r="AX1335" s="13" t="s">
        <v>74</v>
      </c>
      <c r="AY1335" s="239" t="s">
        <v>138</v>
      </c>
    </row>
    <row r="1336" s="14" customFormat="1">
      <c r="A1336" s="14"/>
      <c r="B1336" s="240"/>
      <c r="C1336" s="241"/>
      <c r="D1336" s="231" t="s">
        <v>149</v>
      </c>
      <c r="E1336" s="242" t="s">
        <v>1</v>
      </c>
      <c r="F1336" s="243" t="s">
        <v>191</v>
      </c>
      <c r="G1336" s="241"/>
      <c r="H1336" s="244">
        <v>7.5339999999999998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149</v>
      </c>
      <c r="AU1336" s="250" t="s">
        <v>147</v>
      </c>
      <c r="AV1336" s="14" t="s">
        <v>147</v>
      </c>
      <c r="AW1336" s="14" t="s">
        <v>30</v>
      </c>
      <c r="AX1336" s="14" t="s">
        <v>74</v>
      </c>
      <c r="AY1336" s="250" t="s">
        <v>138</v>
      </c>
    </row>
    <row r="1337" s="15" customFormat="1">
      <c r="A1337" s="15"/>
      <c r="B1337" s="251"/>
      <c r="C1337" s="252"/>
      <c r="D1337" s="231" t="s">
        <v>149</v>
      </c>
      <c r="E1337" s="253" t="s">
        <v>1</v>
      </c>
      <c r="F1337" s="254" t="s">
        <v>176</v>
      </c>
      <c r="G1337" s="252"/>
      <c r="H1337" s="255">
        <v>24.847000000000001</v>
      </c>
      <c r="I1337" s="256"/>
      <c r="J1337" s="252"/>
      <c r="K1337" s="252"/>
      <c r="L1337" s="257"/>
      <c r="M1337" s="258"/>
      <c r="N1337" s="259"/>
      <c r="O1337" s="259"/>
      <c r="P1337" s="259"/>
      <c r="Q1337" s="259"/>
      <c r="R1337" s="259"/>
      <c r="S1337" s="259"/>
      <c r="T1337" s="260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61" t="s">
        <v>149</v>
      </c>
      <c r="AU1337" s="261" t="s">
        <v>147</v>
      </c>
      <c r="AV1337" s="15" t="s">
        <v>146</v>
      </c>
      <c r="AW1337" s="15" t="s">
        <v>30</v>
      </c>
      <c r="AX1337" s="15" t="s">
        <v>82</v>
      </c>
      <c r="AY1337" s="261" t="s">
        <v>138</v>
      </c>
    </row>
    <row r="1338" s="2" customFormat="1" ht="24.15" customHeight="1">
      <c r="A1338" s="38"/>
      <c r="B1338" s="39"/>
      <c r="C1338" s="215" t="s">
        <v>1575</v>
      </c>
      <c r="D1338" s="215" t="s">
        <v>142</v>
      </c>
      <c r="E1338" s="216" t="s">
        <v>1576</v>
      </c>
      <c r="F1338" s="217" t="s">
        <v>1577</v>
      </c>
      <c r="G1338" s="218" t="s">
        <v>171</v>
      </c>
      <c r="H1338" s="219">
        <v>24.847000000000001</v>
      </c>
      <c r="I1338" s="220"/>
      <c r="J1338" s="221">
        <f>ROUND(I1338*H1338,1)</f>
        <v>0</v>
      </c>
      <c r="K1338" s="222"/>
      <c r="L1338" s="44"/>
      <c r="M1338" s="223" t="s">
        <v>1</v>
      </c>
      <c r="N1338" s="224" t="s">
        <v>40</v>
      </c>
      <c r="O1338" s="91"/>
      <c r="P1338" s="225">
        <f>O1338*H1338</f>
        <v>0</v>
      </c>
      <c r="Q1338" s="225">
        <v>0</v>
      </c>
      <c r="R1338" s="225">
        <f>Q1338*H1338</f>
        <v>0</v>
      </c>
      <c r="S1338" s="225">
        <v>0</v>
      </c>
      <c r="T1338" s="226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7" t="s">
        <v>442</v>
      </c>
      <c r="AT1338" s="227" t="s">
        <v>142</v>
      </c>
      <c r="AU1338" s="227" t="s">
        <v>147</v>
      </c>
      <c r="AY1338" s="17" t="s">
        <v>138</v>
      </c>
      <c r="BE1338" s="228">
        <f>IF(N1338="základní",J1338,0)</f>
        <v>0</v>
      </c>
      <c r="BF1338" s="228">
        <f>IF(N1338="snížená",J1338,0)</f>
        <v>0</v>
      </c>
      <c r="BG1338" s="228">
        <f>IF(N1338="zákl. přenesená",J1338,0)</f>
        <v>0</v>
      </c>
      <c r="BH1338" s="228">
        <f>IF(N1338="sníž. přenesená",J1338,0)</f>
        <v>0</v>
      </c>
      <c r="BI1338" s="228">
        <f>IF(N1338="nulová",J1338,0)</f>
        <v>0</v>
      </c>
      <c r="BJ1338" s="17" t="s">
        <v>147</v>
      </c>
      <c r="BK1338" s="228">
        <f>ROUND(I1338*H1338,1)</f>
        <v>0</v>
      </c>
      <c r="BL1338" s="17" t="s">
        <v>442</v>
      </c>
      <c r="BM1338" s="227" t="s">
        <v>1578</v>
      </c>
    </row>
    <row r="1339" s="13" customFormat="1">
      <c r="A1339" s="13"/>
      <c r="B1339" s="229"/>
      <c r="C1339" s="230"/>
      <c r="D1339" s="231" t="s">
        <v>149</v>
      </c>
      <c r="E1339" s="232" t="s">
        <v>1</v>
      </c>
      <c r="F1339" s="233" t="s">
        <v>182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149</v>
      </c>
      <c r="AU1339" s="239" t="s">
        <v>147</v>
      </c>
      <c r="AV1339" s="13" t="s">
        <v>82</v>
      </c>
      <c r="AW1339" s="13" t="s">
        <v>30</v>
      </c>
      <c r="AX1339" s="13" t="s">
        <v>74</v>
      </c>
      <c r="AY1339" s="239" t="s">
        <v>138</v>
      </c>
    </row>
    <row r="1340" s="14" customFormat="1">
      <c r="A1340" s="14"/>
      <c r="B1340" s="240"/>
      <c r="C1340" s="241"/>
      <c r="D1340" s="231" t="s">
        <v>149</v>
      </c>
      <c r="E1340" s="242" t="s">
        <v>1</v>
      </c>
      <c r="F1340" s="243" t="s">
        <v>183</v>
      </c>
      <c r="G1340" s="241"/>
      <c r="H1340" s="244">
        <v>12.743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149</v>
      </c>
      <c r="AU1340" s="250" t="s">
        <v>147</v>
      </c>
      <c r="AV1340" s="14" t="s">
        <v>147</v>
      </c>
      <c r="AW1340" s="14" t="s">
        <v>30</v>
      </c>
      <c r="AX1340" s="14" t="s">
        <v>74</v>
      </c>
      <c r="AY1340" s="250" t="s">
        <v>138</v>
      </c>
    </row>
    <row r="1341" s="14" customFormat="1">
      <c r="A1341" s="14"/>
      <c r="B1341" s="240"/>
      <c r="C1341" s="241"/>
      <c r="D1341" s="231" t="s">
        <v>149</v>
      </c>
      <c r="E1341" s="242" t="s">
        <v>1</v>
      </c>
      <c r="F1341" s="243" t="s">
        <v>184</v>
      </c>
      <c r="G1341" s="241"/>
      <c r="H1341" s="244">
        <v>3.1230000000000002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149</v>
      </c>
      <c r="AU1341" s="250" t="s">
        <v>147</v>
      </c>
      <c r="AV1341" s="14" t="s">
        <v>147</v>
      </c>
      <c r="AW1341" s="14" t="s">
        <v>30</v>
      </c>
      <c r="AX1341" s="14" t="s">
        <v>74</v>
      </c>
      <c r="AY1341" s="250" t="s">
        <v>138</v>
      </c>
    </row>
    <row r="1342" s="13" customFormat="1">
      <c r="A1342" s="13"/>
      <c r="B1342" s="229"/>
      <c r="C1342" s="230"/>
      <c r="D1342" s="231" t="s">
        <v>149</v>
      </c>
      <c r="E1342" s="232" t="s">
        <v>1</v>
      </c>
      <c r="F1342" s="233" t="s">
        <v>188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149</v>
      </c>
      <c r="AU1342" s="239" t="s">
        <v>147</v>
      </c>
      <c r="AV1342" s="13" t="s">
        <v>82</v>
      </c>
      <c r="AW1342" s="13" t="s">
        <v>30</v>
      </c>
      <c r="AX1342" s="13" t="s">
        <v>74</v>
      </c>
      <c r="AY1342" s="239" t="s">
        <v>138</v>
      </c>
    </row>
    <row r="1343" s="14" customFormat="1">
      <c r="A1343" s="14"/>
      <c r="B1343" s="240"/>
      <c r="C1343" s="241"/>
      <c r="D1343" s="231" t="s">
        <v>149</v>
      </c>
      <c r="E1343" s="242" t="s">
        <v>1</v>
      </c>
      <c r="F1343" s="243" t="s">
        <v>189</v>
      </c>
      <c r="G1343" s="241"/>
      <c r="H1343" s="244">
        <v>1.4470000000000001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149</v>
      </c>
      <c r="AU1343" s="250" t="s">
        <v>147</v>
      </c>
      <c r="AV1343" s="14" t="s">
        <v>147</v>
      </c>
      <c r="AW1343" s="14" t="s">
        <v>30</v>
      </c>
      <c r="AX1343" s="14" t="s">
        <v>74</v>
      </c>
      <c r="AY1343" s="250" t="s">
        <v>138</v>
      </c>
    </row>
    <row r="1344" s="13" customFormat="1">
      <c r="A1344" s="13"/>
      <c r="B1344" s="229"/>
      <c r="C1344" s="230"/>
      <c r="D1344" s="231" t="s">
        <v>149</v>
      </c>
      <c r="E1344" s="232" t="s">
        <v>1</v>
      </c>
      <c r="F1344" s="233" t="s">
        <v>190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149</v>
      </c>
      <c r="AU1344" s="239" t="s">
        <v>147</v>
      </c>
      <c r="AV1344" s="13" t="s">
        <v>82</v>
      </c>
      <c r="AW1344" s="13" t="s">
        <v>30</v>
      </c>
      <c r="AX1344" s="13" t="s">
        <v>74</v>
      </c>
      <c r="AY1344" s="239" t="s">
        <v>138</v>
      </c>
    </row>
    <row r="1345" s="14" customFormat="1">
      <c r="A1345" s="14"/>
      <c r="B1345" s="240"/>
      <c r="C1345" s="241"/>
      <c r="D1345" s="231" t="s">
        <v>149</v>
      </c>
      <c r="E1345" s="242" t="s">
        <v>1</v>
      </c>
      <c r="F1345" s="243" t="s">
        <v>191</v>
      </c>
      <c r="G1345" s="241"/>
      <c r="H1345" s="244">
        <v>7.5339999999999998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149</v>
      </c>
      <c r="AU1345" s="250" t="s">
        <v>147</v>
      </c>
      <c r="AV1345" s="14" t="s">
        <v>147</v>
      </c>
      <c r="AW1345" s="14" t="s">
        <v>30</v>
      </c>
      <c r="AX1345" s="14" t="s">
        <v>74</v>
      </c>
      <c r="AY1345" s="250" t="s">
        <v>138</v>
      </c>
    </row>
    <row r="1346" s="15" customFormat="1">
      <c r="A1346" s="15"/>
      <c r="B1346" s="251"/>
      <c r="C1346" s="252"/>
      <c r="D1346" s="231" t="s">
        <v>149</v>
      </c>
      <c r="E1346" s="253" t="s">
        <v>1</v>
      </c>
      <c r="F1346" s="254" t="s">
        <v>176</v>
      </c>
      <c r="G1346" s="252"/>
      <c r="H1346" s="255">
        <v>24.847000000000001</v>
      </c>
      <c r="I1346" s="256"/>
      <c r="J1346" s="252"/>
      <c r="K1346" s="252"/>
      <c r="L1346" s="257"/>
      <c r="M1346" s="258"/>
      <c r="N1346" s="259"/>
      <c r="O1346" s="259"/>
      <c r="P1346" s="259"/>
      <c r="Q1346" s="259"/>
      <c r="R1346" s="259"/>
      <c r="S1346" s="259"/>
      <c r="T1346" s="260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1" t="s">
        <v>149</v>
      </c>
      <c r="AU1346" s="261" t="s">
        <v>147</v>
      </c>
      <c r="AV1346" s="15" t="s">
        <v>146</v>
      </c>
      <c r="AW1346" s="15" t="s">
        <v>30</v>
      </c>
      <c r="AX1346" s="15" t="s">
        <v>82</v>
      </c>
      <c r="AY1346" s="261" t="s">
        <v>138</v>
      </c>
    </row>
    <row r="1347" s="2" customFormat="1" ht="16.5" customHeight="1">
      <c r="A1347" s="38"/>
      <c r="B1347" s="39"/>
      <c r="C1347" s="215" t="s">
        <v>984</v>
      </c>
      <c r="D1347" s="215" t="s">
        <v>142</v>
      </c>
      <c r="E1347" s="216" t="s">
        <v>1579</v>
      </c>
      <c r="F1347" s="217" t="s">
        <v>1580</v>
      </c>
      <c r="G1347" s="218" t="s">
        <v>171</v>
      </c>
      <c r="H1347" s="219">
        <v>24.847000000000001</v>
      </c>
      <c r="I1347" s="220"/>
      <c r="J1347" s="221">
        <f>ROUND(I1347*H1347,1)</f>
        <v>0</v>
      </c>
      <c r="K1347" s="222"/>
      <c r="L1347" s="44"/>
      <c r="M1347" s="223" t="s">
        <v>1</v>
      </c>
      <c r="N1347" s="224" t="s">
        <v>40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442</v>
      </c>
      <c r="AT1347" s="227" t="s">
        <v>142</v>
      </c>
      <c r="AU1347" s="227" t="s">
        <v>147</v>
      </c>
      <c r="AY1347" s="17" t="s">
        <v>138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147</v>
      </c>
      <c r="BK1347" s="228">
        <f>ROUND(I1347*H1347,1)</f>
        <v>0</v>
      </c>
      <c r="BL1347" s="17" t="s">
        <v>442</v>
      </c>
      <c r="BM1347" s="227" t="s">
        <v>1581</v>
      </c>
    </row>
    <row r="1348" s="13" customFormat="1">
      <c r="A1348" s="13"/>
      <c r="B1348" s="229"/>
      <c r="C1348" s="230"/>
      <c r="D1348" s="231" t="s">
        <v>149</v>
      </c>
      <c r="E1348" s="232" t="s">
        <v>1</v>
      </c>
      <c r="F1348" s="233" t="s">
        <v>182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149</v>
      </c>
      <c r="AU1348" s="239" t="s">
        <v>147</v>
      </c>
      <c r="AV1348" s="13" t="s">
        <v>82</v>
      </c>
      <c r="AW1348" s="13" t="s">
        <v>30</v>
      </c>
      <c r="AX1348" s="13" t="s">
        <v>74</v>
      </c>
      <c r="AY1348" s="239" t="s">
        <v>138</v>
      </c>
    </row>
    <row r="1349" s="14" customFormat="1">
      <c r="A1349" s="14"/>
      <c r="B1349" s="240"/>
      <c r="C1349" s="241"/>
      <c r="D1349" s="231" t="s">
        <v>149</v>
      </c>
      <c r="E1349" s="242" t="s">
        <v>1</v>
      </c>
      <c r="F1349" s="243" t="s">
        <v>183</v>
      </c>
      <c r="G1349" s="241"/>
      <c r="H1349" s="244">
        <v>12.743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149</v>
      </c>
      <c r="AU1349" s="250" t="s">
        <v>147</v>
      </c>
      <c r="AV1349" s="14" t="s">
        <v>147</v>
      </c>
      <c r="AW1349" s="14" t="s">
        <v>30</v>
      </c>
      <c r="AX1349" s="14" t="s">
        <v>74</v>
      </c>
      <c r="AY1349" s="250" t="s">
        <v>138</v>
      </c>
    </row>
    <row r="1350" s="14" customFormat="1">
      <c r="A1350" s="14"/>
      <c r="B1350" s="240"/>
      <c r="C1350" s="241"/>
      <c r="D1350" s="231" t="s">
        <v>149</v>
      </c>
      <c r="E1350" s="242" t="s">
        <v>1</v>
      </c>
      <c r="F1350" s="243" t="s">
        <v>184</v>
      </c>
      <c r="G1350" s="241"/>
      <c r="H1350" s="244">
        <v>3.1230000000000002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149</v>
      </c>
      <c r="AU1350" s="250" t="s">
        <v>147</v>
      </c>
      <c r="AV1350" s="14" t="s">
        <v>147</v>
      </c>
      <c r="AW1350" s="14" t="s">
        <v>30</v>
      </c>
      <c r="AX1350" s="14" t="s">
        <v>74</v>
      </c>
      <c r="AY1350" s="250" t="s">
        <v>138</v>
      </c>
    </row>
    <row r="1351" s="13" customFormat="1">
      <c r="A1351" s="13"/>
      <c r="B1351" s="229"/>
      <c r="C1351" s="230"/>
      <c r="D1351" s="231" t="s">
        <v>149</v>
      </c>
      <c r="E1351" s="232" t="s">
        <v>1</v>
      </c>
      <c r="F1351" s="233" t="s">
        <v>188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149</v>
      </c>
      <c r="AU1351" s="239" t="s">
        <v>147</v>
      </c>
      <c r="AV1351" s="13" t="s">
        <v>82</v>
      </c>
      <c r="AW1351" s="13" t="s">
        <v>30</v>
      </c>
      <c r="AX1351" s="13" t="s">
        <v>74</v>
      </c>
      <c r="AY1351" s="239" t="s">
        <v>138</v>
      </c>
    </row>
    <row r="1352" s="14" customFormat="1">
      <c r="A1352" s="14"/>
      <c r="B1352" s="240"/>
      <c r="C1352" s="241"/>
      <c r="D1352" s="231" t="s">
        <v>149</v>
      </c>
      <c r="E1352" s="242" t="s">
        <v>1</v>
      </c>
      <c r="F1352" s="243" t="s">
        <v>189</v>
      </c>
      <c r="G1352" s="241"/>
      <c r="H1352" s="244">
        <v>1.4470000000000001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149</v>
      </c>
      <c r="AU1352" s="250" t="s">
        <v>147</v>
      </c>
      <c r="AV1352" s="14" t="s">
        <v>147</v>
      </c>
      <c r="AW1352" s="14" t="s">
        <v>30</v>
      </c>
      <c r="AX1352" s="14" t="s">
        <v>74</v>
      </c>
      <c r="AY1352" s="250" t="s">
        <v>138</v>
      </c>
    </row>
    <row r="1353" s="13" customFormat="1">
      <c r="A1353" s="13"/>
      <c r="B1353" s="229"/>
      <c r="C1353" s="230"/>
      <c r="D1353" s="231" t="s">
        <v>149</v>
      </c>
      <c r="E1353" s="232" t="s">
        <v>1</v>
      </c>
      <c r="F1353" s="233" t="s">
        <v>190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149</v>
      </c>
      <c r="AU1353" s="239" t="s">
        <v>147</v>
      </c>
      <c r="AV1353" s="13" t="s">
        <v>82</v>
      </c>
      <c r="AW1353" s="13" t="s">
        <v>30</v>
      </c>
      <c r="AX1353" s="13" t="s">
        <v>74</v>
      </c>
      <c r="AY1353" s="239" t="s">
        <v>138</v>
      </c>
    </row>
    <row r="1354" s="14" customFormat="1">
      <c r="A1354" s="14"/>
      <c r="B1354" s="240"/>
      <c r="C1354" s="241"/>
      <c r="D1354" s="231" t="s">
        <v>149</v>
      </c>
      <c r="E1354" s="242" t="s">
        <v>1</v>
      </c>
      <c r="F1354" s="243" t="s">
        <v>191</v>
      </c>
      <c r="G1354" s="241"/>
      <c r="H1354" s="244">
        <v>7.5339999999999998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149</v>
      </c>
      <c r="AU1354" s="250" t="s">
        <v>147</v>
      </c>
      <c r="AV1354" s="14" t="s">
        <v>147</v>
      </c>
      <c r="AW1354" s="14" t="s">
        <v>30</v>
      </c>
      <c r="AX1354" s="14" t="s">
        <v>74</v>
      </c>
      <c r="AY1354" s="250" t="s">
        <v>138</v>
      </c>
    </row>
    <row r="1355" s="15" customFormat="1">
      <c r="A1355" s="15"/>
      <c r="B1355" s="251"/>
      <c r="C1355" s="252"/>
      <c r="D1355" s="231" t="s">
        <v>149</v>
      </c>
      <c r="E1355" s="253" t="s">
        <v>1</v>
      </c>
      <c r="F1355" s="254" t="s">
        <v>176</v>
      </c>
      <c r="G1355" s="252"/>
      <c r="H1355" s="255">
        <v>24.847000000000001</v>
      </c>
      <c r="I1355" s="256"/>
      <c r="J1355" s="252"/>
      <c r="K1355" s="252"/>
      <c r="L1355" s="257"/>
      <c r="M1355" s="258"/>
      <c r="N1355" s="259"/>
      <c r="O1355" s="259"/>
      <c r="P1355" s="259"/>
      <c r="Q1355" s="259"/>
      <c r="R1355" s="259"/>
      <c r="S1355" s="259"/>
      <c r="T1355" s="260"/>
      <c r="U1355" s="15"/>
      <c r="V1355" s="15"/>
      <c r="W1355" s="15"/>
      <c r="X1355" s="15"/>
      <c r="Y1355" s="15"/>
      <c r="Z1355" s="15"/>
      <c r="AA1355" s="15"/>
      <c r="AB1355" s="15"/>
      <c r="AC1355" s="15"/>
      <c r="AD1355" s="15"/>
      <c r="AE1355" s="15"/>
      <c r="AT1355" s="261" t="s">
        <v>149</v>
      </c>
      <c r="AU1355" s="261" t="s">
        <v>147</v>
      </c>
      <c r="AV1355" s="15" t="s">
        <v>146</v>
      </c>
      <c r="AW1355" s="15" t="s">
        <v>30</v>
      </c>
      <c r="AX1355" s="15" t="s">
        <v>82</v>
      </c>
      <c r="AY1355" s="261" t="s">
        <v>138</v>
      </c>
    </row>
    <row r="1356" s="2" customFormat="1" ht="24.15" customHeight="1">
      <c r="A1356" s="38"/>
      <c r="B1356" s="39"/>
      <c r="C1356" s="215" t="s">
        <v>1582</v>
      </c>
      <c r="D1356" s="215" t="s">
        <v>142</v>
      </c>
      <c r="E1356" s="216" t="s">
        <v>1583</v>
      </c>
      <c r="F1356" s="217" t="s">
        <v>1584</v>
      </c>
      <c r="G1356" s="218" t="s">
        <v>171</v>
      </c>
      <c r="H1356" s="219">
        <v>24.847000000000001</v>
      </c>
      <c r="I1356" s="220"/>
      <c r="J1356" s="221">
        <f>ROUND(I1356*H1356,1)</f>
        <v>0</v>
      </c>
      <c r="K1356" s="222"/>
      <c r="L1356" s="44"/>
      <c r="M1356" s="223" t="s">
        <v>1</v>
      </c>
      <c r="N1356" s="224" t="s">
        <v>40</v>
      </c>
      <c r="O1356" s="91"/>
      <c r="P1356" s="225">
        <f>O1356*H1356</f>
        <v>0</v>
      </c>
      <c r="Q1356" s="225">
        <v>0.00020000000000000001</v>
      </c>
      <c r="R1356" s="225">
        <f>Q1356*H1356</f>
        <v>0.0049694000000000006</v>
      </c>
      <c r="S1356" s="225">
        <v>0</v>
      </c>
      <c r="T1356" s="226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27" t="s">
        <v>442</v>
      </c>
      <c r="AT1356" s="227" t="s">
        <v>142</v>
      </c>
      <c r="AU1356" s="227" t="s">
        <v>147</v>
      </c>
      <c r="AY1356" s="17" t="s">
        <v>138</v>
      </c>
      <c r="BE1356" s="228">
        <f>IF(N1356="základní",J1356,0)</f>
        <v>0</v>
      </c>
      <c r="BF1356" s="228">
        <f>IF(N1356="snížená",J1356,0)</f>
        <v>0</v>
      </c>
      <c r="BG1356" s="228">
        <f>IF(N1356="zákl. přenesená",J1356,0)</f>
        <v>0</v>
      </c>
      <c r="BH1356" s="228">
        <f>IF(N1356="sníž. přenesená",J1356,0)</f>
        <v>0</v>
      </c>
      <c r="BI1356" s="228">
        <f>IF(N1356="nulová",J1356,0)</f>
        <v>0</v>
      </c>
      <c r="BJ1356" s="17" t="s">
        <v>147</v>
      </c>
      <c r="BK1356" s="228">
        <f>ROUND(I1356*H1356,1)</f>
        <v>0</v>
      </c>
      <c r="BL1356" s="17" t="s">
        <v>442</v>
      </c>
      <c r="BM1356" s="227" t="s">
        <v>1585</v>
      </c>
    </row>
    <row r="1357" s="13" customFormat="1">
      <c r="A1357" s="13"/>
      <c r="B1357" s="229"/>
      <c r="C1357" s="230"/>
      <c r="D1357" s="231" t="s">
        <v>149</v>
      </c>
      <c r="E1357" s="232" t="s">
        <v>1</v>
      </c>
      <c r="F1357" s="233" t="s">
        <v>182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149</v>
      </c>
      <c r="AU1357" s="239" t="s">
        <v>147</v>
      </c>
      <c r="AV1357" s="13" t="s">
        <v>82</v>
      </c>
      <c r="AW1357" s="13" t="s">
        <v>30</v>
      </c>
      <c r="AX1357" s="13" t="s">
        <v>74</v>
      </c>
      <c r="AY1357" s="239" t="s">
        <v>138</v>
      </c>
    </row>
    <row r="1358" s="14" customFormat="1">
      <c r="A1358" s="14"/>
      <c r="B1358" s="240"/>
      <c r="C1358" s="241"/>
      <c r="D1358" s="231" t="s">
        <v>149</v>
      </c>
      <c r="E1358" s="242" t="s">
        <v>1</v>
      </c>
      <c r="F1358" s="243" t="s">
        <v>183</v>
      </c>
      <c r="G1358" s="241"/>
      <c r="H1358" s="244">
        <v>12.743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149</v>
      </c>
      <c r="AU1358" s="250" t="s">
        <v>147</v>
      </c>
      <c r="AV1358" s="14" t="s">
        <v>147</v>
      </c>
      <c r="AW1358" s="14" t="s">
        <v>30</v>
      </c>
      <c r="AX1358" s="14" t="s">
        <v>74</v>
      </c>
      <c r="AY1358" s="250" t="s">
        <v>138</v>
      </c>
    </row>
    <row r="1359" s="14" customFormat="1">
      <c r="A1359" s="14"/>
      <c r="B1359" s="240"/>
      <c r="C1359" s="241"/>
      <c r="D1359" s="231" t="s">
        <v>149</v>
      </c>
      <c r="E1359" s="242" t="s">
        <v>1</v>
      </c>
      <c r="F1359" s="243" t="s">
        <v>184</v>
      </c>
      <c r="G1359" s="241"/>
      <c r="H1359" s="244">
        <v>3.1230000000000002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149</v>
      </c>
      <c r="AU1359" s="250" t="s">
        <v>147</v>
      </c>
      <c r="AV1359" s="14" t="s">
        <v>147</v>
      </c>
      <c r="AW1359" s="14" t="s">
        <v>30</v>
      </c>
      <c r="AX1359" s="14" t="s">
        <v>74</v>
      </c>
      <c r="AY1359" s="250" t="s">
        <v>138</v>
      </c>
    </row>
    <row r="1360" s="13" customFormat="1">
      <c r="A1360" s="13"/>
      <c r="B1360" s="229"/>
      <c r="C1360" s="230"/>
      <c r="D1360" s="231" t="s">
        <v>149</v>
      </c>
      <c r="E1360" s="232" t="s">
        <v>1</v>
      </c>
      <c r="F1360" s="233" t="s">
        <v>188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149</v>
      </c>
      <c r="AU1360" s="239" t="s">
        <v>147</v>
      </c>
      <c r="AV1360" s="13" t="s">
        <v>82</v>
      </c>
      <c r="AW1360" s="13" t="s">
        <v>30</v>
      </c>
      <c r="AX1360" s="13" t="s">
        <v>74</v>
      </c>
      <c r="AY1360" s="239" t="s">
        <v>138</v>
      </c>
    </row>
    <row r="1361" s="14" customFormat="1">
      <c r="A1361" s="14"/>
      <c r="B1361" s="240"/>
      <c r="C1361" s="241"/>
      <c r="D1361" s="231" t="s">
        <v>149</v>
      </c>
      <c r="E1361" s="242" t="s">
        <v>1</v>
      </c>
      <c r="F1361" s="243" t="s">
        <v>189</v>
      </c>
      <c r="G1361" s="241"/>
      <c r="H1361" s="244">
        <v>1.4470000000000001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149</v>
      </c>
      <c r="AU1361" s="250" t="s">
        <v>147</v>
      </c>
      <c r="AV1361" s="14" t="s">
        <v>147</v>
      </c>
      <c r="AW1361" s="14" t="s">
        <v>30</v>
      </c>
      <c r="AX1361" s="14" t="s">
        <v>74</v>
      </c>
      <c r="AY1361" s="250" t="s">
        <v>138</v>
      </c>
    </row>
    <row r="1362" s="13" customFormat="1">
      <c r="A1362" s="13"/>
      <c r="B1362" s="229"/>
      <c r="C1362" s="230"/>
      <c r="D1362" s="231" t="s">
        <v>149</v>
      </c>
      <c r="E1362" s="232" t="s">
        <v>1</v>
      </c>
      <c r="F1362" s="233" t="s">
        <v>190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149</v>
      </c>
      <c r="AU1362" s="239" t="s">
        <v>147</v>
      </c>
      <c r="AV1362" s="13" t="s">
        <v>82</v>
      </c>
      <c r="AW1362" s="13" t="s">
        <v>30</v>
      </c>
      <c r="AX1362" s="13" t="s">
        <v>74</v>
      </c>
      <c r="AY1362" s="239" t="s">
        <v>138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191</v>
      </c>
      <c r="G1363" s="241"/>
      <c r="H1363" s="244">
        <v>7.5339999999999998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74</v>
      </c>
      <c r="AY1363" s="250" t="s">
        <v>138</v>
      </c>
    </row>
    <row r="1364" s="15" customFormat="1">
      <c r="A1364" s="15"/>
      <c r="B1364" s="251"/>
      <c r="C1364" s="252"/>
      <c r="D1364" s="231" t="s">
        <v>149</v>
      </c>
      <c r="E1364" s="253" t="s">
        <v>1</v>
      </c>
      <c r="F1364" s="254" t="s">
        <v>176</v>
      </c>
      <c r="G1364" s="252"/>
      <c r="H1364" s="255">
        <v>24.847000000000001</v>
      </c>
      <c r="I1364" s="256"/>
      <c r="J1364" s="252"/>
      <c r="K1364" s="252"/>
      <c r="L1364" s="257"/>
      <c r="M1364" s="258"/>
      <c r="N1364" s="259"/>
      <c r="O1364" s="259"/>
      <c r="P1364" s="259"/>
      <c r="Q1364" s="259"/>
      <c r="R1364" s="259"/>
      <c r="S1364" s="259"/>
      <c r="T1364" s="260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61" t="s">
        <v>149</v>
      </c>
      <c r="AU1364" s="261" t="s">
        <v>147</v>
      </c>
      <c r="AV1364" s="15" t="s">
        <v>146</v>
      </c>
      <c r="AW1364" s="15" t="s">
        <v>30</v>
      </c>
      <c r="AX1364" s="15" t="s">
        <v>82</v>
      </c>
      <c r="AY1364" s="261" t="s">
        <v>138</v>
      </c>
    </row>
    <row r="1365" s="2" customFormat="1" ht="24.15" customHeight="1">
      <c r="A1365" s="38"/>
      <c r="B1365" s="39"/>
      <c r="C1365" s="215" t="s">
        <v>971</v>
      </c>
      <c r="D1365" s="215" t="s">
        <v>142</v>
      </c>
      <c r="E1365" s="216" t="s">
        <v>1586</v>
      </c>
      <c r="F1365" s="217" t="s">
        <v>1587</v>
      </c>
      <c r="G1365" s="218" t="s">
        <v>171</v>
      </c>
      <c r="H1365" s="219">
        <v>24.847000000000001</v>
      </c>
      <c r="I1365" s="220"/>
      <c r="J1365" s="221">
        <f>ROUND(I1365*H1365,1)</f>
        <v>0</v>
      </c>
      <c r="K1365" s="222"/>
      <c r="L1365" s="44"/>
      <c r="M1365" s="223" t="s">
        <v>1</v>
      </c>
      <c r="N1365" s="224" t="s">
        <v>40</v>
      </c>
      <c r="O1365" s="91"/>
      <c r="P1365" s="225">
        <f>O1365*H1365</f>
        <v>0</v>
      </c>
      <c r="Q1365" s="225">
        <v>0.0044999999999999997</v>
      </c>
      <c r="R1365" s="225">
        <f>Q1365*H1365</f>
        <v>0.11181149999999999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442</v>
      </c>
      <c r="AT1365" s="227" t="s">
        <v>142</v>
      </c>
      <c r="AU1365" s="227" t="s">
        <v>147</v>
      </c>
      <c r="AY1365" s="17" t="s">
        <v>138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147</v>
      </c>
      <c r="BK1365" s="228">
        <f>ROUND(I1365*H1365,1)</f>
        <v>0</v>
      </c>
      <c r="BL1365" s="17" t="s">
        <v>442</v>
      </c>
      <c r="BM1365" s="227" t="s">
        <v>1588</v>
      </c>
    </row>
    <row r="1366" s="13" customFormat="1">
      <c r="A1366" s="13"/>
      <c r="B1366" s="229"/>
      <c r="C1366" s="230"/>
      <c r="D1366" s="231" t="s">
        <v>149</v>
      </c>
      <c r="E1366" s="232" t="s">
        <v>1</v>
      </c>
      <c r="F1366" s="233" t="s">
        <v>182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149</v>
      </c>
      <c r="AU1366" s="239" t="s">
        <v>147</v>
      </c>
      <c r="AV1366" s="13" t="s">
        <v>82</v>
      </c>
      <c r="AW1366" s="13" t="s">
        <v>30</v>
      </c>
      <c r="AX1366" s="13" t="s">
        <v>74</v>
      </c>
      <c r="AY1366" s="239" t="s">
        <v>138</v>
      </c>
    </row>
    <row r="1367" s="14" customFormat="1">
      <c r="A1367" s="14"/>
      <c r="B1367" s="240"/>
      <c r="C1367" s="241"/>
      <c r="D1367" s="231" t="s">
        <v>149</v>
      </c>
      <c r="E1367" s="242" t="s">
        <v>1</v>
      </c>
      <c r="F1367" s="243" t="s">
        <v>183</v>
      </c>
      <c r="G1367" s="241"/>
      <c r="H1367" s="244">
        <v>12.743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149</v>
      </c>
      <c r="AU1367" s="250" t="s">
        <v>147</v>
      </c>
      <c r="AV1367" s="14" t="s">
        <v>147</v>
      </c>
      <c r="AW1367" s="14" t="s">
        <v>30</v>
      </c>
      <c r="AX1367" s="14" t="s">
        <v>74</v>
      </c>
      <c r="AY1367" s="250" t="s">
        <v>138</v>
      </c>
    </row>
    <row r="1368" s="14" customFormat="1">
      <c r="A1368" s="14"/>
      <c r="B1368" s="240"/>
      <c r="C1368" s="241"/>
      <c r="D1368" s="231" t="s">
        <v>149</v>
      </c>
      <c r="E1368" s="242" t="s">
        <v>1</v>
      </c>
      <c r="F1368" s="243" t="s">
        <v>184</v>
      </c>
      <c r="G1368" s="241"/>
      <c r="H1368" s="244">
        <v>3.1230000000000002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149</v>
      </c>
      <c r="AU1368" s="250" t="s">
        <v>147</v>
      </c>
      <c r="AV1368" s="14" t="s">
        <v>147</v>
      </c>
      <c r="AW1368" s="14" t="s">
        <v>30</v>
      </c>
      <c r="AX1368" s="14" t="s">
        <v>74</v>
      </c>
      <c r="AY1368" s="250" t="s">
        <v>138</v>
      </c>
    </row>
    <row r="1369" s="13" customFormat="1">
      <c r="A1369" s="13"/>
      <c r="B1369" s="229"/>
      <c r="C1369" s="230"/>
      <c r="D1369" s="231" t="s">
        <v>149</v>
      </c>
      <c r="E1369" s="232" t="s">
        <v>1</v>
      </c>
      <c r="F1369" s="233" t="s">
        <v>188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149</v>
      </c>
      <c r="AU1369" s="239" t="s">
        <v>147</v>
      </c>
      <c r="AV1369" s="13" t="s">
        <v>82</v>
      </c>
      <c r="AW1369" s="13" t="s">
        <v>30</v>
      </c>
      <c r="AX1369" s="13" t="s">
        <v>74</v>
      </c>
      <c r="AY1369" s="239" t="s">
        <v>138</v>
      </c>
    </row>
    <row r="1370" s="14" customFormat="1">
      <c r="A1370" s="14"/>
      <c r="B1370" s="240"/>
      <c r="C1370" s="241"/>
      <c r="D1370" s="231" t="s">
        <v>149</v>
      </c>
      <c r="E1370" s="242" t="s">
        <v>1</v>
      </c>
      <c r="F1370" s="243" t="s">
        <v>189</v>
      </c>
      <c r="G1370" s="241"/>
      <c r="H1370" s="244">
        <v>1.4470000000000001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149</v>
      </c>
      <c r="AU1370" s="250" t="s">
        <v>147</v>
      </c>
      <c r="AV1370" s="14" t="s">
        <v>147</v>
      </c>
      <c r="AW1370" s="14" t="s">
        <v>30</v>
      </c>
      <c r="AX1370" s="14" t="s">
        <v>74</v>
      </c>
      <c r="AY1370" s="250" t="s">
        <v>138</v>
      </c>
    </row>
    <row r="1371" s="13" customFormat="1">
      <c r="A1371" s="13"/>
      <c r="B1371" s="229"/>
      <c r="C1371" s="230"/>
      <c r="D1371" s="231" t="s">
        <v>149</v>
      </c>
      <c r="E1371" s="232" t="s">
        <v>1</v>
      </c>
      <c r="F1371" s="233" t="s">
        <v>190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149</v>
      </c>
      <c r="AU1371" s="239" t="s">
        <v>147</v>
      </c>
      <c r="AV1371" s="13" t="s">
        <v>82</v>
      </c>
      <c r="AW1371" s="13" t="s">
        <v>30</v>
      </c>
      <c r="AX1371" s="13" t="s">
        <v>74</v>
      </c>
      <c r="AY1371" s="239" t="s">
        <v>138</v>
      </c>
    </row>
    <row r="1372" s="14" customFormat="1">
      <c r="A1372" s="14"/>
      <c r="B1372" s="240"/>
      <c r="C1372" s="241"/>
      <c r="D1372" s="231" t="s">
        <v>149</v>
      </c>
      <c r="E1372" s="242" t="s">
        <v>1</v>
      </c>
      <c r="F1372" s="243" t="s">
        <v>191</v>
      </c>
      <c r="G1372" s="241"/>
      <c r="H1372" s="244">
        <v>7.5339999999999998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149</v>
      </c>
      <c r="AU1372" s="250" t="s">
        <v>147</v>
      </c>
      <c r="AV1372" s="14" t="s">
        <v>147</v>
      </c>
      <c r="AW1372" s="14" t="s">
        <v>30</v>
      </c>
      <c r="AX1372" s="14" t="s">
        <v>74</v>
      </c>
      <c r="AY1372" s="250" t="s">
        <v>138</v>
      </c>
    </row>
    <row r="1373" s="15" customFormat="1">
      <c r="A1373" s="15"/>
      <c r="B1373" s="251"/>
      <c r="C1373" s="252"/>
      <c r="D1373" s="231" t="s">
        <v>149</v>
      </c>
      <c r="E1373" s="253" t="s">
        <v>1</v>
      </c>
      <c r="F1373" s="254" t="s">
        <v>176</v>
      </c>
      <c r="G1373" s="252"/>
      <c r="H1373" s="255">
        <v>24.847000000000001</v>
      </c>
      <c r="I1373" s="256"/>
      <c r="J1373" s="252"/>
      <c r="K1373" s="252"/>
      <c r="L1373" s="257"/>
      <c r="M1373" s="258"/>
      <c r="N1373" s="259"/>
      <c r="O1373" s="259"/>
      <c r="P1373" s="259"/>
      <c r="Q1373" s="259"/>
      <c r="R1373" s="259"/>
      <c r="S1373" s="259"/>
      <c r="T1373" s="260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61" t="s">
        <v>149</v>
      </c>
      <c r="AU1373" s="261" t="s">
        <v>147</v>
      </c>
      <c r="AV1373" s="15" t="s">
        <v>146</v>
      </c>
      <c r="AW1373" s="15" t="s">
        <v>30</v>
      </c>
      <c r="AX1373" s="15" t="s">
        <v>82</v>
      </c>
      <c r="AY1373" s="261" t="s">
        <v>138</v>
      </c>
    </row>
    <row r="1374" s="2" customFormat="1" ht="24.15" customHeight="1">
      <c r="A1374" s="38"/>
      <c r="B1374" s="39"/>
      <c r="C1374" s="215" t="s">
        <v>146</v>
      </c>
      <c r="D1374" s="215" t="s">
        <v>142</v>
      </c>
      <c r="E1374" s="216" t="s">
        <v>1589</v>
      </c>
      <c r="F1374" s="217" t="s">
        <v>1590</v>
      </c>
      <c r="G1374" s="218" t="s">
        <v>171</v>
      </c>
      <c r="H1374" s="219">
        <v>39.113</v>
      </c>
      <c r="I1374" s="220"/>
      <c r="J1374" s="221">
        <f>ROUND(I1374*H1374,1)</f>
        <v>0</v>
      </c>
      <c r="K1374" s="222"/>
      <c r="L1374" s="44"/>
      <c r="M1374" s="223" t="s">
        <v>1</v>
      </c>
      <c r="N1374" s="224" t="s">
        <v>40</v>
      </c>
      <c r="O1374" s="91"/>
      <c r="P1374" s="225">
        <f>O1374*H1374</f>
        <v>0</v>
      </c>
      <c r="Q1374" s="225">
        <v>0</v>
      </c>
      <c r="R1374" s="225">
        <f>Q1374*H1374</f>
        <v>0</v>
      </c>
      <c r="S1374" s="225">
        <v>0.0025000000000000001</v>
      </c>
      <c r="T1374" s="226">
        <f>S1374*H1374</f>
        <v>0.097782499999999994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27" t="s">
        <v>442</v>
      </c>
      <c r="AT1374" s="227" t="s">
        <v>142</v>
      </c>
      <c r="AU1374" s="227" t="s">
        <v>147</v>
      </c>
      <c r="AY1374" s="17" t="s">
        <v>138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17" t="s">
        <v>147</v>
      </c>
      <c r="BK1374" s="228">
        <f>ROUND(I1374*H1374,1)</f>
        <v>0</v>
      </c>
      <c r="BL1374" s="17" t="s">
        <v>442</v>
      </c>
      <c r="BM1374" s="227" t="s">
        <v>1591</v>
      </c>
    </row>
    <row r="1375" s="13" customFormat="1">
      <c r="A1375" s="13"/>
      <c r="B1375" s="229"/>
      <c r="C1375" s="230"/>
      <c r="D1375" s="231" t="s">
        <v>149</v>
      </c>
      <c r="E1375" s="232" t="s">
        <v>1</v>
      </c>
      <c r="F1375" s="233" t="s">
        <v>1592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149</v>
      </c>
      <c r="AU1375" s="239" t="s">
        <v>147</v>
      </c>
      <c r="AV1375" s="13" t="s">
        <v>82</v>
      </c>
      <c r="AW1375" s="13" t="s">
        <v>30</v>
      </c>
      <c r="AX1375" s="13" t="s">
        <v>74</v>
      </c>
      <c r="AY1375" s="239" t="s">
        <v>138</v>
      </c>
    </row>
    <row r="1376" s="14" customFormat="1">
      <c r="A1376" s="14"/>
      <c r="B1376" s="240"/>
      <c r="C1376" s="241"/>
      <c r="D1376" s="231" t="s">
        <v>149</v>
      </c>
      <c r="E1376" s="242" t="s">
        <v>1</v>
      </c>
      <c r="F1376" s="243" t="s">
        <v>183</v>
      </c>
      <c r="G1376" s="241"/>
      <c r="H1376" s="244">
        <v>12.743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149</v>
      </c>
      <c r="AU1376" s="250" t="s">
        <v>147</v>
      </c>
      <c r="AV1376" s="14" t="s">
        <v>147</v>
      </c>
      <c r="AW1376" s="14" t="s">
        <v>30</v>
      </c>
      <c r="AX1376" s="14" t="s">
        <v>74</v>
      </c>
      <c r="AY1376" s="250" t="s">
        <v>138</v>
      </c>
    </row>
    <row r="1377" s="14" customFormat="1">
      <c r="A1377" s="14"/>
      <c r="B1377" s="240"/>
      <c r="C1377" s="241"/>
      <c r="D1377" s="231" t="s">
        <v>149</v>
      </c>
      <c r="E1377" s="242" t="s">
        <v>1</v>
      </c>
      <c r="F1377" s="243" t="s">
        <v>184</v>
      </c>
      <c r="G1377" s="241"/>
      <c r="H1377" s="244">
        <v>3.1230000000000002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149</v>
      </c>
      <c r="AU1377" s="250" t="s">
        <v>147</v>
      </c>
      <c r="AV1377" s="14" t="s">
        <v>147</v>
      </c>
      <c r="AW1377" s="14" t="s">
        <v>30</v>
      </c>
      <c r="AX1377" s="14" t="s">
        <v>74</v>
      </c>
      <c r="AY1377" s="250" t="s">
        <v>138</v>
      </c>
    </row>
    <row r="1378" s="13" customFormat="1">
      <c r="A1378" s="13"/>
      <c r="B1378" s="229"/>
      <c r="C1378" s="230"/>
      <c r="D1378" s="231" t="s">
        <v>149</v>
      </c>
      <c r="E1378" s="232" t="s">
        <v>1</v>
      </c>
      <c r="F1378" s="233" t="s">
        <v>1593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149</v>
      </c>
      <c r="AU1378" s="239" t="s">
        <v>147</v>
      </c>
      <c r="AV1378" s="13" t="s">
        <v>82</v>
      </c>
      <c r="AW1378" s="13" t="s">
        <v>30</v>
      </c>
      <c r="AX1378" s="13" t="s">
        <v>74</v>
      </c>
      <c r="AY1378" s="239" t="s">
        <v>138</v>
      </c>
    </row>
    <row r="1379" s="14" customFormat="1">
      <c r="A1379" s="14"/>
      <c r="B1379" s="240"/>
      <c r="C1379" s="241"/>
      <c r="D1379" s="231" t="s">
        <v>149</v>
      </c>
      <c r="E1379" s="242" t="s">
        <v>1</v>
      </c>
      <c r="F1379" s="243" t="s">
        <v>191</v>
      </c>
      <c r="G1379" s="241"/>
      <c r="H1379" s="244">
        <v>7.5339999999999998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149</v>
      </c>
      <c r="AU1379" s="250" t="s">
        <v>147</v>
      </c>
      <c r="AV1379" s="14" t="s">
        <v>147</v>
      </c>
      <c r="AW1379" s="14" t="s">
        <v>30</v>
      </c>
      <c r="AX1379" s="14" t="s">
        <v>74</v>
      </c>
      <c r="AY1379" s="250" t="s">
        <v>138</v>
      </c>
    </row>
    <row r="1380" s="13" customFormat="1">
      <c r="A1380" s="13"/>
      <c r="B1380" s="229"/>
      <c r="C1380" s="230"/>
      <c r="D1380" s="231" t="s">
        <v>149</v>
      </c>
      <c r="E1380" s="232" t="s">
        <v>1</v>
      </c>
      <c r="F1380" s="233" t="s">
        <v>1594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149</v>
      </c>
      <c r="AU1380" s="239" t="s">
        <v>147</v>
      </c>
      <c r="AV1380" s="13" t="s">
        <v>82</v>
      </c>
      <c r="AW1380" s="13" t="s">
        <v>30</v>
      </c>
      <c r="AX1380" s="13" t="s">
        <v>74</v>
      </c>
      <c r="AY1380" s="239" t="s">
        <v>138</v>
      </c>
    </row>
    <row r="1381" s="14" customFormat="1">
      <c r="A1381" s="14"/>
      <c r="B1381" s="240"/>
      <c r="C1381" s="241"/>
      <c r="D1381" s="231" t="s">
        <v>149</v>
      </c>
      <c r="E1381" s="242" t="s">
        <v>1</v>
      </c>
      <c r="F1381" s="243" t="s">
        <v>193</v>
      </c>
      <c r="G1381" s="241"/>
      <c r="H1381" s="244">
        <v>15.712999999999999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149</v>
      </c>
      <c r="AU1381" s="250" t="s">
        <v>147</v>
      </c>
      <c r="AV1381" s="14" t="s">
        <v>147</v>
      </c>
      <c r="AW1381" s="14" t="s">
        <v>30</v>
      </c>
      <c r="AX1381" s="14" t="s">
        <v>74</v>
      </c>
      <c r="AY1381" s="250" t="s">
        <v>138</v>
      </c>
    </row>
    <row r="1382" s="15" customFormat="1">
      <c r="A1382" s="15"/>
      <c r="B1382" s="251"/>
      <c r="C1382" s="252"/>
      <c r="D1382" s="231" t="s">
        <v>149</v>
      </c>
      <c r="E1382" s="253" t="s">
        <v>1</v>
      </c>
      <c r="F1382" s="254" t="s">
        <v>176</v>
      </c>
      <c r="G1382" s="252"/>
      <c r="H1382" s="255">
        <v>39.113</v>
      </c>
      <c r="I1382" s="256"/>
      <c r="J1382" s="252"/>
      <c r="K1382" s="252"/>
      <c r="L1382" s="257"/>
      <c r="M1382" s="258"/>
      <c r="N1382" s="259"/>
      <c r="O1382" s="259"/>
      <c r="P1382" s="259"/>
      <c r="Q1382" s="259"/>
      <c r="R1382" s="259"/>
      <c r="S1382" s="259"/>
      <c r="T1382" s="260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61" t="s">
        <v>149</v>
      </c>
      <c r="AU1382" s="261" t="s">
        <v>147</v>
      </c>
      <c r="AV1382" s="15" t="s">
        <v>146</v>
      </c>
      <c r="AW1382" s="15" t="s">
        <v>30</v>
      </c>
      <c r="AX1382" s="15" t="s">
        <v>82</v>
      </c>
      <c r="AY1382" s="261" t="s">
        <v>138</v>
      </c>
    </row>
    <row r="1383" s="2" customFormat="1" ht="16.5" customHeight="1">
      <c r="A1383" s="38"/>
      <c r="B1383" s="39"/>
      <c r="C1383" s="215" t="s">
        <v>986</v>
      </c>
      <c r="D1383" s="215" t="s">
        <v>142</v>
      </c>
      <c r="E1383" s="216" t="s">
        <v>1595</v>
      </c>
      <c r="F1383" s="217" t="s">
        <v>1596</v>
      </c>
      <c r="G1383" s="218" t="s">
        <v>171</v>
      </c>
      <c r="H1383" s="219">
        <v>24.847000000000001</v>
      </c>
      <c r="I1383" s="220"/>
      <c r="J1383" s="221">
        <f>ROUND(I1383*H1383,1)</f>
        <v>0</v>
      </c>
      <c r="K1383" s="222"/>
      <c r="L1383" s="44"/>
      <c r="M1383" s="223" t="s">
        <v>1</v>
      </c>
      <c r="N1383" s="224" t="s">
        <v>40</v>
      </c>
      <c r="O1383" s="91"/>
      <c r="P1383" s="225">
        <f>O1383*H1383</f>
        <v>0</v>
      </c>
      <c r="Q1383" s="225">
        <v>0.00029999999999999997</v>
      </c>
      <c r="R1383" s="225">
        <f>Q1383*H1383</f>
        <v>0.0074541</v>
      </c>
      <c r="S1383" s="225">
        <v>0</v>
      </c>
      <c r="T1383" s="226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7" t="s">
        <v>442</v>
      </c>
      <c r="AT1383" s="227" t="s">
        <v>142</v>
      </c>
      <c r="AU1383" s="227" t="s">
        <v>147</v>
      </c>
      <c r="AY1383" s="17" t="s">
        <v>138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17" t="s">
        <v>147</v>
      </c>
      <c r="BK1383" s="228">
        <f>ROUND(I1383*H1383,1)</f>
        <v>0</v>
      </c>
      <c r="BL1383" s="17" t="s">
        <v>442</v>
      </c>
      <c r="BM1383" s="227" t="s">
        <v>1597</v>
      </c>
    </row>
    <row r="1384" s="13" customFormat="1">
      <c r="A1384" s="13"/>
      <c r="B1384" s="229"/>
      <c r="C1384" s="230"/>
      <c r="D1384" s="231" t="s">
        <v>149</v>
      </c>
      <c r="E1384" s="232" t="s">
        <v>1</v>
      </c>
      <c r="F1384" s="233" t="s">
        <v>182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149</v>
      </c>
      <c r="AU1384" s="239" t="s">
        <v>147</v>
      </c>
      <c r="AV1384" s="13" t="s">
        <v>82</v>
      </c>
      <c r="AW1384" s="13" t="s">
        <v>30</v>
      </c>
      <c r="AX1384" s="13" t="s">
        <v>74</v>
      </c>
      <c r="AY1384" s="239" t="s">
        <v>138</v>
      </c>
    </row>
    <row r="1385" s="14" customFormat="1">
      <c r="A1385" s="14"/>
      <c r="B1385" s="240"/>
      <c r="C1385" s="241"/>
      <c r="D1385" s="231" t="s">
        <v>149</v>
      </c>
      <c r="E1385" s="242" t="s">
        <v>1</v>
      </c>
      <c r="F1385" s="243" t="s">
        <v>183</v>
      </c>
      <c r="G1385" s="241"/>
      <c r="H1385" s="244">
        <v>12.743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149</v>
      </c>
      <c r="AU1385" s="250" t="s">
        <v>147</v>
      </c>
      <c r="AV1385" s="14" t="s">
        <v>147</v>
      </c>
      <c r="AW1385" s="14" t="s">
        <v>30</v>
      </c>
      <c r="AX1385" s="14" t="s">
        <v>74</v>
      </c>
      <c r="AY1385" s="250" t="s">
        <v>138</v>
      </c>
    </row>
    <row r="1386" s="14" customFormat="1">
      <c r="A1386" s="14"/>
      <c r="B1386" s="240"/>
      <c r="C1386" s="241"/>
      <c r="D1386" s="231" t="s">
        <v>149</v>
      </c>
      <c r="E1386" s="242" t="s">
        <v>1</v>
      </c>
      <c r="F1386" s="243" t="s">
        <v>184</v>
      </c>
      <c r="G1386" s="241"/>
      <c r="H1386" s="244">
        <v>3.1230000000000002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149</v>
      </c>
      <c r="AU1386" s="250" t="s">
        <v>147</v>
      </c>
      <c r="AV1386" s="14" t="s">
        <v>147</v>
      </c>
      <c r="AW1386" s="14" t="s">
        <v>30</v>
      </c>
      <c r="AX1386" s="14" t="s">
        <v>74</v>
      </c>
      <c r="AY1386" s="250" t="s">
        <v>138</v>
      </c>
    </row>
    <row r="1387" s="13" customFormat="1">
      <c r="A1387" s="13"/>
      <c r="B1387" s="229"/>
      <c r="C1387" s="230"/>
      <c r="D1387" s="231" t="s">
        <v>149</v>
      </c>
      <c r="E1387" s="232" t="s">
        <v>1</v>
      </c>
      <c r="F1387" s="233" t="s">
        <v>188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149</v>
      </c>
      <c r="AU1387" s="239" t="s">
        <v>147</v>
      </c>
      <c r="AV1387" s="13" t="s">
        <v>82</v>
      </c>
      <c r="AW1387" s="13" t="s">
        <v>30</v>
      </c>
      <c r="AX1387" s="13" t="s">
        <v>74</v>
      </c>
      <c r="AY1387" s="239" t="s">
        <v>138</v>
      </c>
    </row>
    <row r="1388" s="14" customFormat="1">
      <c r="A1388" s="14"/>
      <c r="B1388" s="240"/>
      <c r="C1388" s="241"/>
      <c r="D1388" s="231" t="s">
        <v>149</v>
      </c>
      <c r="E1388" s="242" t="s">
        <v>1</v>
      </c>
      <c r="F1388" s="243" t="s">
        <v>189</v>
      </c>
      <c r="G1388" s="241"/>
      <c r="H1388" s="244">
        <v>1.4470000000000001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149</v>
      </c>
      <c r="AU1388" s="250" t="s">
        <v>147</v>
      </c>
      <c r="AV1388" s="14" t="s">
        <v>147</v>
      </c>
      <c r="AW1388" s="14" t="s">
        <v>30</v>
      </c>
      <c r="AX1388" s="14" t="s">
        <v>74</v>
      </c>
      <c r="AY1388" s="250" t="s">
        <v>138</v>
      </c>
    </row>
    <row r="1389" s="13" customFormat="1">
      <c r="A1389" s="13"/>
      <c r="B1389" s="229"/>
      <c r="C1389" s="230"/>
      <c r="D1389" s="231" t="s">
        <v>149</v>
      </c>
      <c r="E1389" s="232" t="s">
        <v>1</v>
      </c>
      <c r="F1389" s="233" t="s">
        <v>190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149</v>
      </c>
      <c r="AU1389" s="239" t="s">
        <v>147</v>
      </c>
      <c r="AV1389" s="13" t="s">
        <v>82</v>
      </c>
      <c r="AW1389" s="13" t="s">
        <v>30</v>
      </c>
      <c r="AX1389" s="13" t="s">
        <v>74</v>
      </c>
      <c r="AY1389" s="239" t="s">
        <v>138</v>
      </c>
    </row>
    <row r="1390" s="14" customFormat="1">
      <c r="A1390" s="14"/>
      <c r="B1390" s="240"/>
      <c r="C1390" s="241"/>
      <c r="D1390" s="231" t="s">
        <v>149</v>
      </c>
      <c r="E1390" s="242" t="s">
        <v>1</v>
      </c>
      <c r="F1390" s="243" t="s">
        <v>191</v>
      </c>
      <c r="G1390" s="241"/>
      <c r="H1390" s="244">
        <v>7.5339999999999998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149</v>
      </c>
      <c r="AU1390" s="250" t="s">
        <v>147</v>
      </c>
      <c r="AV1390" s="14" t="s">
        <v>147</v>
      </c>
      <c r="AW1390" s="14" t="s">
        <v>30</v>
      </c>
      <c r="AX1390" s="14" t="s">
        <v>74</v>
      </c>
      <c r="AY1390" s="250" t="s">
        <v>138</v>
      </c>
    </row>
    <row r="1391" s="15" customFormat="1">
      <c r="A1391" s="15"/>
      <c r="B1391" s="251"/>
      <c r="C1391" s="252"/>
      <c r="D1391" s="231" t="s">
        <v>149</v>
      </c>
      <c r="E1391" s="253" t="s">
        <v>1</v>
      </c>
      <c r="F1391" s="254" t="s">
        <v>176</v>
      </c>
      <c r="G1391" s="252"/>
      <c r="H1391" s="255">
        <v>24.847000000000001</v>
      </c>
      <c r="I1391" s="256"/>
      <c r="J1391" s="252"/>
      <c r="K1391" s="252"/>
      <c r="L1391" s="257"/>
      <c r="M1391" s="258"/>
      <c r="N1391" s="259"/>
      <c r="O1391" s="259"/>
      <c r="P1391" s="259"/>
      <c r="Q1391" s="259"/>
      <c r="R1391" s="259"/>
      <c r="S1391" s="259"/>
      <c r="T1391" s="26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1" t="s">
        <v>149</v>
      </c>
      <c r="AU1391" s="261" t="s">
        <v>147</v>
      </c>
      <c r="AV1391" s="15" t="s">
        <v>146</v>
      </c>
      <c r="AW1391" s="15" t="s">
        <v>30</v>
      </c>
      <c r="AX1391" s="15" t="s">
        <v>82</v>
      </c>
      <c r="AY1391" s="261" t="s">
        <v>138</v>
      </c>
    </row>
    <row r="1392" s="2" customFormat="1" ht="16.5" customHeight="1">
      <c r="A1392" s="38"/>
      <c r="B1392" s="39"/>
      <c r="C1392" s="262" t="s">
        <v>1598</v>
      </c>
      <c r="D1392" s="262" t="s">
        <v>307</v>
      </c>
      <c r="E1392" s="263" t="s">
        <v>1599</v>
      </c>
      <c r="F1392" s="264" t="s">
        <v>1600</v>
      </c>
      <c r="G1392" s="265" t="s">
        <v>171</v>
      </c>
      <c r="H1392" s="266">
        <v>27.332000000000001</v>
      </c>
      <c r="I1392" s="267"/>
      <c r="J1392" s="268">
        <f>ROUND(I1392*H1392,1)</f>
        <v>0</v>
      </c>
      <c r="K1392" s="269"/>
      <c r="L1392" s="270"/>
      <c r="M1392" s="271" t="s">
        <v>1</v>
      </c>
      <c r="N1392" s="272" t="s">
        <v>40</v>
      </c>
      <c r="O1392" s="91"/>
      <c r="P1392" s="225">
        <f>O1392*H1392</f>
        <v>0</v>
      </c>
      <c r="Q1392" s="225">
        <v>0.0028300000000000001</v>
      </c>
      <c r="R1392" s="225">
        <f>Q1392*H1392</f>
        <v>0.077349559999999998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452</v>
      </c>
      <c r="AT1392" s="227" t="s">
        <v>307</v>
      </c>
      <c r="AU1392" s="227" t="s">
        <v>147</v>
      </c>
      <c r="AY1392" s="17" t="s">
        <v>138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147</v>
      </c>
      <c r="BK1392" s="228">
        <f>ROUND(I1392*H1392,1)</f>
        <v>0</v>
      </c>
      <c r="BL1392" s="17" t="s">
        <v>442</v>
      </c>
      <c r="BM1392" s="227" t="s">
        <v>1601</v>
      </c>
    </row>
    <row r="1393" s="14" customFormat="1">
      <c r="A1393" s="14"/>
      <c r="B1393" s="240"/>
      <c r="C1393" s="241"/>
      <c r="D1393" s="231" t="s">
        <v>149</v>
      </c>
      <c r="E1393" s="241"/>
      <c r="F1393" s="243" t="s">
        <v>1602</v>
      </c>
      <c r="G1393" s="241"/>
      <c r="H1393" s="244">
        <v>27.332000000000001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149</v>
      </c>
      <c r="AU1393" s="250" t="s">
        <v>147</v>
      </c>
      <c r="AV1393" s="14" t="s">
        <v>147</v>
      </c>
      <c r="AW1393" s="14" t="s">
        <v>4</v>
      </c>
      <c r="AX1393" s="14" t="s">
        <v>82</v>
      </c>
      <c r="AY1393" s="250" t="s">
        <v>138</v>
      </c>
    </row>
    <row r="1394" s="2" customFormat="1" ht="24.15" customHeight="1">
      <c r="A1394" s="38"/>
      <c r="B1394" s="39"/>
      <c r="C1394" s="215" t="s">
        <v>1603</v>
      </c>
      <c r="D1394" s="215" t="s">
        <v>142</v>
      </c>
      <c r="E1394" s="216" t="s">
        <v>1604</v>
      </c>
      <c r="F1394" s="217" t="s">
        <v>1605</v>
      </c>
      <c r="G1394" s="218" t="s">
        <v>364</v>
      </c>
      <c r="H1394" s="219">
        <v>5.6829999999999998</v>
      </c>
      <c r="I1394" s="220"/>
      <c r="J1394" s="221">
        <f>ROUND(I1394*H1394,1)</f>
        <v>0</v>
      </c>
      <c r="K1394" s="222"/>
      <c r="L1394" s="44"/>
      <c r="M1394" s="223" t="s">
        <v>1</v>
      </c>
      <c r="N1394" s="224" t="s">
        <v>40</v>
      </c>
      <c r="O1394" s="91"/>
      <c r="P1394" s="225">
        <f>O1394*H1394</f>
        <v>0</v>
      </c>
      <c r="Q1394" s="225">
        <v>1.84E-05</v>
      </c>
      <c r="R1394" s="225">
        <f>Q1394*H1394</f>
        <v>0.00010456719999999999</v>
      </c>
      <c r="S1394" s="225">
        <v>0</v>
      </c>
      <c r="T1394" s="226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442</v>
      </c>
      <c r="AT1394" s="227" t="s">
        <v>142</v>
      </c>
      <c r="AU1394" s="227" t="s">
        <v>147</v>
      </c>
      <c r="AY1394" s="17" t="s">
        <v>138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147</v>
      </c>
      <c r="BK1394" s="228">
        <f>ROUND(I1394*H1394,1)</f>
        <v>0</v>
      </c>
      <c r="BL1394" s="17" t="s">
        <v>442</v>
      </c>
      <c r="BM1394" s="227" t="s">
        <v>1606</v>
      </c>
    </row>
    <row r="1395" s="14" customFormat="1">
      <c r="A1395" s="14"/>
      <c r="B1395" s="240"/>
      <c r="C1395" s="241"/>
      <c r="D1395" s="231" t="s">
        <v>149</v>
      </c>
      <c r="E1395" s="242" t="s">
        <v>1</v>
      </c>
      <c r="F1395" s="243" t="s">
        <v>1607</v>
      </c>
      <c r="G1395" s="241"/>
      <c r="H1395" s="244">
        <v>5.6829999999999998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149</v>
      </c>
      <c r="AU1395" s="250" t="s">
        <v>147</v>
      </c>
      <c r="AV1395" s="14" t="s">
        <v>147</v>
      </c>
      <c r="AW1395" s="14" t="s">
        <v>30</v>
      </c>
      <c r="AX1395" s="14" t="s">
        <v>82</v>
      </c>
      <c r="AY1395" s="250" t="s">
        <v>138</v>
      </c>
    </row>
    <row r="1396" s="2" customFormat="1" ht="21.75" customHeight="1">
      <c r="A1396" s="38"/>
      <c r="B1396" s="39"/>
      <c r="C1396" s="215" t="s">
        <v>167</v>
      </c>
      <c r="D1396" s="215" t="s">
        <v>142</v>
      </c>
      <c r="E1396" s="216" t="s">
        <v>1608</v>
      </c>
      <c r="F1396" s="217" t="s">
        <v>1609</v>
      </c>
      <c r="G1396" s="218" t="s">
        <v>364</v>
      </c>
      <c r="H1396" s="219">
        <v>28.146999999999998</v>
      </c>
      <c r="I1396" s="220"/>
      <c r="J1396" s="221">
        <f>ROUND(I1396*H1396,1)</f>
        <v>0</v>
      </c>
      <c r="K1396" s="222"/>
      <c r="L1396" s="44"/>
      <c r="M1396" s="223" t="s">
        <v>1</v>
      </c>
      <c r="N1396" s="224" t="s">
        <v>40</v>
      </c>
      <c r="O1396" s="91"/>
      <c r="P1396" s="225">
        <f>O1396*H1396</f>
        <v>0</v>
      </c>
      <c r="Q1396" s="225">
        <v>0</v>
      </c>
      <c r="R1396" s="225">
        <f>Q1396*H1396</f>
        <v>0</v>
      </c>
      <c r="S1396" s="225">
        <v>0.00029999999999999997</v>
      </c>
      <c r="T1396" s="226">
        <f>S1396*H1396</f>
        <v>0.0084440999999999995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442</v>
      </c>
      <c r="AT1396" s="227" t="s">
        <v>142</v>
      </c>
      <c r="AU1396" s="227" t="s">
        <v>147</v>
      </c>
      <c r="AY1396" s="17" t="s">
        <v>138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147</v>
      </c>
      <c r="BK1396" s="228">
        <f>ROUND(I1396*H1396,1)</f>
        <v>0</v>
      </c>
      <c r="BL1396" s="17" t="s">
        <v>442</v>
      </c>
      <c r="BM1396" s="227" t="s">
        <v>1610</v>
      </c>
    </row>
    <row r="1397" s="13" customFormat="1">
      <c r="A1397" s="13"/>
      <c r="B1397" s="229"/>
      <c r="C1397" s="230"/>
      <c r="D1397" s="231" t="s">
        <v>149</v>
      </c>
      <c r="E1397" s="232" t="s">
        <v>1</v>
      </c>
      <c r="F1397" s="233" t="s">
        <v>182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149</v>
      </c>
      <c r="AU1397" s="239" t="s">
        <v>147</v>
      </c>
      <c r="AV1397" s="13" t="s">
        <v>82</v>
      </c>
      <c r="AW1397" s="13" t="s">
        <v>30</v>
      </c>
      <c r="AX1397" s="13" t="s">
        <v>74</v>
      </c>
      <c r="AY1397" s="239" t="s">
        <v>138</v>
      </c>
    </row>
    <row r="1398" s="14" customFormat="1">
      <c r="A1398" s="14"/>
      <c r="B1398" s="240"/>
      <c r="C1398" s="241"/>
      <c r="D1398" s="231" t="s">
        <v>149</v>
      </c>
      <c r="E1398" s="242" t="s">
        <v>1</v>
      </c>
      <c r="F1398" s="243" t="s">
        <v>1473</v>
      </c>
      <c r="G1398" s="241"/>
      <c r="H1398" s="244">
        <v>16.626000000000001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149</v>
      </c>
      <c r="AU1398" s="250" t="s">
        <v>147</v>
      </c>
      <c r="AV1398" s="14" t="s">
        <v>147</v>
      </c>
      <c r="AW1398" s="14" t="s">
        <v>30</v>
      </c>
      <c r="AX1398" s="14" t="s">
        <v>74</v>
      </c>
      <c r="AY1398" s="250" t="s">
        <v>138</v>
      </c>
    </row>
    <row r="1399" s="14" customFormat="1">
      <c r="A1399" s="14"/>
      <c r="B1399" s="240"/>
      <c r="C1399" s="241"/>
      <c r="D1399" s="231" t="s">
        <v>149</v>
      </c>
      <c r="E1399" s="242" t="s">
        <v>1</v>
      </c>
      <c r="F1399" s="243" t="s">
        <v>1474</v>
      </c>
      <c r="G1399" s="241"/>
      <c r="H1399" s="244">
        <v>0.59499999999999997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149</v>
      </c>
      <c r="AU1399" s="250" t="s">
        <v>147</v>
      </c>
      <c r="AV1399" s="14" t="s">
        <v>147</v>
      </c>
      <c r="AW1399" s="14" t="s">
        <v>30</v>
      </c>
      <c r="AX1399" s="14" t="s">
        <v>74</v>
      </c>
      <c r="AY1399" s="250" t="s">
        <v>138</v>
      </c>
    </row>
    <row r="1400" s="13" customFormat="1">
      <c r="A1400" s="13"/>
      <c r="B1400" s="229"/>
      <c r="C1400" s="230"/>
      <c r="D1400" s="231" t="s">
        <v>149</v>
      </c>
      <c r="E1400" s="232" t="s">
        <v>1</v>
      </c>
      <c r="F1400" s="233" t="s">
        <v>190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149</v>
      </c>
      <c r="AU1400" s="239" t="s">
        <v>147</v>
      </c>
      <c r="AV1400" s="13" t="s">
        <v>82</v>
      </c>
      <c r="AW1400" s="13" t="s">
        <v>30</v>
      </c>
      <c r="AX1400" s="13" t="s">
        <v>74</v>
      </c>
      <c r="AY1400" s="239" t="s">
        <v>138</v>
      </c>
    </row>
    <row r="1401" s="14" customFormat="1">
      <c r="A1401" s="14"/>
      <c r="B1401" s="240"/>
      <c r="C1401" s="241"/>
      <c r="D1401" s="231" t="s">
        <v>149</v>
      </c>
      <c r="E1401" s="242" t="s">
        <v>1</v>
      </c>
      <c r="F1401" s="243" t="s">
        <v>1548</v>
      </c>
      <c r="G1401" s="241"/>
      <c r="H1401" s="244">
        <v>10.926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149</v>
      </c>
      <c r="AU1401" s="250" t="s">
        <v>147</v>
      </c>
      <c r="AV1401" s="14" t="s">
        <v>147</v>
      </c>
      <c r="AW1401" s="14" t="s">
        <v>30</v>
      </c>
      <c r="AX1401" s="14" t="s">
        <v>74</v>
      </c>
      <c r="AY1401" s="250" t="s">
        <v>138</v>
      </c>
    </row>
    <row r="1402" s="15" customFormat="1">
      <c r="A1402" s="15"/>
      <c r="B1402" s="251"/>
      <c r="C1402" s="252"/>
      <c r="D1402" s="231" t="s">
        <v>149</v>
      </c>
      <c r="E1402" s="253" t="s">
        <v>1</v>
      </c>
      <c r="F1402" s="254" t="s">
        <v>176</v>
      </c>
      <c r="G1402" s="252"/>
      <c r="H1402" s="255">
        <v>28.146999999999998</v>
      </c>
      <c r="I1402" s="256"/>
      <c r="J1402" s="252"/>
      <c r="K1402" s="252"/>
      <c r="L1402" s="257"/>
      <c r="M1402" s="258"/>
      <c r="N1402" s="259"/>
      <c r="O1402" s="259"/>
      <c r="P1402" s="259"/>
      <c r="Q1402" s="259"/>
      <c r="R1402" s="259"/>
      <c r="S1402" s="259"/>
      <c r="T1402" s="260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61" t="s">
        <v>149</v>
      </c>
      <c r="AU1402" s="261" t="s">
        <v>147</v>
      </c>
      <c r="AV1402" s="15" t="s">
        <v>146</v>
      </c>
      <c r="AW1402" s="15" t="s">
        <v>30</v>
      </c>
      <c r="AX1402" s="15" t="s">
        <v>82</v>
      </c>
      <c r="AY1402" s="261" t="s">
        <v>138</v>
      </c>
    </row>
    <row r="1403" s="2" customFormat="1" ht="16.5" customHeight="1">
      <c r="A1403" s="38"/>
      <c r="B1403" s="39"/>
      <c r="C1403" s="215" t="s">
        <v>452</v>
      </c>
      <c r="D1403" s="215" t="s">
        <v>142</v>
      </c>
      <c r="E1403" s="216" t="s">
        <v>1611</v>
      </c>
      <c r="F1403" s="217" t="s">
        <v>1612</v>
      </c>
      <c r="G1403" s="218" t="s">
        <v>364</v>
      </c>
      <c r="H1403" s="219">
        <v>34.914000000000001</v>
      </c>
      <c r="I1403" s="220"/>
      <c r="J1403" s="221">
        <f>ROUND(I1403*H1403,1)</f>
        <v>0</v>
      </c>
      <c r="K1403" s="222"/>
      <c r="L1403" s="44"/>
      <c r="M1403" s="223" t="s">
        <v>1</v>
      </c>
      <c r="N1403" s="224" t="s">
        <v>40</v>
      </c>
      <c r="O1403" s="91"/>
      <c r="P1403" s="225">
        <f>O1403*H1403</f>
        <v>0</v>
      </c>
      <c r="Q1403" s="225">
        <v>3.0000000000000001E-05</v>
      </c>
      <c r="R1403" s="225">
        <f>Q1403*H1403</f>
        <v>0.0010474200000000001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442</v>
      </c>
      <c r="AT1403" s="227" t="s">
        <v>142</v>
      </c>
      <c r="AU1403" s="227" t="s">
        <v>147</v>
      </c>
      <c r="AY1403" s="17" t="s">
        <v>138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147</v>
      </c>
      <c r="BK1403" s="228">
        <f>ROUND(I1403*H1403,1)</f>
        <v>0</v>
      </c>
      <c r="BL1403" s="17" t="s">
        <v>442</v>
      </c>
      <c r="BM1403" s="227" t="s">
        <v>1613</v>
      </c>
    </row>
    <row r="1404" s="13" customFormat="1">
      <c r="A1404" s="13"/>
      <c r="B1404" s="229"/>
      <c r="C1404" s="230"/>
      <c r="D1404" s="231" t="s">
        <v>149</v>
      </c>
      <c r="E1404" s="232" t="s">
        <v>1</v>
      </c>
      <c r="F1404" s="233" t="s">
        <v>1544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149</v>
      </c>
      <c r="AU1404" s="239" t="s">
        <v>147</v>
      </c>
      <c r="AV1404" s="13" t="s">
        <v>82</v>
      </c>
      <c r="AW1404" s="13" t="s">
        <v>30</v>
      </c>
      <c r="AX1404" s="13" t="s">
        <v>74</v>
      </c>
      <c r="AY1404" s="239" t="s">
        <v>138</v>
      </c>
    </row>
    <row r="1405" s="13" customFormat="1">
      <c r="A1405" s="13"/>
      <c r="B1405" s="229"/>
      <c r="C1405" s="230"/>
      <c r="D1405" s="231" t="s">
        <v>149</v>
      </c>
      <c r="E1405" s="232" t="s">
        <v>1</v>
      </c>
      <c r="F1405" s="233" t="s">
        <v>182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149</v>
      </c>
      <c r="AU1405" s="239" t="s">
        <v>147</v>
      </c>
      <c r="AV1405" s="13" t="s">
        <v>82</v>
      </c>
      <c r="AW1405" s="13" t="s">
        <v>30</v>
      </c>
      <c r="AX1405" s="13" t="s">
        <v>74</v>
      </c>
      <c r="AY1405" s="239" t="s">
        <v>138</v>
      </c>
    </row>
    <row r="1406" s="14" customFormat="1">
      <c r="A1406" s="14"/>
      <c r="B1406" s="240"/>
      <c r="C1406" s="241"/>
      <c r="D1406" s="231" t="s">
        <v>149</v>
      </c>
      <c r="E1406" s="242" t="s">
        <v>1</v>
      </c>
      <c r="F1406" s="243" t="s">
        <v>1545</v>
      </c>
      <c r="G1406" s="241"/>
      <c r="H1406" s="244">
        <v>14.523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149</v>
      </c>
      <c r="AU1406" s="250" t="s">
        <v>147</v>
      </c>
      <c r="AV1406" s="14" t="s">
        <v>147</v>
      </c>
      <c r="AW1406" s="14" t="s">
        <v>30</v>
      </c>
      <c r="AX1406" s="14" t="s">
        <v>74</v>
      </c>
      <c r="AY1406" s="250" t="s">
        <v>138</v>
      </c>
    </row>
    <row r="1407" s="14" customFormat="1">
      <c r="A1407" s="14"/>
      <c r="B1407" s="240"/>
      <c r="C1407" s="241"/>
      <c r="D1407" s="231" t="s">
        <v>149</v>
      </c>
      <c r="E1407" s="242" t="s">
        <v>1</v>
      </c>
      <c r="F1407" s="243" t="s">
        <v>1546</v>
      </c>
      <c r="G1407" s="241"/>
      <c r="H1407" s="244">
        <v>4.6970000000000001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149</v>
      </c>
      <c r="AU1407" s="250" t="s">
        <v>147</v>
      </c>
      <c r="AV1407" s="14" t="s">
        <v>147</v>
      </c>
      <c r="AW1407" s="14" t="s">
        <v>30</v>
      </c>
      <c r="AX1407" s="14" t="s">
        <v>74</v>
      </c>
      <c r="AY1407" s="250" t="s">
        <v>138</v>
      </c>
    </row>
    <row r="1408" s="13" customFormat="1">
      <c r="A1408" s="13"/>
      <c r="B1408" s="229"/>
      <c r="C1408" s="230"/>
      <c r="D1408" s="231" t="s">
        <v>149</v>
      </c>
      <c r="E1408" s="232" t="s">
        <v>1</v>
      </c>
      <c r="F1408" s="233" t="s">
        <v>188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149</v>
      </c>
      <c r="AU1408" s="239" t="s">
        <v>147</v>
      </c>
      <c r="AV1408" s="13" t="s">
        <v>82</v>
      </c>
      <c r="AW1408" s="13" t="s">
        <v>30</v>
      </c>
      <c r="AX1408" s="13" t="s">
        <v>74</v>
      </c>
      <c r="AY1408" s="239" t="s">
        <v>138</v>
      </c>
    </row>
    <row r="1409" s="14" customFormat="1">
      <c r="A1409" s="14"/>
      <c r="B1409" s="240"/>
      <c r="C1409" s="241"/>
      <c r="D1409" s="231" t="s">
        <v>149</v>
      </c>
      <c r="E1409" s="242" t="s">
        <v>1</v>
      </c>
      <c r="F1409" s="243" t="s">
        <v>1547</v>
      </c>
      <c r="G1409" s="241"/>
      <c r="H1409" s="244">
        <v>4.7679999999999998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149</v>
      </c>
      <c r="AU1409" s="250" t="s">
        <v>147</v>
      </c>
      <c r="AV1409" s="14" t="s">
        <v>147</v>
      </c>
      <c r="AW1409" s="14" t="s">
        <v>30</v>
      </c>
      <c r="AX1409" s="14" t="s">
        <v>74</v>
      </c>
      <c r="AY1409" s="250" t="s">
        <v>138</v>
      </c>
    </row>
    <row r="1410" s="13" customFormat="1">
      <c r="A1410" s="13"/>
      <c r="B1410" s="229"/>
      <c r="C1410" s="230"/>
      <c r="D1410" s="231" t="s">
        <v>149</v>
      </c>
      <c r="E1410" s="232" t="s">
        <v>1</v>
      </c>
      <c r="F1410" s="233" t="s">
        <v>190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149</v>
      </c>
      <c r="AU1410" s="239" t="s">
        <v>147</v>
      </c>
      <c r="AV1410" s="13" t="s">
        <v>82</v>
      </c>
      <c r="AW1410" s="13" t="s">
        <v>30</v>
      </c>
      <c r="AX1410" s="13" t="s">
        <v>74</v>
      </c>
      <c r="AY1410" s="239" t="s">
        <v>138</v>
      </c>
    </row>
    <row r="1411" s="14" customFormat="1">
      <c r="A1411" s="14"/>
      <c r="B1411" s="240"/>
      <c r="C1411" s="241"/>
      <c r="D1411" s="231" t="s">
        <v>149</v>
      </c>
      <c r="E1411" s="242" t="s">
        <v>1</v>
      </c>
      <c r="F1411" s="243" t="s">
        <v>1548</v>
      </c>
      <c r="G1411" s="241"/>
      <c r="H1411" s="244">
        <v>10.926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149</v>
      </c>
      <c r="AU1411" s="250" t="s">
        <v>147</v>
      </c>
      <c r="AV1411" s="14" t="s">
        <v>147</v>
      </c>
      <c r="AW1411" s="14" t="s">
        <v>30</v>
      </c>
      <c r="AX1411" s="14" t="s">
        <v>74</v>
      </c>
      <c r="AY1411" s="250" t="s">
        <v>138</v>
      </c>
    </row>
    <row r="1412" s="15" customFormat="1">
      <c r="A1412" s="15"/>
      <c r="B1412" s="251"/>
      <c r="C1412" s="252"/>
      <c r="D1412" s="231" t="s">
        <v>149</v>
      </c>
      <c r="E1412" s="253" t="s">
        <v>1</v>
      </c>
      <c r="F1412" s="254" t="s">
        <v>176</v>
      </c>
      <c r="G1412" s="252"/>
      <c r="H1412" s="255">
        <v>34.914000000000001</v>
      </c>
      <c r="I1412" s="256"/>
      <c r="J1412" s="252"/>
      <c r="K1412" s="252"/>
      <c r="L1412" s="257"/>
      <c r="M1412" s="258"/>
      <c r="N1412" s="259"/>
      <c r="O1412" s="259"/>
      <c r="P1412" s="259"/>
      <c r="Q1412" s="259"/>
      <c r="R1412" s="259"/>
      <c r="S1412" s="259"/>
      <c r="T1412" s="260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61" t="s">
        <v>149</v>
      </c>
      <c r="AU1412" s="261" t="s">
        <v>147</v>
      </c>
      <c r="AV1412" s="15" t="s">
        <v>146</v>
      </c>
      <c r="AW1412" s="15" t="s">
        <v>30</v>
      </c>
      <c r="AX1412" s="15" t="s">
        <v>82</v>
      </c>
      <c r="AY1412" s="261" t="s">
        <v>138</v>
      </c>
    </row>
    <row r="1413" s="2" customFormat="1" ht="16.5" customHeight="1">
      <c r="A1413" s="38"/>
      <c r="B1413" s="39"/>
      <c r="C1413" s="215" t="s">
        <v>177</v>
      </c>
      <c r="D1413" s="215" t="s">
        <v>142</v>
      </c>
      <c r="E1413" s="216" t="s">
        <v>1614</v>
      </c>
      <c r="F1413" s="217" t="s">
        <v>1615</v>
      </c>
      <c r="G1413" s="218" t="s">
        <v>171</v>
      </c>
      <c r="H1413" s="219">
        <v>1.4470000000000001</v>
      </c>
      <c r="I1413" s="220"/>
      <c r="J1413" s="221">
        <f>ROUND(I1413*H1413,1)</f>
        <v>0</v>
      </c>
      <c r="K1413" s="222"/>
      <c r="L1413" s="44"/>
      <c r="M1413" s="223" t="s">
        <v>1</v>
      </c>
      <c r="N1413" s="224" t="s">
        <v>40</v>
      </c>
      <c r="O1413" s="91"/>
      <c r="P1413" s="225">
        <f>O1413*H1413</f>
        <v>0</v>
      </c>
      <c r="Q1413" s="225">
        <v>0</v>
      </c>
      <c r="R1413" s="225">
        <f>Q1413*H1413</f>
        <v>0</v>
      </c>
      <c r="S1413" s="225">
        <v>0</v>
      </c>
      <c r="T1413" s="226">
        <f>S1413*H1413</f>
        <v>0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27" t="s">
        <v>442</v>
      </c>
      <c r="AT1413" s="227" t="s">
        <v>142</v>
      </c>
      <c r="AU1413" s="227" t="s">
        <v>147</v>
      </c>
      <c r="AY1413" s="17" t="s">
        <v>138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17" t="s">
        <v>147</v>
      </c>
      <c r="BK1413" s="228">
        <f>ROUND(I1413*H1413,1)</f>
        <v>0</v>
      </c>
      <c r="BL1413" s="17" t="s">
        <v>442</v>
      </c>
      <c r="BM1413" s="227" t="s">
        <v>1616</v>
      </c>
    </row>
    <row r="1414" s="13" customFormat="1">
      <c r="A1414" s="13"/>
      <c r="B1414" s="229"/>
      <c r="C1414" s="230"/>
      <c r="D1414" s="231" t="s">
        <v>149</v>
      </c>
      <c r="E1414" s="232" t="s">
        <v>1</v>
      </c>
      <c r="F1414" s="233" t="s">
        <v>188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149</v>
      </c>
      <c r="AU1414" s="239" t="s">
        <v>147</v>
      </c>
      <c r="AV1414" s="13" t="s">
        <v>82</v>
      </c>
      <c r="AW1414" s="13" t="s">
        <v>30</v>
      </c>
      <c r="AX1414" s="13" t="s">
        <v>74</v>
      </c>
      <c r="AY1414" s="239" t="s">
        <v>138</v>
      </c>
    </row>
    <row r="1415" s="14" customFormat="1">
      <c r="A1415" s="14"/>
      <c r="B1415" s="240"/>
      <c r="C1415" s="241"/>
      <c r="D1415" s="231" t="s">
        <v>149</v>
      </c>
      <c r="E1415" s="242" t="s">
        <v>1</v>
      </c>
      <c r="F1415" s="243" t="s">
        <v>189</v>
      </c>
      <c r="G1415" s="241"/>
      <c r="H1415" s="244">
        <v>1.4470000000000001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149</v>
      </c>
      <c r="AU1415" s="250" t="s">
        <v>147</v>
      </c>
      <c r="AV1415" s="14" t="s">
        <v>147</v>
      </c>
      <c r="AW1415" s="14" t="s">
        <v>30</v>
      </c>
      <c r="AX1415" s="14" t="s">
        <v>82</v>
      </c>
      <c r="AY1415" s="250" t="s">
        <v>138</v>
      </c>
    </row>
    <row r="1416" s="2" customFormat="1" ht="24.15" customHeight="1">
      <c r="A1416" s="38"/>
      <c r="B1416" s="39"/>
      <c r="C1416" s="215" t="s">
        <v>1617</v>
      </c>
      <c r="D1416" s="215" t="s">
        <v>142</v>
      </c>
      <c r="E1416" s="216" t="s">
        <v>1618</v>
      </c>
      <c r="F1416" s="217" t="s">
        <v>1619</v>
      </c>
      <c r="G1416" s="218" t="s">
        <v>288</v>
      </c>
      <c r="H1416" s="219">
        <v>0.20300000000000001</v>
      </c>
      <c r="I1416" s="220"/>
      <c r="J1416" s="221">
        <f>ROUND(I1416*H1416,1)</f>
        <v>0</v>
      </c>
      <c r="K1416" s="222"/>
      <c r="L1416" s="44"/>
      <c r="M1416" s="223" t="s">
        <v>1</v>
      </c>
      <c r="N1416" s="224" t="s">
        <v>40</v>
      </c>
      <c r="O1416" s="91"/>
      <c r="P1416" s="225">
        <f>O1416*H1416</f>
        <v>0</v>
      </c>
      <c r="Q1416" s="225">
        <v>0</v>
      </c>
      <c r="R1416" s="225">
        <f>Q1416*H1416</f>
        <v>0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442</v>
      </c>
      <c r="AT1416" s="227" t="s">
        <v>142</v>
      </c>
      <c r="AU1416" s="227" t="s">
        <v>147</v>
      </c>
      <c r="AY1416" s="17" t="s">
        <v>138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147</v>
      </c>
      <c r="BK1416" s="228">
        <f>ROUND(I1416*H1416,1)</f>
        <v>0</v>
      </c>
      <c r="BL1416" s="17" t="s">
        <v>442</v>
      </c>
      <c r="BM1416" s="227" t="s">
        <v>1620</v>
      </c>
    </row>
    <row r="1417" s="2" customFormat="1" ht="24.15" customHeight="1">
      <c r="A1417" s="38"/>
      <c r="B1417" s="39"/>
      <c r="C1417" s="215" t="s">
        <v>1621</v>
      </c>
      <c r="D1417" s="215" t="s">
        <v>142</v>
      </c>
      <c r="E1417" s="216" t="s">
        <v>1622</v>
      </c>
      <c r="F1417" s="217" t="s">
        <v>1623</v>
      </c>
      <c r="G1417" s="218" t="s">
        <v>288</v>
      </c>
      <c r="H1417" s="219">
        <v>0.20300000000000001</v>
      </c>
      <c r="I1417" s="220"/>
      <c r="J1417" s="221">
        <f>ROUND(I1417*H1417,1)</f>
        <v>0</v>
      </c>
      <c r="K1417" s="222"/>
      <c r="L1417" s="44"/>
      <c r="M1417" s="223" t="s">
        <v>1</v>
      </c>
      <c r="N1417" s="224" t="s">
        <v>40</v>
      </c>
      <c r="O1417" s="91"/>
      <c r="P1417" s="225">
        <f>O1417*H1417</f>
        <v>0</v>
      </c>
      <c r="Q1417" s="225">
        <v>0</v>
      </c>
      <c r="R1417" s="225">
        <f>Q1417*H1417</f>
        <v>0</v>
      </c>
      <c r="S1417" s="225">
        <v>0</v>
      </c>
      <c r="T1417" s="226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227" t="s">
        <v>442</v>
      </c>
      <c r="AT1417" s="227" t="s">
        <v>142</v>
      </c>
      <c r="AU1417" s="227" t="s">
        <v>147</v>
      </c>
      <c r="AY1417" s="17" t="s">
        <v>138</v>
      </c>
      <c r="BE1417" s="228">
        <f>IF(N1417="základní",J1417,0)</f>
        <v>0</v>
      </c>
      <c r="BF1417" s="228">
        <f>IF(N1417="snížená",J1417,0)</f>
        <v>0</v>
      </c>
      <c r="BG1417" s="228">
        <f>IF(N1417="zákl. přenesená",J1417,0)</f>
        <v>0</v>
      </c>
      <c r="BH1417" s="228">
        <f>IF(N1417="sníž. přenesená",J1417,0)</f>
        <v>0</v>
      </c>
      <c r="BI1417" s="228">
        <f>IF(N1417="nulová",J1417,0)</f>
        <v>0</v>
      </c>
      <c r="BJ1417" s="17" t="s">
        <v>147</v>
      </c>
      <c r="BK1417" s="228">
        <f>ROUND(I1417*H1417,1)</f>
        <v>0</v>
      </c>
      <c r="BL1417" s="17" t="s">
        <v>442</v>
      </c>
      <c r="BM1417" s="227" t="s">
        <v>1624</v>
      </c>
    </row>
    <row r="1418" s="2" customFormat="1" ht="24.15" customHeight="1">
      <c r="A1418" s="38"/>
      <c r="B1418" s="39"/>
      <c r="C1418" s="215" t="s">
        <v>1625</v>
      </c>
      <c r="D1418" s="215" t="s">
        <v>142</v>
      </c>
      <c r="E1418" s="216" t="s">
        <v>1626</v>
      </c>
      <c r="F1418" s="217" t="s">
        <v>1627</v>
      </c>
      <c r="G1418" s="218" t="s">
        <v>288</v>
      </c>
      <c r="H1418" s="219">
        <v>0.20300000000000001</v>
      </c>
      <c r="I1418" s="220"/>
      <c r="J1418" s="221">
        <f>ROUND(I1418*H1418,1)</f>
        <v>0</v>
      </c>
      <c r="K1418" s="222"/>
      <c r="L1418" s="44"/>
      <c r="M1418" s="223" t="s">
        <v>1</v>
      </c>
      <c r="N1418" s="224" t="s">
        <v>40</v>
      </c>
      <c r="O1418" s="91"/>
      <c r="P1418" s="225">
        <f>O1418*H1418</f>
        <v>0</v>
      </c>
      <c r="Q1418" s="225">
        <v>0</v>
      </c>
      <c r="R1418" s="225">
        <f>Q1418*H1418</f>
        <v>0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442</v>
      </c>
      <c r="AT1418" s="227" t="s">
        <v>142</v>
      </c>
      <c r="AU1418" s="227" t="s">
        <v>147</v>
      </c>
      <c r="AY1418" s="17" t="s">
        <v>138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147</v>
      </c>
      <c r="BK1418" s="228">
        <f>ROUND(I1418*H1418,1)</f>
        <v>0</v>
      </c>
      <c r="BL1418" s="17" t="s">
        <v>442</v>
      </c>
      <c r="BM1418" s="227" t="s">
        <v>1628</v>
      </c>
    </row>
    <row r="1419" s="12" customFormat="1" ht="22.8" customHeight="1">
      <c r="A1419" s="12"/>
      <c r="B1419" s="199"/>
      <c r="C1419" s="200"/>
      <c r="D1419" s="201" t="s">
        <v>73</v>
      </c>
      <c r="E1419" s="213" t="s">
        <v>1629</v>
      </c>
      <c r="F1419" s="213" t="s">
        <v>1630</v>
      </c>
      <c r="G1419" s="200"/>
      <c r="H1419" s="200"/>
      <c r="I1419" s="203"/>
      <c r="J1419" s="214">
        <f>BK1419</f>
        <v>0</v>
      </c>
      <c r="K1419" s="200"/>
      <c r="L1419" s="205"/>
      <c r="M1419" s="206"/>
      <c r="N1419" s="207"/>
      <c r="O1419" s="207"/>
      <c r="P1419" s="208">
        <f>SUM(P1420:P1506)</f>
        <v>0</v>
      </c>
      <c r="Q1419" s="207"/>
      <c r="R1419" s="208">
        <f>SUM(R1420:R1506)</f>
        <v>0.35921298000000002</v>
      </c>
      <c r="S1419" s="207"/>
      <c r="T1419" s="209">
        <f>SUM(T1420:T1506)</f>
        <v>0.00036000000000000002</v>
      </c>
      <c r="U1419" s="12"/>
      <c r="V1419" s="12"/>
      <c r="W1419" s="12"/>
      <c r="X1419" s="12"/>
      <c r="Y1419" s="12"/>
      <c r="Z1419" s="12"/>
      <c r="AA1419" s="12"/>
      <c r="AB1419" s="12"/>
      <c r="AC1419" s="12"/>
      <c r="AD1419" s="12"/>
      <c r="AE1419" s="12"/>
      <c r="AR1419" s="210" t="s">
        <v>147</v>
      </c>
      <c r="AT1419" s="211" t="s">
        <v>73</v>
      </c>
      <c r="AU1419" s="211" t="s">
        <v>82</v>
      </c>
      <c r="AY1419" s="210" t="s">
        <v>138</v>
      </c>
      <c r="BK1419" s="212">
        <f>SUM(BK1420:BK1506)</f>
        <v>0</v>
      </c>
    </row>
    <row r="1420" s="2" customFormat="1" ht="16.5" customHeight="1">
      <c r="A1420" s="38"/>
      <c r="B1420" s="39"/>
      <c r="C1420" s="215" t="s">
        <v>1631</v>
      </c>
      <c r="D1420" s="215" t="s">
        <v>142</v>
      </c>
      <c r="E1420" s="216" t="s">
        <v>1632</v>
      </c>
      <c r="F1420" s="217" t="s">
        <v>1633</v>
      </c>
      <c r="G1420" s="218" t="s">
        <v>171</v>
      </c>
      <c r="H1420" s="219">
        <v>16.600000000000001</v>
      </c>
      <c r="I1420" s="220"/>
      <c r="J1420" s="221">
        <f>ROUND(I1420*H1420,1)</f>
        <v>0</v>
      </c>
      <c r="K1420" s="222"/>
      <c r="L1420" s="44"/>
      <c r="M1420" s="223" t="s">
        <v>1</v>
      </c>
      <c r="N1420" s="224" t="s">
        <v>40</v>
      </c>
      <c r="O1420" s="91"/>
      <c r="P1420" s="225">
        <f>O1420*H1420</f>
        <v>0</v>
      </c>
      <c r="Q1420" s="225">
        <v>0</v>
      </c>
      <c r="R1420" s="225">
        <f>Q1420*H1420</f>
        <v>0</v>
      </c>
      <c r="S1420" s="225">
        <v>0</v>
      </c>
      <c r="T1420" s="22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27" t="s">
        <v>442</v>
      </c>
      <c r="AT1420" s="227" t="s">
        <v>142</v>
      </c>
      <c r="AU1420" s="227" t="s">
        <v>147</v>
      </c>
      <c r="AY1420" s="17" t="s">
        <v>138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17" t="s">
        <v>147</v>
      </c>
      <c r="BK1420" s="228">
        <f>ROUND(I1420*H1420,1)</f>
        <v>0</v>
      </c>
      <c r="BL1420" s="17" t="s">
        <v>442</v>
      </c>
      <c r="BM1420" s="227" t="s">
        <v>1634</v>
      </c>
    </row>
    <row r="1421" s="13" customFormat="1">
      <c r="A1421" s="13"/>
      <c r="B1421" s="229"/>
      <c r="C1421" s="230"/>
      <c r="D1421" s="231" t="s">
        <v>149</v>
      </c>
      <c r="E1421" s="232" t="s">
        <v>1</v>
      </c>
      <c r="F1421" s="233" t="s">
        <v>174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149</v>
      </c>
      <c r="AU1421" s="239" t="s">
        <v>147</v>
      </c>
      <c r="AV1421" s="13" t="s">
        <v>82</v>
      </c>
      <c r="AW1421" s="13" t="s">
        <v>30</v>
      </c>
      <c r="AX1421" s="13" t="s">
        <v>74</v>
      </c>
      <c r="AY1421" s="239" t="s">
        <v>138</v>
      </c>
    </row>
    <row r="1422" s="14" customFormat="1">
      <c r="A1422" s="14"/>
      <c r="B1422" s="240"/>
      <c r="C1422" s="241"/>
      <c r="D1422" s="231" t="s">
        <v>149</v>
      </c>
      <c r="E1422" s="242" t="s">
        <v>1</v>
      </c>
      <c r="F1422" s="243" t="s">
        <v>219</v>
      </c>
      <c r="G1422" s="241"/>
      <c r="H1422" s="244">
        <v>11.224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149</v>
      </c>
      <c r="AU1422" s="250" t="s">
        <v>147</v>
      </c>
      <c r="AV1422" s="14" t="s">
        <v>147</v>
      </c>
      <c r="AW1422" s="14" t="s">
        <v>30</v>
      </c>
      <c r="AX1422" s="14" t="s">
        <v>74</v>
      </c>
      <c r="AY1422" s="250" t="s">
        <v>138</v>
      </c>
    </row>
    <row r="1423" s="13" customFormat="1">
      <c r="A1423" s="13"/>
      <c r="B1423" s="229"/>
      <c r="C1423" s="230"/>
      <c r="D1423" s="231" t="s">
        <v>149</v>
      </c>
      <c r="E1423" s="232" t="s">
        <v>1</v>
      </c>
      <c r="F1423" s="233" t="s">
        <v>220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149</v>
      </c>
      <c r="AU1423" s="239" t="s">
        <v>147</v>
      </c>
      <c r="AV1423" s="13" t="s">
        <v>82</v>
      </c>
      <c r="AW1423" s="13" t="s">
        <v>30</v>
      </c>
      <c r="AX1423" s="13" t="s">
        <v>74</v>
      </c>
      <c r="AY1423" s="239" t="s">
        <v>138</v>
      </c>
    </row>
    <row r="1424" s="14" customFormat="1">
      <c r="A1424" s="14"/>
      <c r="B1424" s="240"/>
      <c r="C1424" s="241"/>
      <c r="D1424" s="231" t="s">
        <v>149</v>
      </c>
      <c r="E1424" s="242" t="s">
        <v>1</v>
      </c>
      <c r="F1424" s="243" t="s">
        <v>221</v>
      </c>
      <c r="G1424" s="241"/>
      <c r="H1424" s="244">
        <v>0.32500000000000001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149</v>
      </c>
      <c r="AU1424" s="250" t="s">
        <v>147</v>
      </c>
      <c r="AV1424" s="14" t="s">
        <v>147</v>
      </c>
      <c r="AW1424" s="14" t="s">
        <v>30</v>
      </c>
      <c r="AX1424" s="14" t="s">
        <v>74</v>
      </c>
      <c r="AY1424" s="250" t="s">
        <v>138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222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82</v>
      </c>
      <c r="AW1425" s="13" t="s">
        <v>30</v>
      </c>
      <c r="AX1425" s="13" t="s">
        <v>74</v>
      </c>
      <c r="AY1425" s="239" t="s">
        <v>138</v>
      </c>
    </row>
    <row r="1426" s="14" customFormat="1">
      <c r="A1426" s="14"/>
      <c r="B1426" s="240"/>
      <c r="C1426" s="241"/>
      <c r="D1426" s="231" t="s">
        <v>149</v>
      </c>
      <c r="E1426" s="242" t="s">
        <v>1</v>
      </c>
      <c r="F1426" s="243" t="s">
        <v>223</v>
      </c>
      <c r="G1426" s="241"/>
      <c r="H1426" s="244">
        <v>0.113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149</v>
      </c>
      <c r="AU1426" s="250" t="s">
        <v>147</v>
      </c>
      <c r="AV1426" s="14" t="s">
        <v>147</v>
      </c>
      <c r="AW1426" s="14" t="s">
        <v>30</v>
      </c>
      <c r="AX1426" s="14" t="s">
        <v>74</v>
      </c>
      <c r="AY1426" s="250" t="s">
        <v>138</v>
      </c>
    </row>
    <row r="1427" s="13" customFormat="1">
      <c r="A1427" s="13"/>
      <c r="B1427" s="229"/>
      <c r="C1427" s="230"/>
      <c r="D1427" s="231" t="s">
        <v>149</v>
      </c>
      <c r="E1427" s="232" t="s">
        <v>1</v>
      </c>
      <c r="F1427" s="233" t="s">
        <v>186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149</v>
      </c>
      <c r="AU1427" s="239" t="s">
        <v>147</v>
      </c>
      <c r="AV1427" s="13" t="s">
        <v>82</v>
      </c>
      <c r="AW1427" s="13" t="s">
        <v>30</v>
      </c>
      <c r="AX1427" s="13" t="s">
        <v>74</v>
      </c>
      <c r="AY1427" s="239" t="s">
        <v>138</v>
      </c>
    </row>
    <row r="1428" s="14" customFormat="1">
      <c r="A1428" s="14"/>
      <c r="B1428" s="240"/>
      <c r="C1428" s="241"/>
      <c r="D1428" s="231" t="s">
        <v>149</v>
      </c>
      <c r="E1428" s="242" t="s">
        <v>1</v>
      </c>
      <c r="F1428" s="243" t="s">
        <v>224</v>
      </c>
      <c r="G1428" s="241"/>
      <c r="H1428" s="244">
        <v>4.9379999999999997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149</v>
      </c>
      <c r="AU1428" s="250" t="s">
        <v>147</v>
      </c>
      <c r="AV1428" s="14" t="s">
        <v>147</v>
      </c>
      <c r="AW1428" s="14" t="s">
        <v>30</v>
      </c>
      <c r="AX1428" s="14" t="s">
        <v>74</v>
      </c>
      <c r="AY1428" s="250" t="s">
        <v>138</v>
      </c>
    </row>
    <row r="1429" s="15" customFormat="1">
      <c r="A1429" s="15"/>
      <c r="B1429" s="251"/>
      <c r="C1429" s="252"/>
      <c r="D1429" s="231" t="s">
        <v>149</v>
      </c>
      <c r="E1429" s="253" t="s">
        <v>1</v>
      </c>
      <c r="F1429" s="254" t="s">
        <v>176</v>
      </c>
      <c r="G1429" s="252"/>
      <c r="H1429" s="255">
        <v>16.600000000000001</v>
      </c>
      <c r="I1429" s="256"/>
      <c r="J1429" s="252"/>
      <c r="K1429" s="252"/>
      <c r="L1429" s="257"/>
      <c r="M1429" s="258"/>
      <c r="N1429" s="259"/>
      <c r="O1429" s="259"/>
      <c r="P1429" s="259"/>
      <c r="Q1429" s="259"/>
      <c r="R1429" s="259"/>
      <c r="S1429" s="259"/>
      <c r="T1429" s="260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15"/>
      <c r="AT1429" s="261" t="s">
        <v>149</v>
      </c>
      <c r="AU1429" s="261" t="s">
        <v>147</v>
      </c>
      <c r="AV1429" s="15" t="s">
        <v>146</v>
      </c>
      <c r="AW1429" s="15" t="s">
        <v>30</v>
      </c>
      <c r="AX1429" s="15" t="s">
        <v>82</v>
      </c>
      <c r="AY1429" s="261" t="s">
        <v>138</v>
      </c>
    </row>
    <row r="1430" s="2" customFormat="1" ht="16.5" customHeight="1">
      <c r="A1430" s="38"/>
      <c r="B1430" s="39"/>
      <c r="C1430" s="215" t="s">
        <v>1635</v>
      </c>
      <c r="D1430" s="215" t="s">
        <v>142</v>
      </c>
      <c r="E1430" s="216" t="s">
        <v>1636</v>
      </c>
      <c r="F1430" s="217" t="s">
        <v>1637</v>
      </c>
      <c r="G1430" s="218" t="s">
        <v>171</v>
      </c>
      <c r="H1430" s="219">
        <v>16.600000000000001</v>
      </c>
      <c r="I1430" s="220"/>
      <c r="J1430" s="221">
        <f>ROUND(I1430*H1430,1)</f>
        <v>0</v>
      </c>
      <c r="K1430" s="222"/>
      <c r="L1430" s="44"/>
      <c r="M1430" s="223" t="s">
        <v>1</v>
      </c>
      <c r="N1430" s="224" t="s">
        <v>40</v>
      </c>
      <c r="O1430" s="91"/>
      <c r="P1430" s="225">
        <f>O1430*H1430</f>
        <v>0</v>
      </c>
      <c r="Q1430" s="225">
        <v>0.00029999999999999997</v>
      </c>
      <c r="R1430" s="225">
        <f>Q1430*H1430</f>
        <v>0.0049800000000000001</v>
      </c>
      <c r="S1430" s="225">
        <v>0</v>
      </c>
      <c r="T1430" s="226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227" t="s">
        <v>442</v>
      </c>
      <c r="AT1430" s="227" t="s">
        <v>142</v>
      </c>
      <c r="AU1430" s="227" t="s">
        <v>147</v>
      </c>
      <c r="AY1430" s="17" t="s">
        <v>138</v>
      </c>
      <c r="BE1430" s="228">
        <f>IF(N1430="základní",J1430,0)</f>
        <v>0</v>
      </c>
      <c r="BF1430" s="228">
        <f>IF(N1430="snížená",J1430,0)</f>
        <v>0</v>
      </c>
      <c r="BG1430" s="228">
        <f>IF(N1430="zákl. přenesená",J1430,0)</f>
        <v>0</v>
      </c>
      <c r="BH1430" s="228">
        <f>IF(N1430="sníž. přenesená",J1430,0)</f>
        <v>0</v>
      </c>
      <c r="BI1430" s="228">
        <f>IF(N1430="nulová",J1430,0)</f>
        <v>0</v>
      </c>
      <c r="BJ1430" s="17" t="s">
        <v>147</v>
      </c>
      <c r="BK1430" s="228">
        <f>ROUND(I1430*H1430,1)</f>
        <v>0</v>
      </c>
      <c r="BL1430" s="17" t="s">
        <v>442</v>
      </c>
      <c r="BM1430" s="227" t="s">
        <v>1638</v>
      </c>
    </row>
    <row r="1431" s="13" customFormat="1">
      <c r="A1431" s="13"/>
      <c r="B1431" s="229"/>
      <c r="C1431" s="230"/>
      <c r="D1431" s="231" t="s">
        <v>149</v>
      </c>
      <c r="E1431" s="232" t="s">
        <v>1</v>
      </c>
      <c r="F1431" s="233" t="s">
        <v>174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149</v>
      </c>
      <c r="AU1431" s="239" t="s">
        <v>147</v>
      </c>
      <c r="AV1431" s="13" t="s">
        <v>82</v>
      </c>
      <c r="AW1431" s="13" t="s">
        <v>30</v>
      </c>
      <c r="AX1431" s="13" t="s">
        <v>74</v>
      </c>
      <c r="AY1431" s="239" t="s">
        <v>138</v>
      </c>
    </row>
    <row r="1432" s="14" customFormat="1">
      <c r="A1432" s="14"/>
      <c r="B1432" s="240"/>
      <c r="C1432" s="241"/>
      <c r="D1432" s="231" t="s">
        <v>149</v>
      </c>
      <c r="E1432" s="242" t="s">
        <v>1</v>
      </c>
      <c r="F1432" s="243" t="s">
        <v>219</v>
      </c>
      <c r="G1432" s="241"/>
      <c r="H1432" s="244">
        <v>11.224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149</v>
      </c>
      <c r="AU1432" s="250" t="s">
        <v>147</v>
      </c>
      <c r="AV1432" s="14" t="s">
        <v>147</v>
      </c>
      <c r="AW1432" s="14" t="s">
        <v>30</v>
      </c>
      <c r="AX1432" s="14" t="s">
        <v>74</v>
      </c>
      <c r="AY1432" s="250" t="s">
        <v>138</v>
      </c>
    </row>
    <row r="1433" s="13" customFormat="1">
      <c r="A1433" s="13"/>
      <c r="B1433" s="229"/>
      <c r="C1433" s="230"/>
      <c r="D1433" s="231" t="s">
        <v>149</v>
      </c>
      <c r="E1433" s="232" t="s">
        <v>1</v>
      </c>
      <c r="F1433" s="233" t="s">
        <v>220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149</v>
      </c>
      <c r="AU1433" s="239" t="s">
        <v>147</v>
      </c>
      <c r="AV1433" s="13" t="s">
        <v>82</v>
      </c>
      <c r="AW1433" s="13" t="s">
        <v>30</v>
      </c>
      <c r="AX1433" s="13" t="s">
        <v>74</v>
      </c>
      <c r="AY1433" s="239" t="s">
        <v>138</v>
      </c>
    </row>
    <row r="1434" s="14" customFormat="1">
      <c r="A1434" s="14"/>
      <c r="B1434" s="240"/>
      <c r="C1434" s="241"/>
      <c r="D1434" s="231" t="s">
        <v>149</v>
      </c>
      <c r="E1434" s="242" t="s">
        <v>1</v>
      </c>
      <c r="F1434" s="243" t="s">
        <v>221</v>
      </c>
      <c r="G1434" s="241"/>
      <c r="H1434" s="244">
        <v>0.32500000000000001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149</v>
      </c>
      <c r="AU1434" s="250" t="s">
        <v>147</v>
      </c>
      <c r="AV1434" s="14" t="s">
        <v>147</v>
      </c>
      <c r="AW1434" s="14" t="s">
        <v>30</v>
      </c>
      <c r="AX1434" s="14" t="s">
        <v>74</v>
      </c>
      <c r="AY1434" s="250" t="s">
        <v>138</v>
      </c>
    </row>
    <row r="1435" s="13" customFormat="1">
      <c r="A1435" s="13"/>
      <c r="B1435" s="229"/>
      <c r="C1435" s="230"/>
      <c r="D1435" s="231" t="s">
        <v>149</v>
      </c>
      <c r="E1435" s="232" t="s">
        <v>1</v>
      </c>
      <c r="F1435" s="233" t="s">
        <v>222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149</v>
      </c>
      <c r="AU1435" s="239" t="s">
        <v>147</v>
      </c>
      <c r="AV1435" s="13" t="s">
        <v>82</v>
      </c>
      <c r="AW1435" s="13" t="s">
        <v>30</v>
      </c>
      <c r="AX1435" s="13" t="s">
        <v>74</v>
      </c>
      <c r="AY1435" s="239" t="s">
        <v>138</v>
      </c>
    </row>
    <row r="1436" s="14" customFormat="1">
      <c r="A1436" s="14"/>
      <c r="B1436" s="240"/>
      <c r="C1436" s="241"/>
      <c r="D1436" s="231" t="s">
        <v>149</v>
      </c>
      <c r="E1436" s="242" t="s">
        <v>1</v>
      </c>
      <c r="F1436" s="243" t="s">
        <v>223</v>
      </c>
      <c r="G1436" s="241"/>
      <c r="H1436" s="244">
        <v>0.113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149</v>
      </c>
      <c r="AU1436" s="250" t="s">
        <v>147</v>
      </c>
      <c r="AV1436" s="14" t="s">
        <v>147</v>
      </c>
      <c r="AW1436" s="14" t="s">
        <v>30</v>
      </c>
      <c r="AX1436" s="14" t="s">
        <v>74</v>
      </c>
      <c r="AY1436" s="250" t="s">
        <v>138</v>
      </c>
    </row>
    <row r="1437" s="13" customFormat="1">
      <c r="A1437" s="13"/>
      <c r="B1437" s="229"/>
      <c r="C1437" s="230"/>
      <c r="D1437" s="231" t="s">
        <v>149</v>
      </c>
      <c r="E1437" s="232" t="s">
        <v>1</v>
      </c>
      <c r="F1437" s="233" t="s">
        <v>186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149</v>
      </c>
      <c r="AU1437" s="239" t="s">
        <v>147</v>
      </c>
      <c r="AV1437" s="13" t="s">
        <v>82</v>
      </c>
      <c r="AW1437" s="13" t="s">
        <v>30</v>
      </c>
      <c r="AX1437" s="13" t="s">
        <v>74</v>
      </c>
      <c r="AY1437" s="239" t="s">
        <v>138</v>
      </c>
    </row>
    <row r="1438" s="14" customFormat="1">
      <c r="A1438" s="14"/>
      <c r="B1438" s="240"/>
      <c r="C1438" s="241"/>
      <c r="D1438" s="231" t="s">
        <v>149</v>
      </c>
      <c r="E1438" s="242" t="s">
        <v>1</v>
      </c>
      <c r="F1438" s="243" t="s">
        <v>224</v>
      </c>
      <c r="G1438" s="241"/>
      <c r="H1438" s="244">
        <v>4.9379999999999997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149</v>
      </c>
      <c r="AU1438" s="250" t="s">
        <v>147</v>
      </c>
      <c r="AV1438" s="14" t="s">
        <v>147</v>
      </c>
      <c r="AW1438" s="14" t="s">
        <v>30</v>
      </c>
      <c r="AX1438" s="14" t="s">
        <v>74</v>
      </c>
      <c r="AY1438" s="250" t="s">
        <v>138</v>
      </c>
    </row>
    <row r="1439" s="15" customFormat="1">
      <c r="A1439" s="15"/>
      <c r="B1439" s="251"/>
      <c r="C1439" s="252"/>
      <c r="D1439" s="231" t="s">
        <v>149</v>
      </c>
      <c r="E1439" s="253" t="s">
        <v>1</v>
      </c>
      <c r="F1439" s="254" t="s">
        <v>176</v>
      </c>
      <c r="G1439" s="252"/>
      <c r="H1439" s="255">
        <v>16.600000000000001</v>
      </c>
      <c r="I1439" s="256"/>
      <c r="J1439" s="252"/>
      <c r="K1439" s="252"/>
      <c r="L1439" s="257"/>
      <c r="M1439" s="258"/>
      <c r="N1439" s="259"/>
      <c r="O1439" s="259"/>
      <c r="P1439" s="259"/>
      <c r="Q1439" s="259"/>
      <c r="R1439" s="259"/>
      <c r="S1439" s="259"/>
      <c r="T1439" s="260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61" t="s">
        <v>149</v>
      </c>
      <c r="AU1439" s="261" t="s">
        <v>147</v>
      </c>
      <c r="AV1439" s="15" t="s">
        <v>146</v>
      </c>
      <c r="AW1439" s="15" t="s">
        <v>30</v>
      </c>
      <c r="AX1439" s="15" t="s">
        <v>82</v>
      </c>
      <c r="AY1439" s="261" t="s">
        <v>138</v>
      </c>
    </row>
    <row r="1440" s="2" customFormat="1" ht="24.15" customHeight="1">
      <c r="A1440" s="38"/>
      <c r="B1440" s="39"/>
      <c r="C1440" s="215" t="s">
        <v>1639</v>
      </c>
      <c r="D1440" s="215" t="s">
        <v>142</v>
      </c>
      <c r="E1440" s="216" t="s">
        <v>1640</v>
      </c>
      <c r="F1440" s="217" t="s">
        <v>1641</v>
      </c>
      <c r="G1440" s="218" t="s">
        <v>145</v>
      </c>
      <c r="H1440" s="219">
        <v>2</v>
      </c>
      <c r="I1440" s="220"/>
      <c r="J1440" s="221">
        <f>ROUND(I1440*H1440,1)</f>
        <v>0</v>
      </c>
      <c r="K1440" s="222"/>
      <c r="L1440" s="44"/>
      <c r="M1440" s="223" t="s">
        <v>1</v>
      </c>
      <c r="N1440" s="224" t="s">
        <v>40</v>
      </c>
      <c r="O1440" s="91"/>
      <c r="P1440" s="225">
        <f>O1440*H1440</f>
        <v>0</v>
      </c>
      <c r="Q1440" s="225">
        <v>0.00021000000000000001</v>
      </c>
      <c r="R1440" s="225">
        <f>Q1440*H1440</f>
        <v>0.00042000000000000002</v>
      </c>
      <c r="S1440" s="225">
        <v>0</v>
      </c>
      <c r="T1440" s="226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442</v>
      </c>
      <c r="AT1440" s="227" t="s">
        <v>142</v>
      </c>
      <c r="AU1440" s="227" t="s">
        <v>147</v>
      </c>
      <c r="AY1440" s="17" t="s">
        <v>138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147</v>
      </c>
      <c r="BK1440" s="228">
        <f>ROUND(I1440*H1440,1)</f>
        <v>0</v>
      </c>
      <c r="BL1440" s="17" t="s">
        <v>442</v>
      </c>
      <c r="BM1440" s="227" t="s">
        <v>1642</v>
      </c>
    </row>
    <row r="1441" s="13" customFormat="1">
      <c r="A1441" s="13"/>
      <c r="B1441" s="229"/>
      <c r="C1441" s="230"/>
      <c r="D1441" s="231" t="s">
        <v>149</v>
      </c>
      <c r="E1441" s="232" t="s">
        <v>1</v>
      </c>
      <c r="F1441" s="233" t="s">
        <v>1643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149</v>
      </c>
      <c r="AU1441" s="239" t="s">
        <v>147</v>
      </c>
      <c r="AV1441" s="13" t="s">
        <v>82</v>
      </c>
      <c r="AW1441" s="13" t="s">
        <v>30</v>
      </c>
      <c r="AX1441" s="13" t="s">
        <v>74</v>
      </c>
      <c r="AY1441" s="239" t="s">
        <v>138</v>
      </c>
    </row>
    <row r="1442" s="14" customFormat="1">
      <c r="A1442" s="14"/>
      <c r="B1442" s="240"/>
      <c r="C1442" s="241"/>
      <c r="D1442" s="231" t="s">
        <v>149</v>
      </c>
      <c r="E1442" s="242" t="s">
        <v>1</v>
      </c>
      <c r="F1442" s="243" t="s">
        <v>147</v>
      </c>
      <c r="G1442" s="241"/>
      <c r="H1442" s="244">
        <v>2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149</v>
      </c>
      <c r="AU1442" s="250" t="s">
        <v>147</v>
      </c>
      <c r="AV1442" s="14" t="s">
        <v>147</v>
      </c>
      <c r="AW1442" s="14" t="s">
        <v>30</v>
      </c>
      <c r="AX1442" s="14" t="s">
        <v>74</v>
      </c>
      <c r="AY1442" s="250" t="s">
        <v>138</v>
      </c>
    </row>
    <row r="1443" s="15" customFormat="1">
      <c r="A1443" s="15"/>
      <c r="B1443" s="251"/>
      <c r="C1443" s="252"/>
      <c r="D1443" s="231" t="s">
        <v>149</v>
      </c>
      <c r="E1443" s="253" t="s">
        <v>1</v>
      </c>
      <c r="F1443" s="254" t="s">
        <v>176</v>
      </c>
      <c r="G1443" s="252"/>
      <c r="H1443" s="255">
        <v>2</v>
      </c>
      <c r="I1443" s="256"/>
      <c r="J1443" s="252"/>
      <c r="K1443" s="252"/>
      <c r="L1443" s="257"/>
      <c r="M1443" s="258"/>
      <c r="N1443" s="259"/>
      <c r="O1443" s="259"/>
      <c r="P1443" s="259"/>
      <c r="Q1443" s="259"/>
      <c r="R1443" s="259"/>
      <c r="S1443" s="259"/>
      <c r="T1443" s="260"/>
      <c r="U1443" s="15"/>
      <c r="V1443" s="15"/>
      <c r="W1443" s="15"/>
      <c r="X1443" s="15"/>
      <c r="Y1443" s="15"/>
      <c r="Z1443" s="15"/>
      <c r="AA1443" s="15"/>
      <c r="AB1443" s="15"/>
      <c r="AC1443" s="15"/>
      <c r="AD1443" s="15"/>
      <c r="AE1443" s="15"/>
      <c r="AT1443" s="261" t="s">
        <v>149</v>
      </c>
      <c r="AU1443" s="261" t="s">
        <v>147</v>
      </c>
      <c r="AV1443" s="15" t="s">
        <v>146</v>
      </c>
      <c r="AW1443" s="15" t="s">
        <v>30</v>
      </c>
      <c r="AX1443" s="15" t="s">
        <v>82</v>
      </c>
      <c r="AY1443" s="261" t="s">
        <v>138</v>
      </c>
    </row>
    <row r="1444" s="2" customFormat="1" ht="24.15" customHeight="1">
      <c r="A1444" s="38"/>
      <c r="B1444" s="39"/>
      <c r="C1444" s="215" t="s">
        <v>1644</v>
      </c>
      <c r="D1444" s="215" t="s">
        <v>142</v>
      </c>
      <c r="E1444" s="216" t="s">
        <v>1645</v>
      </c>
      <c r="F1444" s="217" t="s">
        <v>1646</v>
      </c>
      <c r="G1444" s="218" t="s">
        <v>364</v>
      </c>
      <c r="H1444" s="219">
        <v>10.808</v>
      </c>
      <c r="I1444" s="220"/>
      <c r="J1444" s="221">
        <f>ROUND(I1444*H1444,1)</f>
        <v>0</v>
      </c>
      <c r="K1444" s="222"/>
      <c r="L1444" s="44"/>
      <c r="M1444" s="223" t="s">
        <v>1</v>
      </c>
      <c r="N1444" s="224" t="s">
        <v>40</v>
      </c>
      <c r="O1444" s="91"/>
      <c r="P1444" s="225">
        <f>O1444*H1444</f>
        <v>0</v>
      </c>
      <c r="Q1444" s="225">
        <v>0</v>
      </c>
      <c r="R1444" s="225">
        <f>Q1444*H1444</f>
        <v>0</v>
      </c>
      <c r="S1444" s="225">
        <v>0</v>
      </c>
      <c r="T1444" s="226">
        <f>S1444*H1444</f>
        <v>0</v>
      </c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R1444" s="227" t="s">
        <v>442</v>
      </c>
      <c r="AT1444" s="227" t="s">
        <v>142</v>
      </c>
      <c r="AU1444" s="227" t="s">
        <v>147</v>
      </c>
      <c r="AY1444" s="17" t="s">
        <v>138</v>
      </c>
      <c r="BE1444" s="228">
        <f>IF(N1444="základní",J1444,0)</f>
        <v>0</v>
      </c>
      <c r="BF1444" s="228">
        <f>IF(N1444="snížená",J1444,0)</f>
        <v>0</v>
      </c>
      <c r="BG1444" s="228">
        <f>IF(N1444="zákl. přenesená",J1444,0)</f>
        <v>0</v>
      </c>
      <c r="BH1444" s="228">
        <f>IF(N1444="sníž. přenesená",J1444,0)</f>
        <v>0</v>
      </c>
      <c r="BI1444" s="228">
        <f>IF(N1444="nulová",J1444,0)</f>
        <v>0</v>
      </c>
      <c r="BJ1444" s="17" t="s">
        <v>147</v>
      </c>
      <c r="BK1444" s="228">
        <f>ROUND(I1444*H1444,1)</f>
        <v>0</v>
      </c>
      <c r="BL1444" s="17" t="s">
        <v>442</v>
      </c>
      <c r="BM1444" s="227" t="s">
        <v>1647</v>
      </c>
    </row>
    <row r="1445" s="13" customFormat="1">
      <c r="A1445" s="13"/>
      <c r="B1445" s="229"/>
      <c r="C1445" s="230"/>
      <c r="D1445" s="231" t="s">
        <v>149</v>
      </c>
      <c r="E1445" s="232" t="s">
        <v>1</v>
      </c>
      <c r="F1445" s="233" t="s">
        <v>1494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149</v>
      </c>
      <c r="AU1445" s="239" t="s">
        <v>147</v>
      </c>
      <c r="AV1445" s="13" t="s">
        <v>82</v>
      </c>
      <c r="AW1445" s="13" t="s">
        <v>30</v>
      </c>
      <c r="AX1445" s="13" t="s">
        <v>74</v>
      </c>
      <c r="AY1445" s="239" t="s">
        <v>138</v>
      </c>
    </row>
    <row r="1446" s="13" customFormat="1">
      <c r="A1446" s="13"/>
      <c r="B1446" s="229"/>
      <c r="C1446" s="230"/>
      <c r="D1446" s="231" t="s">
        <v>149</v>
      </c>
      <c r="E1446" s="232" t="s">
        <v>1</v>
      </c>
      <c r="F1446" s="233" t="s">
        <v>174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149</v>
      </c>
      <c r="AU1446" s="239" t="s">
        <v>147</v>
      </c>
      <c r="AV1446" s="13" t="s">
        <v>82</v>
      </c>
      <c r="AW1446" s="13" t="s">
        <v>30</v>
      </c>
      <c r="AX1446" s="13" t="s">
        <v>74</v>
      </c>
      <c r="AY1446" s="239" t="s">
        <v>138</v>
      </c>
    </row>
    <row r="1447" s="14" customFormat="1">
      <c r="A1447" s="14"/>
      <c r="B1447" s="240"/>
      <c r="C1447" s="241"/>
      <c r="D1447" s="231" t="s">
        <v>149</v>
      </c>
      <c r="E1447" s="242" t="s">
        <v>1</v>
      </c>
      <c r="F1447" s="243" t="s">
        <v>446</v>
      </c>
      <c r="G1447" s="241"/>
      <c r="H1447" s="244">
        <v>6.3120000000000003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149</v>
      </c>
      <c r="AU1447" s="250" t="s">
        <v>147</v>
      </c>
      <c r="AV1447" s="14" t="s">
        <v>147</v>
      </c>
      <c r="AW1447" s="14" t="s">
        <v>30</v>
      </c>
      <c r="AX1447" s="14" t="s">
        <v>74</v>
      </c>
      <c r="AY1447" s="250" t="s">
        <v>138</v>
      </c>
    </row>
    <row r="1448" s="13" customFormat="1">
      <c r="A1448" s="13"/>
      <c r="B1448" s="229"/>
      <c r="C1448" s="230"/>
      <c r="D1448" s="231" t="s">
        <v>149</v>
      </c>
      <c r="E1448" s="232" t="s">
        <v>1</v>
      </c>
      <c r="F1448" s="233" t="s">
        <v>186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149</v>
      </c>
      <c r="AU1448" s="239" t="s">
        <v>147</v>
      </c>
      <c r="AV1448" s="13" t="s">
        <v>82</v>
      </c>
      <c r="AW1448" s="13" t="s">
        <v>30</v>
      </c>
      <c r="AX1448" s="13" t="s">
        <v>74</v>
      </c>
      <c r="AY1448" s="239" t="s">
        <v>138</v>
      </c>
    </row>
    <row r="1449" s="14" customFormat="1">
      <c r="A1449" s="14"/>
      <c r="B1449" s="240"/>
      <c r="C1449" s="241"/>
      <c r="D1449" s="231" t="s">
        <v>149</v>
      </c>
      <c r="E1449" s="242" t="s">
        <v>1</v>
      </c>
      <c r="F1449" s="243" t="s">
        <v>1495</v>
      </c>
      <c r="G1449" s="241"/>
      <c r="H1449" s="244">
        <v>4.4960000000000004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149</v>
      </c>
      <c r="AU1449" s="250" t="s">
        <v>147</v>
      </c>
      <c r="AV1449" s="14" t="s">
        <v>147</v>
      </c>
      <c r="AW1449" s="14" t="s">
        <v>30</v>
      </c>
      <c r="AX1449" s="14" t="s">
        <v>74</v>
      </c>
      <c r="AY1449" s="250" t="s">
        <v>138</v>
      </c>
    </row>
    <row r="1450" s="15" customFormat="1">
      <c r="A1450" s="15"/>
      <c r="B1450" s="251"/>
      <c r="C1450" s="252"/>
      <c r="D1450" s="231" t="s">
        <v>149</v>
      </c>
      <c r="E1450" s="253" t="s">
        <v>1</v>
      </c>
      <c r="F1450" s="254" t="s">
        <v>176</v>
      </c>
      <c r="G1450" s="252"/>
      <c r="H1450" s="255">
        <v>10.808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1" t="s">
        <v>149</v>
      </c>
      <c r="AU1450" s="261" t="s">
        <v>147</v>
      </c>
      <c r="AV1450" s="15" t="s">
        <v>146</v>
      </c>
      <c r="AW1450" s="15" t="s">
        <v>30</v>
      </c>
      <c r="AX1450" s="15" t="s">
        <v>82</v>
      </c>
      <c r="AY1450" s="261" t="s">
        <v>138</v>
      </c>
    </row>
    <row r="1451" s="2" customFormat="1" ht="24.15" customHeight="1">
      <c r="A1451" s="38"/>
      <c r="B1451" s="39"/>
      <c r="C1451" s="262" t="s">
        <v>1648</v>
      </c>
      <c r="D1451" s="262" t="s">
        <v>307</v>
      </c>
      <c r="E1451" s="263" t="s">
        <v>1649</v>
      </c>
      <c r="F1451" s="264" t="s">
        <v>1650</v>
      </c>
      <c r="G1451" s="265" t="s">
        <v>364</v>
      </c>
      <c r="H1451" s="266">
        <v>11.888999999999999</v>
      </c>
      <c r="I1451" s="267"/>
      <c r="J1451" s="268">
        <f>ROUND(I1451*H1451,1)</f>
        <v>0</v>
      </c>
      <c r="K1451" s="269"/>
      <c r="L1451" s="270"/>
      <c r="M1451" s="271" t="s">
        <v>1</v>
      </c>
      <c r="N1451" s="272" t="s">
        <v>40</v>
      </c>
      <c r="O1451" s="91"/>
      <c r="P1451" s="225">
        <f>O1451*H1451</f>
        <v>0</v>
      </c>
      <c r="Q1451" s="225">
        <v>2.0000000000000002E-05</v>
      </c>
      <c r="R1451" s="225">
        <f>Q1451*H1451</f>
        <v>0.00023778000000000002</v>
      </c>
      <c r="S1451" s="225">
        <v>0</v>
      </c>
      <c r="T1451" s="22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452</v>
      </c>
      <c r="AT1451" s="227" t="s">
        <v>307</v>
      </c>
      <c r="AU1451" s="227" t="s">
        <v>147</v>
      </c>
      <c r="AY1451" s="17" t="s">
        <v>138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147</v>
      </c>
      <c r="BK1451" s="228">
        <f>ROUND(I1451*H1451,1)</f>
        <v>0</v>
      </c>
      <c r="BL1451" s="17" t="s">
        <v>442</v>
      </c>
      <c r="BM1451" s="227" t="s">
        <v>1651</v>
      </c>
    </row>
    <row r="1452" s="14" customFormat="1">
      <c r="A1452" s="14"/>
      <c r="B1452" s="240"/>
      <c r="C1452" s="241"/>
      <c r="D1452" s="231" t="s">
        <v>149</v>
      </c>
      <c r="E1452" s="241"/>
      <c r="F1452" s="243" t="s">
        <v>1652</v>
      </c>
      <c r="G1452" s="241"/>
      <c r="H1452" s="244">
        <v>11.888999999999999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149</v>
      </c>
      <c r="AU1452" s="250" t="s">
        <v>147</v>
      </c>
      <c r="AV1452" s="14" t="s">
        <v>147</v>
      </c>
      <c r="AW1452" s="14" t="s">
        <v>4</v>
      </c>
      <c r="AX1452" s="14" t="s">
        <v>82</v>
      </c>
      <c r="AY1452" s="250" t="s">
        <v>138</v>
      </c>
    </row>
    <row r="1453" s="2" customFormat="1" ht="24.15" customHeight="1">
      <c r="A1453" s="38"/>
      <c r="B1453" s="39"/>
      <c r="C1453" s="215" t="s">
        <v>1653</v>
      </c>
      <c r="D1453" s="215" t="s">
        <v>142</v>
      </c>
      <c r="E1453" s="216" t="s">
        <v>1654</v>
      </c>
      <c r="F1453" s="217" t="s">
        <v>1655</v>
      </c>
      <c r="G1453" s="218" t="s">
        <v>171</v>
      </c>
      <c r="H1453" s="219">
        <v>16.600000000000001</v>
      </c>
      <c r="I1453" s="220"/>
      <c r="J1453" s="221">
        <f>ROUND(I1453*H1453,1)</f>
        <v>0</v>
      </c>
      <c r="K1453" s="222"/>
      <c r="L1453" s="44"/>
      <c r="M1453" s="223" t="s">
        <v>1</v>
      </c>
      <c r="N1453" s="224" t="s">
        <v>40</v>
      </c>
      <c r="O1453" s="91"/>
      <c r="P1453" s="225">
        <f>O1453*H1453</f>
        <v>0</v>
      </c>
      <c r="Q1453" s="225">
        <v>0.0060499999999999998</v>
      </c>
      <c r="R1453" s="225">
        <f>Q1453*H1453</f>
        <v>0.10043000000000001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442</v>
      </c>
      <c r="AT1453" s="227" t="s">
        <v>142</v>
      </c>
      <c r="AU1453" s="227" t="s">
        <v>147</v>
      </c>
      <c r="AY1453" s="17" t="s">
        <v>138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147</v>
      </c>
      <c r="BK1453" s="228">
        <f>ROUND(I1453*H1453,1)</f>
        <v>0</v>
      </c>
      <c r="BL1453" s="17" t="s">
        <v>442</v>
      </c>
      <c r="BM1453" s="227" t="s">
        <v>1656</v>
      </c>
    </row>
    <row r="1454" s="13" customFormat="1">
      <c r="A1454" s="13"/>
      <c r="B1454" s="229"/>
      <c r="C1454" s="230"/>
      <c r="D1454" s="231" t="s">
        <v>149</v>
      </c>
      <c r="E1454" s="232" t="s">
        <v>1</v>
      </c>
      <c r="F1454" s="233" t="s">
        <v>174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149</v>
      </c>
      <c r="AU1454" s="239" t="s">
        <v>147</v>
      </c>
      <c r="AV1454" s="13" t="s">
        <v>82</v>
      </c>
      <c r="AW1454" s="13" t="s">
        <v>30</v>
      </c>
      <c r="AX1454" s="13" t="s">
        <v>74</v>
      </c>
      <c r="AY1454" s="239" t="s">
        <v>138</v>
      </c>
    </row>
    <row r="1455" s="14" customFormat="1">
      <c r="A1455" s="14"/>
      <c r="B1455" s="240"/>
      <c r="C1455" s="241"/>
      <c r="D1455" s="231" t="s">
        <v>149</v>
      </c>
      <c r="E1455" s="242" t="s">
        <v>1</v>
      </c>
      <c r="F1455" s="243" t="s">
        <v>219</v>
      </c>
      <c r="G1455" s="241"/>
      <c r="H1455" s="244">
        <v>11.224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149</v>
      </c>
      <c r="AU1455" s="250" t="s">
        <v>147</v>
      </c>
      <c r="AV1455" s="14" t="s">
        <v>147</v>
      </c>
      <c r="AW1455" s="14" t="s">
        <v>30</v>
      </c>
      <c r="AX1455" s="14" t="s">
        <v>74</v>
      </c>
      <c r="AY1455" s="250" t="s">
        <v>138</v>
      </c>
    </row>
    <row r="1456" s="13" customFormat="1">
      <c r="A1456" s="13"/>
      <c r="B1456" s="229"/>
      <c r="C1456" s="230"/>
      <c r="D1456" s="231" t="s">
        <v>149</v>
      </c>
      <c r="E1456" s="232" t="s">
        <v>1</v>
      </c>
      <c r="F1456" s="233" t="s">
        <v>220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149</v>
      </c>
      <c r="AU1456" s="239" t="s">
        <v>147</v>
      </c>
      <c r="AV1456" s="13" t="s">
        <v>82</v>
      </c>
      <c r="AW1456" s="13" t="s">
        <v>30</v>
      </c>
      <c r="AX1456" s="13" t="s">
        <v>74</v>
      </c>
      <c r="AY1456" s="239" t="s">
        <v>138</v>
      </c>
    </row>
    <row r="1457" s="14" customFormat="1">
      <c r="A1457" s="14"/>
      <c r="B1457" s="240"/>
      <c r="C1457" s="241"/>
      <c r="D1457" s="231" t="s">
        <v>149</v>
      </c>
      <c r="E1457" s="242" t="s">
        <v>1</v>
      </c>
      <c r="F1457" s="243" t="s">
        <v>221</v>
      </c>
      <c r="G1457" s="241"/>
      <c r="H1457" s="244">
        <v>0.32500000000000001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149</v>
      </c>
      <c r="AU1457" s="250" t="s">
        <v>147</v>
      </c>
      <c r="AV1457" s="14" t="s">
        <v>147</v>
      </c>
      <c r="AW1457" s="14" t="s">
        <v>30</v>
      </c>
      <c r="AX1457" s="14" t="s">
        <v>74</v>
      </c>
      <c r="AY1457" s="250" t="s">
        <v>138</v>
      </c>
    </row>
    <row r="1458" s="13" customFormat="1">
      <c r="A1458" s="13"/>
      <c r="B1458" s="229"/>
      <c r="C1458" s="230"/>
      <c r="D1458" s="231" t="s">
        <v>149</v>
      </c>
      <c r="E1458" s="232" t="s">
        <v>1</v>
      </c>
      <c r="F1458" s="233" t="s">
        <v>222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149</v>
      </c>
      <c r="AU1458" s="239" t="s">
        <v>147</v>
      </c>
      <c r="AV1458" s="13" t="s">
        <v>82</v>
      </c>
      <c r="AW1458" s="13" t="s">
        <v>30</v>
      </c>
      <c r="AX1458" s="13" t="s">
        <v>74</v>
      </c>
      <c r="AY1458" s="239" t="s">
        <v>138</v>
      </c>
    </row>
    <row r="1459" s="14" customFormat="1">
      <c r="A1459" s="14"/>
      <c r="B1459" s="240"/>
      <c r="C1459" s="241"/>
      <c r="D1459" s="231" t="s">
        <v>149</v>
      </c>
      <c r="E1459" s="242" t="s">
        <v>1</v>
      </c>
      <c r="F1459" s="243" t="s">
        <v>223</v>
      </c>
      <c r="G1459" s="241"/>
      <c r="H1459" s="244">
        <v>0.113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0" t="s">
        <v>149</v>
      </c>
      <c r="AU1459" s="250" t="s">
        <v>147</v>
      </c>
      <c r="AV1459" s="14" t="s">
        <v>147</v>
      </c>
      <c r="AW1459" s="14" t="s">
        <v>30</v>
      </c>
      <c r="AX1459" s="14" t="s">
        <v>74</v>
      </c>
      <c r="AY1459" s="250" t="s">
        <v>138</v>
      </c>
    </row>
    <row r="1460" s="13" customFormat="1">
      <c r="A1460" s="13"/>
      <c r="B1460" s="229"/>
      <c r="C1460" s="230"/>
      <c r="D1460" s="231" t="s">
        <v>149</v>
      </c>
      <c r="E1460" s="232" t="s">
        <v>1</v>
      </c>
      <c r="F1460" s="233" t="s">
        <v>186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149</v>
      </c>
      <c r="AU1460" s="239" t="s">
        <v>147</v>
      </c>
      <c r="AV1460" s="13" t="s">
        <v>82</v>
      </c>
      <c r="AW1460" s="13" t="s">
        <v>30</v>
      </c>
      <c r="AX1460" s="13" t="s">
        <v>74</v>
      </c>
      <c r="AY1460" s="239" t="s">
        <v>138</v>
      </c>
    </row>
    <row r="1461" s="14" customFormat="1">
      <c r="A1461" s="14"/>
      <c r="B1461" s="240"/>
      <c r="C1461" s="241"/>
      <c r="D1461" s="231" t="s">
        <v>149</v>
      </c>
      <c r="E1461" s="242" t="s">
        <v>1</v>
      </c>
      <c r="F1461" s="243" t="s">
        <v>224</v>
      </c>
      <c r="G1461" s="241"/>
      <c r="H1461" s="244">
        <v>4.9379999999999997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149</v>
      </c>
      <c r="AU1461" s="250" t="s">
        <v>147</v>
      </c>
      <c r="AV1461" s="14" t="s">
        <v>147</v>
      </c>
      <c r="AW1461" s="14" t="s">
        <v>30</v>
      </c>
      <c r="AX1461" s="14" t="s">
        <v>74</v>
      </c>
      <c r="AY1461" s="250" t="s">
        <v>138</v>
      </c>
    </row>
    <row r="1462" s="15" customFormat="1">
      <c r="A1462" s="15"/>
      <c r="B1462" s="251"/>
      <c r="C1462" s="252"/>
      <c r="D1462" s="231" t="s">
        <v>149</v>
      </c>
      <c r="E1462" s="253" t="s">
        <v>1</v>
      </c>
      <c r="F1462" s="254" t="s">
        <v>176</v>
      </c>
      <c r="G1462" s="252"/>
      <c r="H1462" s="255">
        <v>16.600000000000001</v>
      </c>
      <c r="I1462" s="256"/>
      <c r="J1462" s="252"/>
      <c r="K1462" s="252"/>
      <c r="L1462" s="257"/>
      <c r="M1462" s="258"/>
      <c r="N1462" s="259"/>
      <c r="O1462" s="259"/>
      <c r="P1462" s="259"/>
      <c r="Q1462" s="259"/>
      <c r="R1462" s="259"/>
      <c r="S1462" s="259"/>
      <c r="T1462" s="260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15"/>
      <c r="AT1462" s="261" t="s">
        <v>149</v>
      </c>
      <c r="AU1462" s="261" t="s">
        <v>147</v>
      </c>
      <c r="AV1462" s="15" t="s">
        <v>146</v>
      </c>
      <c r="AW1462" s="15" t="s">
        <v>30</v>
      </c>
      <c r="AX1462" s="15" t="s">
        <v>82</v>
      </c>
      <c r="AY1462" s="261" t="s">
        <v>138</v>
      </c>
    </row>
    <row r="1463" s="2" customFormat="1" ht="16.5" customHeight="1">
      <c r="A1463" s="38"/>
      <c r="B1463" s="39"/>
      <c r="C1463" s="262" t="s">
        <v>1657</v>
      </c>
      <c r="D1463" s="262" t="s">
        <v>307</v>
      </c>
      <c r="E1463" s="263" t="s">
        <v>1658</v>
      </c>
      <c r="F1463" s="264" t="s">
        <v>1659</v>
      </c>
      <c r="G1463" s="265" t="s">
        <v>171</v>
      </c>
      <c r="H1463" s="266">
        <v>19.404</v>
      </c>
      <c r="I1463" s="267"/>
      <c r="J1463" s="268">
        <f>ROUND(I1463*H1463,1)</f>
        <v>0</v>
      </c>
      <c r="K1463" s="269"/>
      <c r="L1463" s="270"/>
      <c r="M1463" s="271" t="s">
        <v>1</v>
      </c>
      <c r="N1463" s="272" t="s">
        <v>40</v>
      </c>
      <c r="O1463" s="91"/>
      <c r="P1463" s="225">
        <f>O1463*H1463</f>
        <v>0</v>
      </c>
      <c r="Q1463" s="225">
        <v>0.0129</v>
      </c>
      <c r="R1463" s="225">
        <f>Q1463*H1463</f>
        <v>0.25031160000000002</v>
      </c>
      <c r="S1463" s="225">
        <v>0</v>
      </c>
      <c r="T1463" s="22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27" t="s">
        <v>452</v>
      </c>
      <c r="AT1463" s="227" t="s">
        <v>307</v>
      </c>
      <c r="AU1463" s="227" t="s">
        <v>147</v>
      </c>
      <c r="AY1463" s="17" t="s">
        <v>138</v>
      </c>
      <c r="BE1463" s="228">
        <f>IF(N1463="základní",J1463,0)</f>
        <v>0</v>
      </c>
      <c r="BF1463" s="228">
        <f>IF(N1463="snížená",J1463,0)</f>
        <v>0</v>
      </c>
      <c r="BG1463" s="228">
        <f>IF(N1463="zákl. přenesená",J1463,0)</f>
        <v>0</v>
      </c>
      <c r="BH1463" s="228">
        <f>IF(N1463="sníž. přenesená",J1463,0)</f>
        <v>0</v>
      </c>
      <c r="BI1463" s="228">
        <f>IF(N1463="nulová",J1463,0)</f>
        <v>0</v>
      </c>
      <c r="BJ1463" s="17" t="s">
        <v>147</v>
      </c>
      <c r="BK1463" s="228">
        <f>ROUND(I1463*H1463,1)</f>
        <v>0</v>
      </c>
      <c r="BL1463" s="17" t="s">
        <v>442</v>
      </c>
      <c r="BM1463" s="227" t="s">
        <v>1660</v>
      </c>
    </row>
    <row r="1464" s="14" customFormat="1">
      <c r="A1464" s="14"/>
      <c r="B1464" s="240"/>
      <c r="C1464" s="241"/>
      <c r="D1464" s="231" t="s">
        <v>149</v>
      </c>
      <c r="E1464" s="241"/>
      <c r="F1464" s="243" t="s">
        <v>1661</v>
      </c>
      <c r="G1464" s="241"/>
      <c r="H1464" s="244">
        <v>19.404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149</v>
      </c>
      <c r="AU1464" s="250" t="s">
        <v>147</v>
      </c>
      <c r="AV1464" s="14" t="s">
        <v>147</v>
      </c>
      <c r="AW1464" s="14" t="s">
        <v>4</v>
      </c>
      <c r="AX1464" s="14" t="s">
        <v>82</v>
      </c>
      <c r="AY1464" s="250" t="s">
        <v>138</v>
      </c>
    </row>
    <row r="1465" s="2" customFormat="1" ht="24.15" customHeight="1">
      <c r="A1465" s="38"/>
      <c r="B1465" s="39"/>
      <c r="C1465" s="215" t="s">
        <v>1662</v>
      </c>
      <c r="D1465" s="215" t="s">
        <v>142</v>
      </c>
      <c r="E1465" s="216" t="s">
        <v>1663</v>
      </c>
      <c r="F1465" s="217" t="s">
        <v>1664</v>
      </c>
      <c r="G1465" s="218" t="s">
        <v>145</v>
      </c>
      <c r="H1465" s="219">
        <v>1</v>
      </c>
      <c r="I1465" s="220"/>
      <c r="J1465" s="221">
        <f>ROUND(I1465*H1465,1)</f>
        <v>0</v>
      </c>
      <c r="K1465" s="222"/>
      <c r="L1465" s="44"/>
      <c r="M1465" s="223" t="s">
        <v>1</v>
      </c>
      <c r="N1465" s="224" t="s">
        <v>40</v>
      </c>
      <c r="O1465" s="91"/>
      <c r="P1465" s="225">
        <f>O1465*H1465</f>
        <v>0</v>
      </c>
      <c r="Q1465" s="225">
        <v>0</v>
      </c>
      <c r="R1465" s="225">
        <f>Q1465*H1465</f>
        <v>0</v>
      </c>
      <c r="S1465" s="225">
        <v>0.00036000000000000002</v>
      </c>
      <c r="T1465" s="226">
        <f>S1465*H1465</f>
        <v>0.00036000000000000002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442</v>
      </c>
      <c r="AT1465" s="227" t="s">
        <v>142</v>
      </c>
      <c r="AU1465" s="227" t="s">
        <v>147</v>
      </c>
      <c r="AY1465" s="17" t="s">
        <v>138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147</v>
      </c>
      <c r="BK1465" s="228">
        <f>ROUND(I1465*H1465,1)</f>
        <v>0</v>
      </c>
      <c r="BL1465" s="17" t="s">
        <v>442</v>
      </c>
      <c r="BM1465" s="227" t="s">
        <v>1665</v>
      </c>
    </row>
    <row r="1466" s="2" customFormat="1" ht="16.5" customHeight="1">
      <c r="A1466" s="38"/>
      <c r="B1466" s="39"/>
      <c r="C1466" s="215" t="s">
        <v>1666</v>
      </c>
      <c r="D1466" s="215" t="s">
        <v>142</v>
      </c>
      <c r="E1466" s="216" t="s">
        <v>1667</v>
      </c>
      <c r="F1466" s="217" t="s">
        <v>1668</v>
      </c>
      <c r="G1466" s="218" t="s">
        <v>364</v>
      </c>
      <c r="H1466" s="219">
        <v>8</v>
      </c>
      <c r="I1466" s="220"/>
      <c r="J1466" s="221">
        <f>ROUND(I1466*H1466,1)</f>
        <v>0</v>
      </c>
      <c r="K1466" s="222"/>
      <c r="L1466" s="44"/>
      <c r="M1466" s="223" t="s">
        <v>1</v>
      </c>
      <c r="N1466" s="224" t="s">
        <v>40</v>
      </c>
      <c r="O1466" s="91"/>
      <c r="P1466" s="225">
        <f>O1466*H1466</f>
        <v>0</v>
      </c>
      <c r="Q1466" s="225">
        <v>3.0000000000000001E-05</v>
      </c>
      <c r="R1466" s="225">
        <f>Q1466*H1466</f>
        <v>0.00024000000000000001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442</v>
      </c>
      <c r="AT1466" s="227" t="s">
        <v>142</v>
      </c>
      <c r="AU1466" s="227" t="s">
        <v>147</v>
      </c>
      <c r="AY1466" s="17" t="s">
        <v>138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147</v>
      </c>
      <c r="BK1466" s="228">
        <f>ROUND(I1466*H1466,1)</f>
        <v>0</v>
      </c>
      <c r="BL1466" s="17" t="s">
        <v>442</v>
      </c>
      <c r="BM1466" s="227" t="s">
        <v>1669</v>
      </c>
    </row>
    <row r="1467" s="13" customFormat="1">
      <c r="A1467" s="13"/>
      <c r="B1467" s="229"/>
      <c r="C1467" s="230"/>
      <c r="D1467" s="231" t="s">
        <v>149</v>
      </c>
      <c r="E1467" s="232" t="s">
        <v>1</v>
      </c>
      <c r="F1467" s="233" t="s">
        <v>1670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149</v>
      </c>
      <c r="AU1467" s="239" t="s">
        <v>147</v>
      </c>
      <c r="AV1467" s="13" t="s">
        <v>82</v>
      </c>
      <c r="AW1467" s="13" t="s">
        <v>30</v>
      </c>
      <c r="AX1467" s="13" t="s">
        <v>74</v>
      </c>
      <c r="AY1467" s="239" t="s">
        <v>138</v>
      </c>
    </row>
    <row r="1468" s="14" customFormat="1">
      <c r="A1468" s="14"/>
      <c r="B1468" s="240"/>
      <c r="C1468" s="241"/>
      <c r="D1468" s="231" t="s">
        <v>149</v>
      </c>
      <c r="E1468" s="242" t="s">
        <v>1</v>
      </c>
      <c r="F1468" s="243" t="s">
        <v>1671</v>
      </c>
      <c r="G1468" s="241"/>
      <c r="H1468" s="244">
        <v>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149</v>
      </c>
      <c r="AU1468" s="250" t="s">
        <v>147</v>
      </c>
      <c r="AV1468" s="14" t="s">
        <v>147</v>
      </c>
      <c r="AW1468" s="14" t="s">
        <v>30</v>
      </c>
      <c r="AX1468" s="14" t="s">
        <v>74</v>
      </c>
      <c r="AY1468" s="250" t="s">
        <v>138</v>
      </c>
    </row>
    <row r="1469" s="15" customFormat="1">
      <c r="A1469" s="15"/>
      <c r="B1469" s="251"/>
      <c r="C1469" s="252"/>
      <c r="D1469" s="231" t="s">
        <v>149</v>
      </c>
      <c r="E1469" s="253" t="s">
        <v>1</v>
      </c>
      <c r="F1469" s="254" t="s">
        <v>176</v>
      </c>
      <c r="G1469" s="252"/>
      <c r="H1469" s="255">
        <v>8</v>
      </c>
      <c r="I1469" s="256"/>
      <c r="J1469" s="252"/>
      <c r="K1469" s="252"/>
      <c r="L1469" s="257"/>
      <c r="M1469" s="258"/>
      <c r="N1469" s="259"/>
      <c r="O1469" s="259"/>
      <c r="P1469" s="259"/>
      <c r="Q1469" s="259"/>
      <c r="R1469" s="259"/>
      <c r="S1469" s="259"/>
      <c r="T1469" s="260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1" t="s">
        <v>149</v>
      </c>
      <c r="AU1469" s="261" t="s">
        <v>147</v>
      </c>
      <c r="AV1469" s="15" t="s">
        <v>146</v>
      </c>
      <c r="AW1469" s="15" t="s">
        <v>30</v>
      </c>
      <c r="AX1469" s="15" t="s">
        <v>82</v>
      </c>
      <c r="AY1469" s="261" t="s">
        <v>138</v>
      </c>
    </row>
    <row r="1470" s="2" customFormat="1" ht="21.75" customHeight="1">
      <c r="A1470" s="38"/>
      <c r="B1470" s="39"/>
      <c r="C1470" s="215" t="s">
        <v>1672</v>
      </c>
      <c r="D1470" s="215" t="s">
        <v>142</v>
      </c>
      <c r="E1470" s="216" t="s">
        <v>1673</v>
      </c>
      <c r="F1470" s="217" t="s">
        <v>1674</v>
      </c>
      <c r="G1470" s="218" t="s">
        <v>364</v>
      </c>
      <c r="H1470" s="219">
        <v>8</v>
      </c>
      <c r="I1470" s="220"/>
      <c r="J1470" s="221">
        <f>ROUND(I1470*H1470,1)</f>
        <v>0</v>
      </c>
      <c r="K1470" s="222"/>
      <c r="L1470" s="44"/>
      <c r="M1470" s="223" t="s">
        <v>1</v>
      </c>
      <c r="N1470" s="224" t="s">
        <v>40</v>
      </c>
      <c r="O1470" s="91"/>
      <c r="P1470" s="225">
        <f>O1470*H1470</f>
        <v>0</v>
      </c>
      <c r="Q1470" s="225">
        <v>2.0999999999999999E-05</v>
      </c>
      <c r="R1470" s="225">
        <f>Q1470*H1470</f>
        <v>0.00016799999999999999</v>
      </c>
      <c r="S1470" s="225">
        <v>0</v>
      </c>
      <c r="T1470" s="226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7" t="s">
        <v>442</v>
      </c>
      <c r="AT1470" s="227" t="s">
        <v>142</v>
      </c>
      <c r="AU1470" s="227" t="s">
        <v>147</v>
      </c>
      <c r="AY1470" s="17" t="s">
        <v>138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17" t="s">
        <v>147</v>
      </c>
      <c r="BK1470" s="228">
        <f>ROUND(I1470*H1470,1)</f>
        <v>0</v>
      </c>
      <c r="BL1470" s="17" t="s">
        <v>442</v>
      </c>
      <c r="BM1470" s="227" t="s">
        <v>1675</v>
      </c>
    </row>
    <row r="1471" s="13" customFormat="1">
      <c r="A1471" s="13"/>
      <c r="B1471" s="229"/>
      <c r="C1471" s="230"/>
      <c r="D1471" s="231" t="s">
        <v>149</v>
      </c>
      <c r="E1471" s="232" t="s">
        <v>1</v>
      </c>
      <c r="F1471" s="233" t="s">
        <v>1676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149</v>
      </c>
      <c r="AU1471" s="239" t="s">
        <v>147</v>
      </c>
      <c r="AV1471" s="13" t="s">
        <v>82</v>
      </c>
      <c r="AW1471" s="13" t="s">
        <v>30</v>
      </c>
      <c r="AX1471" s="13" t="s">
        <v>74</v>
      </c>
      <c r="AY1471" s="239" t="s">
        <v>138</v>
      </c>
    </row>
    <row r="1472" s="14" customFormat="1">
      <c r="A1472" s="14"/>
      <c r="B1472" s="240"/>
      <c r="C1472" s="241"/>
      <c r="D1472" s="231" t="s">
        <v>149</v>
      </c>
      <c r="E1472" s="242" t="s">
        <v>1</v>
      </c>
      <c r="F1472" s="243" t="s">
        <v>1677</v>
      </c>
      <c r="G1472" s="241"/>
      <c r="H1472" s="244">
        <v>8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149</v>
      </c>
      <c r="AU1472" s="250" t="s">
        <v>147</v>
      </c>
      <c r="AV1472" s="14" t="s">
        <v>147</v>
      </c>
      <c r="AW1472" s="14" t="s">
        <v>30</v>
      </c>
      <c r="AX1472" s="14" t="s">
        <v>74</v>
      </c>
      <c r="AY1472" s="250" t="s">
        <v>138</v>
      </c>
    </row>
    <row r="1473" s="15" customFormat="1">
      <c r="A1473" s="15"/>
      <c r="B1473" s="251"/>
      <c r="C1473" s="252"/>
      <c r="D1473" s="231" t="s">
        <v>149</v>
      </c>
      <c r="E1473" s="253" t="s">
        <v>1</v>
      </c>
      <c r="F1473" s="254" t="s">
        <v>176</v>
      </c>
      <c r="G1473" s="252"/>
      <c r="H1473" s="255">
        <v>8</v>
      </c>
      <c r="I1473" s="256"/>
      <c r="J1473" s="252"/>
      <c r="K1473" s="252"/>
      <c r="L1473" s="257"/>
      <c r="M1473" s="258"/>
      <c r="N1473" s="259"/>
      <c r="O1473" s="259"/>
      <c r="P1473" s="259"/>
      <c r="Q1473" s="259"/>
      <c r="R1473" s="259"/>
      <c r="S1473" s="259"/>
      <c r="T1473" s="26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61" t="s">
        <v>149</v>
      </c>
      <c r="AU1473" s="261" t="s">
        <v>147</v>
      </c>
      <c r="AV1473" s="15" t="s">
        <v>146</v>
      </c>
      <c r="AW1473" s="15" t="s">
        <v>30</v>
      </c>
      <c r="AX1473" s="15" t="s">
        <v>82</v>
      </c>
      <c r="AY1473" s="261" t="s">
        <v>138</v>
      </c>
    </row>
    <row r="1474" s="2" customFormat="1" ht="16.5" customHeight="1">
      <c r="A1474" s="38"/>
      <c r="B1474" s="39"/>
      <c r="C1474" s="215" t="s">
        <v>1678</v>
      </c>
      <c r="D1474" s="215" t="s">
        <v>142</v>
      </c>
      <c r="E1474" s="216" t="s">
        <v>1679</v>
      </c>
      <c r="F1474" s="217" t="s">
        <v>1680</v>
      </c>
      <c r="G1474" s="218" t="s">
        <v>145</v>
      </c>
      <c r="H1474" s="219">
        <v>4</v>
      </c>
      <c r="I1474" s="220"/>
      <c r="J1474" s="221">
        <f>ROUND(I1474*H1474,1)</f>
        <v>0</v>
      </c>
      <c r="K1474" s="222"/>
      <c r="L1474" s="44"/>
      <c r="M1474" s="223" t="s">
        <v>1</v>
      </c>
      <c r="N1474" s="224" t="s">
        <v>40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442</v>
      </c>
      <c r="AT1474" s="227" t="s">
        <v>142</v>
      </c>
      <c r="AU1474" s="227" t="s">
        <v>147</v>
      </c>
      <c r="AY1474" s="17" t="s">
        <v>138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147</v>
      </c>
      <c r="BK1474" s="228">
        <f>ROUND(I1474*H1474,1)</f>
        <v>0</v>
      </c>
      <c r="BL1474" s="17" t="s">
        <v>442</v>
      </c>
      <c r="BM1474" s="227" t="s">
        <v>1681</v>
      </c>
    </row>
    <row r="1475" s="13" customFormat="1">
      <c r="A1475" s="13"/>
      <c r="B1475" s="229"/>
      <c r="C1475" s="230"/>
      <c r="D1475" s="231" t="s">
        <v>149</v>
      </c>
      <c r="E1475" s="232" t="s">
        <v>1</v>
      </c>
      <c r="F1475" s="233" t="s">
        <v>1682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149</v>
      </c>
      <c r="AU1475" s="239" t="s">
        <v>147</v>
      </c>
      <c r="AV1475" s="13" t="s">
        <v>82</v>
      </c>
      <c r="AW1475" s="13" t="s">
        <v>30</v>
      </c>
      <c r="AX1475" s="13" t="s">
        <v>74</v>
      </c>
      <c r="AY1475" s="239" t="s">
        <v>138</v>
      </c>
    </row>
    <row r="1476" s="14" customFormat="1">
      <c r="A1476" s="14"/>
      <c r="B1476" s="240"/>
      <c r="C1476" s="241"/>
      <c r="D1476" s="231" t="s">
        <v>149</v>
      </c>
      <c r="E1476" s="242" t="s">
        <v>1</v>
      </c>
      <c r="F1476" s="243" t="s">
        <v>666</v>
      </c>
      <c r="G1476" s="241"/>
      <c r="H1476" s="244">
        <v>4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149</v>
      </c>
      <c r="AU1476" s="250" t="s">
        <v>147</v>
      </c>
      <c r="AV1476" s="14" t="s">
        <v>147</v>
      </c>
      <c r="AW1476" s="14" t="s">
        <v>30</v>
      </c>
      <c r="AX1476" s="14" t="s">
        <v>74</v>
      </c>
      <c r="AY1476" s="250" t="s">
        <v>138</v>
      </c>
    </row>
    <row r="1477" s="15" customFormat="1">
      <c r="A1477" s="15"/>
      <c r="B1477" s="251"/>
      <c r="C1477" s="252"/>
      <c r="D1477" s="231" t="s">
        <v>149</v>
      </c>
      <c r="E1477" s="253" t="s">
        <v>1</v>
      </c>
      <c r="F1477" s="254" t="s">
        <v>176</v>
      </c>
      <c r="G1477" s="252"/>
      <c r="H1477" s="255">
        <v>4</v>
      </c>
      <c r="I1477" s="256"/>
      <c r="J1477" s="252"/>
      <c r="K1477" s="252"/>
      <c r="L1477" s="257"/>
      <c r="M1477" s="258"/>
      <c r="N1477" s="259"/>
      <c r="O1477" s="259"/>
      <c r="P1477" s="259"/>
      <c r="Q1477" s="259"/>
      <c r="R1477" s="259"/>
      <c r="S1477" s="259"/>
      <c r="T1477" s="260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15"/>
      <c r="AT1477" s="261" t="s">
        <v>149</v>
      </c>
      <c r="AU1477" s="261" t="s">
        <v>147</v>
      </c>
      <c r="AV1477" s="15" t="s">
        <v>146</v>
      </c>
      <c r="AW1477" s="15" t="s">
        <v>30</v>
      </c>
      <c r="AX1477" s="15" t="s">
        <v>82</v>
      </c>
      <c r="AY1477" s="261" t="s">
        <v>138</v>
      </c>
    </row>
    <row r="1478" s="2" customFormat="1" ht="16.5" customHeight="1">
      <c r="A1478" s="38"/>
      <c r="B1478" s="39"/>
      <c r="C1478" s="215" t="s">
        <v>1683</v>
      </c>
      <c r="D1478" s="215" t="s">
        <v>142</v>
      </c>
      <c r="E1478" s="216" t="s">
        <v>1684</v>
      </c>
      <c r="F1478" s="217" t="s">
        <v>1685</v>
      </c>
      <c r="G1478" s="218" t="s">
        <v>145</v>
      </c>
      <c r="H1478" s="219">
        <v>4</v>
      </c>
      <c r="I1478" s="220"/>
      <c r="J1478" s="221">
        <f>ROUND(I1478*H1478,1)</f>
        <v>0</v>
      </c>
      <c r="K1478" s="222"/>
      <c r="L1478" s="44"/>
      <c r="M1478" s="223" t="s">
        <v>1</v>
      </c>
      <c r="N1478" s="224" t="s">
        <v>40</v>
      </c>
      <c r="O1478" s="91"/>
      <c r="P1478" s="225">
        <f>O1478*H1478</f>
        <v>0</v>
      </c>
      <c r="Q1478" s="225">
        <v>0</v>
      </c>
      <c r="R1478" s="225">
        <f>Q1478*H1478</f>
        <v>0</v>
      </c>
      <c r="S1478" s="225">
        <v>0</v>
      </c>
      <c r="T1478" s="226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27" t="s">
        <v>442</v>
      </c>
      <c r="AT1478" s="227" t="s">
        <v>142</v>
      </c>
      <c r="AU1478" s="227" t="s">
        <v>147</v>
      </c>
      <c r="AY1478" s="17" t="s">
        <v>138</v>
      </c>
      <c r="BE1478" s="228">
        <f>IF(N1478="základní",J1478,0)</f>
        <v>0</v>
      </c>
      <c r="BF1478" s="228">
        <f>IF(N1478="snížená",J1478,0)</f>
        <v>0</v>
      </c>
      <c r="BG1478" s="228">
        <f>IF(N1478="zákl. přenesená",J1478,0)</f>
        <v>0</v>
      </c>
      <c r="BH1478" s="228">
        <f>IF(N1478="sníž. přenesená",J1478,0)</f>
        <v>0</v>
      </c>
      <c r="BI1478" s="228">
        <f>IF(N1478="nulová",J1478,0)</f>
        <v>0</v>
      </c>
      <c r="BJ1478" s="17" t="s">
        <v>147</v>
      </c>
      <c r="BK1478" s="228">
        <f>ROUND(I1478*H1478,1)</f>
        <v>0</v>
      </c>
      <c r="BL1478" s="17" t="s">
        <v>442</v>
      </c>
      <c r="BM1478" s="227" t="s">
        <v>1686</v>
      </c>
    </row>
    <row r="1479" s="13" customFormat="1">
      <c r="A1479" s="13"/>
      <c r="B1479" s="229"/>
      <c r="C1479" s="230"/>
      <c r="D1479" s="231" t="s">
        <v>149</v>
      </c>
      <c r="E1479" s="232" t="s">
        <v>1</v>
      </c>
      <c r="F1479" s="233" t="s">
        <v>1687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149</v>
      </c>
      <c r="AU1479" s="239" t="s">
        <v>147</v>
      </c>
      <c r="AV1479" s="13" t="s">
        <v>82</v>
      </c>
      <c r="AW1479" s="13" t="s">
        <v>30</v>
      </c>
      <c r="AX1479" s="13" t="s">
        <v>74</v>
      </c>
      <c r="AY1479" s="239" t="s">
        <v>138</v>
      </c>
    </row>
    <row r="1480" s="14" customFormat="1">
      <c r="A1480" s="14"/>
      <c r="B1480" s="240"/>
      <c r="C1480" s="241"/>
      <c r="D1480" s="231" t="s">
        <v>149</v>
      </c>
      <c r="E1480" s="242" t="s">
        <v>1</v>
      </c>
      <c r="F1480" s="243" t="s">
        <v>139</v>
      </c>
      <c r="G1480" s="241"/>
      <c r="H1480" s="244">
        <v>3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149</v>
      </c>
      <c r="AU1480" s="250" t="s">
        <v>147</v>
      </c>
      <c r="AV1480" s="14" t="s">
        <v>147</v>
      </c>
      <c r="AW1480" s="14" t="s">
        <v>30</v>
      </c>
      <c r="AX1480" s="14" t="s">
        <v>74</v>
      </c>
      <c r="AY1480" s="250" t="s">
        <v>138</v>
      </c>
    </row>
    <row r="1481" s="13" customFormat="1">
      <c r="A1481" s="13"/>
      <c r="B1481" s="229"/>
      <c r="C1481" s="230"/>
      <c r="D1481" s="231" t="s">
        <v>149</v>
      </c>
      <c r="E1481" s="232" t="s">
        <v>1</v>
      </c>
      <c r="F1481" s="233" t="s">
        <v>1688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149</v>
      </c>
      <c r="AU1481" s="239" t="s">
        <v>147</v>
      </c>
      <c r="AV1481" s="13" t="s">
        <v>82</v>
      </c>
      <c r="AW1481" s="13" t="s">
        <v>30</v>
      </c>
      <c r="AX1481" s="13" t="s">
        <v>74</v>
      </c>
      <c r="AY1481" s="239" t="s">
        <v>138</v>
      </c>
    </row>
    <row r="1482" s="14" customFormat="1">
      <c r="A1482" s="14"/>
      <c r="B1482" s="240"/>
      <c r="C1482" s="241"/>
      <c r="D1482" s="231" t="s">
        <v>149</v>
      </c>
      <c r="E1482" s="242" t="s">
        <v>1</v>
      </c>
      <c r="F1482" s="243" t="s">
        <v>82</v>
      </c>
      <c r="G1482" s="241"/>
      <c r="H1482" s="244">
        <v>1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149</v>
      </c>
      <c r="AU1482" s="250" t="s">
        <v>147</v>
      </c>
      <c r="AV1482" s="14" t="s">
        <v>147</v>
      </c>
      <c r="AW1482" s="14" t="s">
        <v>30</v>
      </c>
      <c r="AX1482" s="14" t="s">
        <v>74</v>
      </c>
      <c r="AY1482" s="250" t="s">
        <v>138</v>
      </c>
    </row>
    <row r="1483" s="15" customFormat="1">
      <c r="A1483" s="15"/>
      <c r="B1483" s="251"/>
      <c r="C1483" s="252"/>
      <c r="D1483" s="231" t="s">
        <v>149</v>
      </c>
      <c r="E1483" s="253" t="s">
        <v>1</v>
      </c>
      <c r="F1483" s="254" t="s">
        <v>176</v>
      </c>
      <c r="G1483" s="252"/>
      <c r="H1483" s="255">
        <v>4</v>
      </c>
      <c r="I1483" s="256"/>
      <c r="J1483" s="252"/>
      <c r="K1483" s="252"/>
      <c r="L1483" s="257"/>
      <c r="M1483" s="258"/>
      <c r="N1483" s="259"/>
      <c r="O1483" s="259"/>
      <c r="P1483" s="259"/>
      <c r="Q1483" s="259"/>
      <c r="R1483" s="259"/>
      <c r="S1483" s="259"/>
      <c r="T1483" s="260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61" t="s">
        <v>149</v>
      </c>
      <c r="AU1483" s="261" t="s">
        <v>147</v>
      </c>
      <c r="AV1483" s="15" t="s">
        <v>146</v>
      </c>
      <c r="AW1483" s="15" t="s">
        <v>30</v>
      </c>
      <c r="AX1483" s="15" t="s">
        <v>82</v>
      </c>
      <c r="AY1483" s="261" t="s">
        <v>138</v>
      </c>
    </row>
    <row r="1484" s="2" customFormat="1" ht="16.5" customHeight="1">
      <c r="A1484" s="38"/>
      <c r="B1484" s="39"/>
      <c r="C1484" s="215" t="s">
        <v>1689</v>
      </c>
      <c r="D1484" s="215" t="s">
        <v>142</v>
      </c>
      <c r="E1484" s="216" t="s">
        <v>1690</v>
      </c>
      <c r="F1484" s="217" t="s">
        <v>1691</v>
      </c>
      <c r="G1484" s="218" t="s">
        <v>145</v>
      </c>
      <c r="H1484" s="219">
        <v>1</v>
      </c>
      <c r="I1484" s="220"/>
      <c r="J1484" s="221">
        <f>ROUND(I1484*H1484,1)</f>
        <v>0</v>
      </c>
      <c r="K1484" s="222"/>
      <c r="L1484" s="44"/>
      <c r="M1484" s="223" t="s">
        <v>1</v>
      </c>
      <c r="N1484" s="224" t="s">
        <v>40</v>
      </c>
      <c r="O1484" s="91"/>
      <c r="P1484" s="225">
        <f>O1484*H1484</f>
        <v>0</v>
      </c>
      <c r="Q1484" s="225">
        <v>0</v>
      </c>
      <c r="R1484" s="225">
        <f>Q1484*H1484</f>
        <v>0</v>
      </c>
      <c r="S1484" s="225">
        <v>0</v>
      </c>
      <c r="T1484" s="226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27" t="s">
        <v>442</v>
      </c>
      <c r="AT1484" s="227" t="s">
        <v>142</v>
      </c>
      <c r="AU1484" s="227" t="s">
        <v>147</v>
      </c>
      <c r="AY1484" s="17" t="s">
        <v>138</v>
      </c>
      <c r="BE1484" s="228">
        <f>IF(N1484="základní",J1484,0)</f>
        <v>0</v>
      </c>
      <c r="BF1484" s="228">
        <f>IF(N1484="snížená",J1484,0)</f>
        <v>0</v>
      </c>
      <c r="BG1484" s="228">
        <f>IF(N1484="zákl. přenesená",J1484,0)</f>
        <v>0</v>
      </c>
      <c r="BH1484" s="228">
        <f>IF(N1484="sníž. přenesená",J1484,0)</f>
        <v>0</v>
      </c>
      <c r="BI1484" s="228">
        <f>IF(N1484="nulová",J1484,0)</f>
        <v>0</v>
      </c>
      <c r="BJ1484" s="17" t="s">
        <v>147</v>
      </c>
      <c r="BK1484" s="228">
        <f>ROUND(I1484*H1484,1)</f>
        <v>0</v>
      </c>
      <c r="BL1484" s="17" t="s">
        <v>442</v>
      </c>
      <c r="BM1484" s="227" t="s">
        <v>1692</v>
      </c>
    </row>
    <row r="1485" s="13" customFormat="1">
      <c r="A1485" s="13"/>
      <c r="B1485" s="229"/>
      <c r="C1485" s="230"/>
      <c r="D1485" s="231" t="s">
        <v>149</v>
      </c>
      <c r="E1485" s="232" t="s">
        <v>1</v>
      </c>
      <c r="F1485" s="233" t="s">
        <v>1693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149</v>
      </c>
      <c r="AU1485" s="239" t="s">
        <v>147</v>
      </c>
      <c r="AV1485" s="13" t="s">
        <v>82</v>
      </c>
      <c r="AW1485" s="13" t="s">
        <v>30</v>
      </c>
      <c r="AX1485" s="13" t="s">
        <v>74</v>
      </c>
      <c r="AY1485" s="239" t="s">
        <v>138</v>
      </c>
    </row>
    <row r="1486" s="14" customFormat="1">
      <c r="A1486" s="14"/>
      <c r="B1486" s="240"/>
      <c r="C1486" s="241"/>
      <c r="D1486" s="231" t="s">
        <v>149</v>
      </c>
      <c r="E1486" s="242" t="s">
        <v>1</v>
      </c>
      <c r="F1486" s="243" t="s">
        <v>82</v>
      </c>
      <c r="G1486" s="241"/>
      <c r="H1486" s="244">
        <v>1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149</v>
      </c>
      <c r="AU1486" s="250" t="s">
        <v>147</v>
      </c>
      <c r="AV1486" s="14" t="s">
        <v>147</v>
      </c>
      <c r="AW1486" s="14" t="s">
        <v>30</v>
      </c>
      <c r="AX1486" s="14" t="s">
        <v>82</v>
      </c>
      <c r="AY1486" s="250" t="s">
        <v>138</v>
      </c>
    </row>
    <row r="1487" s="2" customFormat="1" ht="24.15" customHeight="1">
      <c r="A1487" s="38"/>
      <c r="B1487" s="39"/>
      <c r="C1487" s="215" t="s">
        <v>1694</v>
      </c>
      <c r="D1487" s="215" t="s">
        <v>142</v>
      </c>
      <c r="E1487" s="216" t="s">
        <v>1695</v>
      </c>
      <c r="F1487" s="217" t="s">
        <v>1696</v>
      </c>
      <c r="G1487" s="218" t="s">
        <v>171</v>
      </c>
      <c r="H1487" s="219">
        <v>16.600000000000001</v>
      </c>
      <c r="I1487" s="220"/>
      <c r="J1487" s="221">
        <f>ROUND(I1487*H1487,1)</f>
        <v>0</v>
      </c>
      <c r="K1487" s="222"/>
      <c r="L1487" s="44"/>
      <c r="M1487" s="223" t="s">
        <v>1</v>
      </c>
      <c r="N1487" s="224" t="s">
        <v>40</v>
      </c>
      <c r="O1487" s="91"/>
      <c r="P1487" s="225">
        <f>O1487*H1487</f>
        <v>0</v>
      </c>
      <c r="Q1487" s="225">
        <v>4.5000000000000003E-05</v>
      </c>
      <c r="R1487" s="225">
        <f>Q1487*H1487</f>
        <v>0.00074700000000000016</v>
      </c>
      <c r="S1487" s="225">
        <v>0</v>
      </c>
      <c r="T1487" s="226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7" t="s">
        <v>442</v>
      </c>
      <c r="AT1487" s="227" t="s">
        <v>142</v>
      </c>
      <c r="AU1487" s="227" t="s">
        <v>147</v>
      </c>
      <c r="AY1487" s="17" t="s">
        <v>138</v>
      </c>
      <c r="BE1487" s="228">
        <f>IF(N1487="základní",J1487,0)</f>
        <v>0</v>
      </c>
      <c r="BF1487" s="228">
        <f>IF(N1487="snížená",J1487,0)</f>
        <v>0</v>
      </c>
      <c r="BG1487" s="228">
        <f>IF(N1487="zákl. přenesená",J1487,0)</f>
        <v>0</v>
      </c>
      <c r="BH1487" s="228">
        <f>IF(N1487="sníž. přenesená",J1487,0)</f>
        <v>0</v>
      </c>
      <c r="BI1487" s="228">
        <f>IF(N1487="nulová",J1487,0)</f>
        <v>0</v>
      </c>
      <c r="BJ1487" s="17" t="s">
        <v>147</v>
      </c>
      <c r="BK1487" s="228">
        <f>ROUND(I1487*H1487,1)</f>
        <v>0</v>
      </c>
      <c r="BL1487" s="17" t="s">
        <v>442</v>
      </c>
      <c r="BM1487" s="227" t="s">
        <v>1697</v>
      </c>
    </row>
    <row r="1488" s="13" customFormat="1">
      <c r="A1488" s="13"/>
      <c r="B1488" s="229"/>
      <c r="C1488" s="230"/>
      <c r="D1488" s="231" t="s">
        <v>149</v>
      </c>
      <c r="E1488" s="232" t="s">
        <v>1</v>
      </c>
      <c r="F1488" s="233" t="s">
        <v>174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149</v>
      </c>
      <c r="AU1488" s="239" t="s">
        <v>147</v>
      </c>
      <c r="AV1488" s="13" t="s">
        <v>82</v>
      </c>
      <c r="AW1488" s="13" t="s">
        <v>30</v>
      </c>
      <c r="AX1488" s="13" t="s">
        <v>74</v>
      </c>
      <c r="AY1488" s="239" t="s">
        <v>138</v>
      </c>
    </row>
    <row r="1489" s="14" customFormat="1">
      <c r="A1489" s="14"/>
      <c r="B1489" s="240"/>
      <c r="C1489" s="241"/>
      <c r="D1489" s="231" t="s">
        <v>149</v>
      </c>
      <c r="E1489" s="242" t="s">
        <v>1</v>
      </c>
      <c r="F1489" s="243" t="s">
        <v>219</v>
      </c>
      <c r="G1489" s="241"/>
      <c r="H1489" s="244">
        <v>11.224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149</v>
      </c>
      <c r="AU1489" s="250" t="s">
        <v>147</v>
      </c>
      <c r="AV1489" s="14" t="s">
        <v>147</v>
      </c>
      <c r="AW1489" s="14" t="s">
        <v>30</v>
      </c>
      <c r="AX1489" s="14" t="s">
        <v>74</v>
      </c>
      <c r="AY1489" s="250" t="s">
        <v>138</v>
      </c>
    </row>
    <row r="1490" s="13" customFormat="1">
      <c r="A1490" s="13"/>
      <c r="B1490" s="229"/>
      <c r="C1490" s="230"/>
      <c r="D1490" s="231" t="s">
        <v>149</v>
      </c>
      <c r="E1490" s="232" t="s">
        <v>1</v>
      </c>
      <c r="F1490" s="233" t="s">
        <v>220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149</v>
      </c>
      <c r="AU1490" s="239" t="s">
        <v>147</v>
      </c>
      <c r="AV1490" s="13" t="s">
        <v>82</v>
      </c>
      <c r="AW1490" s="13" t="s">
        <v>30</v>
      </c>
      <c r="AX1490" s="13" t="s">
        <v>74</v>
      </c>
      <c r="AY1490" s="239" t="s">
        <v>138</v>
      </c>
    </row>
    <row r="1491" s="14" customFormat="1">
      <c r="A1491" s="14"/>
      <c r="B1491" s="240"/>
      <c r="C1491" s="241"/>
      <c r="D1491" s="231" t="s">
        <v>149</v>
      </c>
      <c r="E1491" s="242" t="s">
        <v>1</v>
      </c>
      <c r="F1491" s="243" t="s">
        <v>221</v>
      </c>
      <c r="G1491" s="241"/>
      <c r="H1491" s="244">
        <v>0.32500000000000001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149</v>
      </c>
      <c r="AU1491" s="250" t="s">
        <v>147</v>
      </c>
      <c r="AV1491" s="14" t="s">
        <v>147</v>
      </c>
      <c r="AW1491" s="14" t="s">
        <v>30</v>
      </c>
      <c r="AX1491" s="14" t="s">
        <v>74</v>
      </c>
      <c r="AY1491" s="250" t="s">
        <v>138</v>
      </c>
    </row>
    <row r="1492" s="13" customFormat="1">
      <c r="A1492" s="13"/>
      <c r="B1492" s="229"/>
      <c r="C1492" s="230"/>
      <c r="D1492" s="231" t="s">
        <v>149</v>
      </c>
      <c r="E1492" s="232" t="s">
        <v>1</v>
      </c>
      <c r="F1492" s="233" t="s">
        <v>222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149</v>
      </c>
      <c r="AU1492" s="239" t="s">
        <v>147</v>
      </c>
      <c r="AV1492" s="13" t="s">
        <v>82</v>
      </c>
      <c r="AW1492" s="13" t="s">
        <v>30</v>
      </c>
      <c r="AX1492" s="13" t="s">
        <v>74</v>
      </c>
      <c r="AY1492" s="239" t="s">
        <v>138</v>
      </c>
    </row>
    <row r="1493" s="14" customFormat="1">
      <c r="A1493" s="14"/>
      <c r="B1493" s="240"/>
      <c r="C1493" s="241"/>
      <c r="D1493" s="231" t="s">
        <v>149</v>
      </c>
      <c r="E1493" s="242" t="s">
        <v>1</v>
      </c>
      <c r="F1493" s="243" t="s">
        <v>223</v>
      </c>
      <c r="G1493" s="241"/>
      <c r="H1493" s="244">
        <v>0.113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149</v>
      </c>
      <c r="AU1493" s="250" t="s">
        <v>147</v>
      </c>
      <c r="AV1493" s="14" t="s">
        <v>147</v>
      </c>
      <c r="AW1493" s="14" t="s">
        <v>30</v>
      </c>
      <c r="AX1493" s="14" t="s">
        <v>74</v>
      </c>
      <c r="AY1493" s="250" t="s">
        <v>138</v>
      </c>
    </row>
    <row r="1494" s="13" customFormat="1">
      <c r="A1494" s="13"/>
      <c r="B1494" s="229"/>
      <c r="C1494" s="230"/>
      <c r="D1494" s="231" t="s">
        <v>149</v>
      </c>
      <c r="E1494" s="232" t="s">
        <v>1</v>
      </c>
      <c r="F1494" s="233" t="s">
        <v>186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149</v>
      </c>
      <c r="AU1494" s="239" t="s">
        <v>147</v>
      </c>
      <c r="AV1494" s="13" t="s">
        <v>82</v>
      </c>
      <c r="AW1494" s="13" t="s">
        <v>30</v>
      </c>
      <c r="AX1494" s="13" t="s">
        <v>74</v>
      </c>
      <c r="AY1494" s="239" t="s">
        <v>138</v>
      </c>
    </row>
    <row r="1495" s="14" customFormat="1">
      <c r="A1495" s="14"/>
      <c r="B1495" s="240"/>
      <c r="C1495" s="241"/>
      <c r="D1495" s="231" t="s">
        <v>149</v>
      </c>
      <c r="E1495" s="242" t="s">
        <v>1</v>
      </c>
      <c r="F1495" s="243" t="s">
        <v>224</v>
      </c>
      <c r="G1495" s="241"/>
      <c r="H1495" s="244">
        <v>4.9379999999999997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149</v>
      </c>
      <c r="AU1495" s="250" t="s">
        <v>147</v>
      </c>
      <c r="AV1495" s="14" t="s">
        <v>147</v>
      </c>
      <c r="AW1495" s="14" t="s">
        <v>30</v>
      </c>
      <c r="AX1495" s="14" t="s">
        <v>74</v>
      </c>
      <c r="AY1495" s="250" t="s">
        <v>138</v>
      </c>
    </row>
    <row r="1496" s="15" customFormat="1">
      <c r="A1496" s="15"/>
      <c r="B1496" s="251"/>
      <c r="C1496" s="252"/>
      <c r="D1496" s="231" t="s">
        <v>149</v>
      </c>
      <c r="E1496" s="253" t="s">
        <v>1</v>
      </c>
      <c r="F1496" s="254" t="s">
        <v>176</v>
      </c>
      <c r="G1496" s="252"/>
      <c r="H1496" s="255">
        <v>16.600000000000001</v>
      </c>
      <c r="I1496" s="256"/>
      <c r="J1496" s="252"/>
      <c r="K1496" s="252"/>
      <c r="L1496" s="257"/>
      <c r="M1496" s="258"/>
      <c r="N1496" s="259"/>
      <c r="O1496" s="259"/>
      <c r="P1496" s="259"/>
      <c r="Q1496" s="259"/>
      <c r="R1496" s="259"/>
      <c r="S1496" s="259"/>
      <c r="T1496" s="260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61" t="s">
        <v>149</v>
      </c>
      <c r="AU1496" s="261" t="s">
        <v>147</v>
      </c>
      <c r="AV1496" s="15" t="s">
        <v>146</v>
      </c>
      <c r="AW1496" s="15" t="s">
        <v>30</v>
      </c>
      <c r="AX1496" s="15" t="s">
        <v>82</v>
      </c>
      <c r="AY1496" s="261" t="s">
        <v>138</v>
      </c>
    </row>
    <row r="1497" s="2" customFormat="1" ht="24.15" customHeight="1">
      <c r="A1497" s="38"/>
      <c r="B1497" s="39"/>
      <c r="C1497" s="215" t="s">
        <v>1698</v>
      </c>
      <c r="D1497" s="215" t="s">
        <v>142</v>
      </c>
      <c r="E1497" s="216" t="s">
        <v>1699</v>
      </c>
      <c r="F1497" s="217" t="s">
        <v>1700</v>
      </c>
      <c r="G1497" s="218" t="s">
        <v>364</v>
      </c>
      <c r="H1497" s="219">
        <v>1.3</v>
      </c>
      <c r="I1497" s="220"/>
      <c r="J1497" s="221">
        <f>ROUND(I1497*H1497,1)</f>
        <v>0</v>
      </c>
      <c r="K1497" s="222"/>
      <c r="L1497" s="44"/>
      <c r="M1497" s="223" t="s">
        <v>1</v>
      </c>
      <c r="N1497" s="224" t="s">
        <v>40</v>
      </c>
      <c r="O1497" s="91"/>
      <c r="P1497" s="225">
        <f>O1497*H1497</f>
        <v>0</v>
      </c>
      <c r="Q1497" s="225">
        <v>0.00095200000000000005</v>
      </c>
      <c r="R1497" s="225">
        <f>Q1497*H1497</f>
        <v>0.0012376000000000002</v>
      </c>
      <c r="S1497" s="225">
        <v>0</v>
      </c>
      <c r="T1497" s="226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27" t="s">
        <v>442</v>
      </c>
      <c r="AT1497" s="227" t="s">
        <v>142</v>
      </c>
      <c r="AU1497" s="227" t="s">
        <v>147</v>
      </c>
      <c r="AY1497" s="17" t="s">
        <v>138</v>
      </c>
      <c r="BE1497" s="228">
        <f>IF(N1497="základní",J1497,0)</f>
        <v>0</v>
      </c>
      <c r="BF1497" s="228">
        <f>IF(N1497="snížená",J1497,0)</f>
        <v>0</v>
      </c>
      <c r="BG1497" s="228">
        <f>IF(N1497="zákl. přenesená",J1497,0)</f>
        <v>0</v>
      </c>
      <c r="BH1497" s="228">
        <f>IF(N1497="sníž. přenesená",J1497,0)</f>
        <v>0</v>
      </c>
      <c r="BI1497" s="228">
        <f>IF(N1497="nulová",J1497,0)</f>
        <v>0</v>
      </c>
      <c r="BJ1497" s="17" t="s">
        <v>147</v>
      </c>
      <c r="BK1497" s="228">
        <f>ROUND(I1497*H1497,1)</f>
        <v>0</v>
      </c>
      <c r="BL1497" s="17" t="s">
        <v>442</v>
      </c>
      <c r="BM1497" s="227" t="s">
        <v>1701</v>
      </c>
    </row>
    <row r="1498" s="13" customFormat="1">
      <c r="A1498" s="13"/>
      <c r="B1498" s="229"/>
      <c r="C1498" s="230"/>
      <c r="D1498" s="231" t="s">
        <v>149</v>
      </c>
      <c r="E1498" s="232" t="s">
        <v>1</v>
      </c>
      <c r="F1498" s="233" t="s">
        <v>1702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149</v>
      </c>
      <c r="AU1498" s="239" t="s">
        <v>147</v>
      </c>
      <c r="AV1498" s="13" t="s">
        <v>82</v>
      </c>
      <c r="AW1498" s="13" t="s">
        <v>30</v>
      </c>
      <c r="AX1498" s="13" t="s">
        <v>74</v>
      </c>
      <c r="AY1498" s="239" t="s">
        <v>138</v>
      </c>
    </row>
    <row r="1499" s="14" customFormat="1">
      <c r="A1499" s="14"/>
      <c r="B1499" s="240"/>
      <c r="C1499" s="241"/>
      <c r="D1499" s="231" t="s">
        <v>149</v>
      </c>
      <c r="E1499" s="242" t="s">
        <v>1</v>
      </c>
      <c r="F1499" s="243" t="s">
        <v>1703</v>
      </c>
      <c r="G1499" s="241"/>
      <c r="H1499" s="244">
        <v>1.3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149</v>
      </c>
      <c r="AU1499" s="250" t="s">
        <v>147</v>
      </c>
      <c r="AV1499" s="14" t="s">
        <v>147</v>
      </c>
      <c r="AW1499" s="14" t="s">
        <v>30</v>
      </c>
      <c r="AX1499" s="14" t="s">
        <v>82</v>
      </c>
      <c r="AY1499" s="250" t="s">
        <v>138</v>
      </c>
    </row>
    <row r="1500" s="2" customFormat="1" ht="33" customHeight="1">
      <c r="A1500" s="38"/>
      <c r="B1500" s="39"/>
      <c r="C1500" s="215" t="s">
        <v>1704</v>
      </c>
      <c r="D1500" s="215" t="s">
        <v>142</v>
      </c>
      <c r="E1500" s="216" t="s">
        <v>1705</v>
      </c>
      <c r="F1500" s="217" t="s">
        <v>1706</v>
      </c>
      <c r="G1500" s="218" t="s">
        <v>364</v>
      </c>
      <c r="H1500" s="219">
        <v>0.45000000000000001</v>
      </c>
      <c r="I1500" s="220"/>
      <c r="J1500" s="221">
        <f>ROUND(I1500*H1500,1)</f>
        <v>0</v>
      </c>
      <c r="K1500" s="222"/>
      <c r="L1500" s="44"/>
      <c r="M1500" s="223" t="s">
        <v>1</v>
      </c>
      <c r="N1500" s="224" t="s">
        <v>40</v>
      </c>
      <c r="O1500" s="91"/>
      <c r="P1500" s="225">
        <f>O1500*H1500</f>
        <v>0</v>
      </c>
      <c r="Q1500" s="225">
        <v>0.00097999999999999997</v>
      </c>
      <c r="R1500" s="225">
        <f>Q1500*H1500</f>
        <v>0.00044099999999999999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442</v>
      </c>
      <c r="AT1500" s="227" t="s">
        <v>142</v>
      </c>
      <c r="AU1500" s="227" t="s">
        <v>147</v>
      </c>
      <c r="AY1500" s="17" t="s">
        <v>138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147</v>
      </c>
      <c r="BK1500" s="228">
        <f>ROUND(I1500*H1500,1)</f>
        <v>0</v>
      </c>
      <c r="BL1500" s="17" t="s">
        <v>442</v>
      </c>
      <c r="BM1500" s="227" t="s">
        <v>1707</v>
      </c>
    </row>
    <row r="1501" s="13" customFormat="1">
      <c r="A1501" s="13"/>
      <c r="B1501" s="229"/>
      <c r="C1501" s="230"/>
      <c r="D1501" s="231" t="s">
        <v>149</v>
      </c>
      <c r="E1501" s="232" t="s">
        <v>1</v>
      </c>
      <c r="F1501" s="233" t="s">
        <v>1702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149</v>
      </c>
      <c r="AU1501" s="239" t="s">
        <v>147</v>
      </c>
      <c r="AV1501" s="13" t="s">
        <v>82</v>
      </c>
      <c r="AW1501" s="13" t="s">
        <v>30</v>
      </c>
      <c r="AX1501" s="13" t="s">
        <v>74</v>
      </c>
      <c r="AY1501" s="239" t="s">
        <v>138</v>
      </c>
    </row>
    <row r="1502" s="14" customFormat="1">
      <c r="A1502" s="14"/>
      <c r="B1502" s="240"/>
      <c r="C1502" s="241"/>
      <c r="D1502" s="231" t="s">
        <v>149</v>
      </c>
      <c r="E1502" s="242" t="s">
        <v>1</v>
      </c>
      <c r="F1502" s="243" t="s">
        <v>1708</v>
      </c>
      <c r="G1502" s="241"/>
      <c r="H1502" s="244">
        <v>0.45000000000000001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149</v>
      </c>
      <c r="AU1502" s="250" t="s">
        <v>147</v>
      </c>
      <c r="AV1502" s="14" t="s">
        <v>147</v>
      </c>
      <c r="AW1502" s="14" t="s">
        <v>30</v>
      </c>
      <c r="AX1502" s="14" t="s">
        <v>74</v>
      </c>
      <c r="AY1502" s="250" t="s">
        <v>138</v>
      </c>
    </row>
    <row r="1503" s="15" customFormat="1">
      <c r="A1503" s="15"/>
      <c r="B1503" s="251"/>
      <c r="C1503" s="252"/>
      <c r="D1503" s="231" t="s">
        <v>149</v>
      </c>
      <c r="E1503" s="253" t="s">
        <v>1</v>
      </c>
      <c r="F1503" s="254" t="s">
        <v>176</v>
      </c>
      <c r="G1503" s="252"/>
      <c r="H1503" s="255">
        <v>0.45000000000000001</v>
      </c>
      <c r="I1503" s="256"/>
      <c r="J1503" s="252"/>
      <c r="K1503" s="252"/>
      <c r="L1503" s="257"/>
      <c r="M1503" s="258"/>
      <c r="N1503" s="259"/>
      <c r="O1503" s="259"/>
      <c r="P1503" s="259"/>
      <c r="Q1503" s="259"/>
      <c r="R1503" s="259"/>
      <c r="S1503" s="259"/>
      <c r="T1503" s="260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61" t="s">
        <v>149</v>
      </c>
      <c r="AU1503" s="261" t="s">
        <v>147</v>
      </c>
      <c r="AV1503" s="15" t="s">
        <v>146</v>
      </c>
      <c r="AW1503" s="15" t="s">
        <v>30</v>
      </c>
      <c r="AX1503" s="15" t="s">
        <v>82</v>
      </c>
      <c r="AY1503" s="261" t="s">
        <v>138</v>
      </c>
    </row>
    <row r="1504" s="2" customFormat="1" ht="24.15" customHeight="1">
      <c r="A1504" s="38"/>
      <c r="B1504" s="39"/>
      <c r="C1504" s="215" t="s">
        <v>1709</v>
      </c>
      <c r="D1504" s="215" t="s">
        <v>142</v>
      </c>
      <c r="E1504" s="216" t="s">
        <v>1710</v>
      </c>
      <c r="F1504" s="217" t="s">
        <v>1711</v>
      </c>
      <c r="G1504" s="218" t="s">
        <v>288</v>
      </c>
      <c r="H1504" s="219">
        <v>0.35899999999999999</v>
      </c>
      <c r="I1504" s="220"/>
      <c r="J1504" s="221">
        <f>ROUND(I1504*H1504,1)</f>
        <v>0</v>
      </c>
      <c r="K1504" s="222"/>
      <c r="L1504" s="44"/>
      <c r="M1504" s="223" t="s">
        <v>1</v>
      </c>
      <c r="N1504" s="224" t="s">
        <v>40</v>
      </c>
      <c r="O1504" s="91"/>
      <c r="P1504" s="225">
        <f>O1504*H1504</f>
        <v>0</v>
      </c>
      <c r="Q1504" s="225">
        <v>0</v>
      </c>
      <c r="R1504" s="225">
        <f>Q1504*H1504</f>
        <v>0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442</v>
      </c>
      <c r="AT1504" s="227" t="s">
        <v>142</v>
      </c>
      <c r="AU1504" s="227" t="s">
        <v>147</v>
      </c>
      <c r="AY1504" s="17" t="s">
        <v>138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147</v>
      </c>
      <c r="BK1504" s="228">
        <f>ROUND(I1504*H1504,1)</f>
        <v>0</v>
      </c>
      <c r="BL1504" s="17" t="s">
        <v>442</v>
      </c>
      <c r="BM1504" s="227" t="s">
        <v>1712</v>
      </c>
    </row>
    <row r="1505" s="2" customFormat="1" ht="24.15" customHeight="1">
      <c r="A1505" s="38"/>
      <c r="B1505" s="39"/>
      <c r="C1505" s="215" t="s">
        <v>1713</v>
      </c>
      <c r="D1505" s="215" t="s">
        <v>142</v>
      </c>
      <c r="E1505" s="216" t="s">
        <v>1714</v>
      </c>
      <c r="F1505" s="217" t="s">
        <v>1715</v>
      </c>
      <c r="G1505" s="218" t="s">
        <v>288</v>
      </c>
      <c r="H1505" s="219">
        <v>0.35899999999999999</v>
      </c>
      <c r="I1505" s="220"/>
      <c r="J1505" s="221">
        <f>ROUND(I1505*H1505,1)</f>
        <v>0</v>
      </c>
      <c r="K1505" s="222"/>
      <c r="L1505" s="44"/>
      <c r="M1505" s="223" t="s">
        <v>1</v>
      </c>
      <c r="N1505" s="224" t="s">
        <v>40</v>
      </c>
      <c r="O1505" s="91"/>
      <c r="P1505" s="225">
        <f>O1505*H1505</f>
        <v>0</v>
      </c>
      <c r="Q1505" s="225">
        <v>0</v>
      </c>
      <c r="R1505" s="225">
        <f>Q1505*H1505</f>
        <v>0</v>
      </c>
      <c r="S1505" s="225">
        <v>0</v>
      </c>
      <c r="T1505" s="226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27" t="s">
        <v>442</v>
      </c>
      <c r="AT1505" s="227" t="s">
        <v>142</v>
      </c>
      <c r="AU1505" s="227" t="s">
        <v>147</v>
      </c>
      <c r="AY1505" s="17" t="s">
        <v>138</v>
      </c>
      <c r="BE1505" s="228">
        <f>IF(N1505="základní",J1505,0)</f>
        <v>0</v>
      </c>
      <c r="BF1505" s="228">
        <f>IF(N1505="snížená",J1505,0)</f>
        <v>0</v>
      </c>
      <c r="BG1505" s="228">
        <f>IF(N1505="zákl. přenesená",J1505,0)</f>
        <v>0</v>
      </c>
      <c r="BH1505" s="228">
        <f>IF(N1505="sníž. přenesená",J1505,0)</f>
        <v>0</v>
      </c>
      <c r="BI1505" s="228">
        <f>IF(N1505="nulová",J1505,0)</f>
        <v>0</v>
      </c>
      <c r="BJ1505" s="17" t="s">
        <v>147</v>
      </c>
      <c r="BK1505" s="228">
        <f>ROUND(I1505*H1505,1)</f>
        <v>0</v>
      </c>
      <c r="BL1505" s="17" t="s">
        <v>442</v>
      </c>
      <c r="BM1505" s="227" t="s">
        <v>1716</v>
      </c>
    </row>
    <row r="1506" s="2" customFormat="1" ht="24.15" customHeight="1">
      <c r="A1506" s="38"/>
      <c r="B1506" s="39"/>
      <c r="C1506" s="215" t="s">
        <v>1717</v>
      </c>
      <c r="D1506" s="215" t="s">
        <v>142</v>
      </c>
      <c r="E1506" s="216" t="s">
        <v>1718</v>
      </c>
      <c r="F1506" s="217" t="s">
        <v>1719</v>
      </c>
      <c r="G1506" s="218" t="s">
        <v>288</v>
      </c>
      <c r="H1506" s="219">
        <v>0.35899999999999999</v>
      </c>
      <c r="I1506" s="220"/>
      <c r="J1506" s="221">
        <f>ROUND(I1506*H1506,1)</f>
        <v>0</v>
      </c>
      <c r="K1506" s="222"/>
      <c r="L1506" s="44"/>
      <c r="M1506" s="223" t="s">
        <v>1</v>
      </c>
      <c r="N1506" s="224" t="s">
        <v>40</v>
      </c>
      <c r="O1506" s="91"/>
      <c r="P1506" s="225">
        <f>O1506*H1506</f>
        <v>0</v>
      </c>
      <c r="Q1506" s="225">
        <v>0</v>
      </c>
      <c r="R1506" s="225">
        <f>Q1506*H1506</f>
        <v>0</v>
      </c>
      <c r="S1506" s="225">
        <v>0</v>
      </c>
      <c r="T1506" s="22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7" t="s">
        <v>442</v>
      </c>
      <c r="AT1506" s="227" t="s">
        <v>142</v>
      </c>
      <c r="AU1506" s="227" t="s">
        <v>147</v>
      </c>
      <c r="AY1506" s="17" t="s">
        <v>138</v>
      </c>
      <c r="BE1506" s="228">
        <f>IF(N1506="základní",J1506,0)</f>
        <v>0</v>
      </c>
      <c r="BF1506" s="228">
        <f>IF(N1506="snížená",J1506,0)</f>
        <v>0</v>
      </c>
      <c r="BG1506" s="228">
        <f>IF(N1506="zákl. přenesená",J1506,0)</f>
        <v>0</v>
      </c>
      <c r="BH1506" s="228">
        <f>IF(N1506="sníž. přenesená",J1506,0)</f>
        <v>0</v>
      </c>
      <c r="BI1506" s="228">
        <f>IF(N1506="nulová",J1506,0)</f>
        <v>0</v>
      </c>
      <c r="BJ1506" s="17" t="s">
        <v>147</v>
      </c>
      <c r="BK1506" s="228">
        <f>ROUND(I1506*H1506,1)</f>
        <v>0</v>
      </c>
      <c r="BL1506" s="17" t="s">
        <v>442</v>
      </c>
      <c r="BM1506" s="227" t="s">
        <v>1720</v>
      </c>
    </row>
    <row r="1507" s="12" customFormat="1" ht="22.8" customHeight="1">
      <c r="A1507" s="12"/>
      <c r="B1507" s="199"/>
      <c r="C1507" s="200"/>
      <c r="D1507" s="201" t="s">
        <v>73</v>
      </c>
      <c r="E1507" s="213" t="s">
        <v>1721</v>
      </c>
      <c r="F1507" s="213" t="s">
        <v>1722</v>
      </c>
      <c r="G1507" s="200"/>
      <c r="H1507" s="200"/>
      <c r="I1507" s="203"/>
      <c r="J1507" s="214">
        <f>BK1507</f>
        <v>0</v>
      </c>
      <c r="K1507" s="200"/>
      <c r="L1507" s="205"/>
      <c r="M1507" s="206"/>
      <c r="N1507" s="207"/>
      <c r="O1507" s="207"/>
      <c r="P1507" s="208">
        <f>SUM(P1508:P1672)</f>
        <v>0</v>
      </c>
      <c r="Q1507" s="207"/>
      <c r="R1507" s="208">
        <f>SUM(R1508:R1672)</f>
        <v>0.021321502499999999</v>
      </c>
      <c r="S1507" s="207"/>
      <c r="T1507" s="209">
        <f>SUM(T1508:T1672)</f>
        <v>0</v>
      </c>
      <c r="U1507" s="12"/>
      <c r="V1507" s="12"/>
      <c r="W1507" s="12"/>
      <c r="X1507" s="12"/>
      <c r="Y1507" s="12"/>
      <c r="Z1507" s="12"/>
      <c r="AA1507" s="12"/>
      <c r="AB1507" s="12"/>
      <c r="AC1507" s="12"/>
      <c r="AD1507" s="12"/>
      <c r="AE1507" s="12"/>
      <c r="AR1507" s="210" t="s">
        <v>147</v>
      </c>
      <c r="AT1507" s="211" t="s">
        <v>73</v>
      </c>
      <c r="AU1507" s="211" t="s">
        <v>82</v>
      </c>
      <c r="AY1507" s="210" t="s">
        <v>138</v>
      </c>
      <c r="BK1507" s="212">
        <f>SUM(BK1508:BK1672)</f>
        <v>0</v>
      </c>
    </row>
    <row r="1508" s="2" customFormat="1" ht="16.5" customHeight="1">
      <c r="A1508" s="38"/>
      <c r="B1508" s="39"/>
      <c r="C1508" s="215" t="s">
        <v>1723</v>
      </c>
      <c r="D1508" s="215" t="s">
        <v>142</v>
      </c>
      <c r="E1508" s="216" t="s">
        <v>1724</v>
      </c>
      <c r="F1508" s="217" t="s">
        <v>1725</v>
      </c>
      <c r="G1508" s="218" t="s">
        <v>171</v>
      </c>
      <c r="H1508" s="219">
        <v>10.65</v>
      </c>
      <c r="I1508" s="220"/>
      <c r="J1508" s="221">
        <f>ROUND(I1508*H1508,1)</f>
        <v>0</v>
      </c>
      <c r="K1508" s="222"/>
      <c r="L1508" s="44"/>
      <c r="M1508" s="223" t="s">
        <v>1</v>
      </c>
      <c r="N1508" s="224" t="s">
        <v>40</v>
      </c>
      <c r="O1508" s="91"/>
      <c r="P1508" s="225">
        <f>O1508*H1508</f>
        <v>0</v>
      </c>
      <c r="Q1508" s="225">
        <v>0</v>
      </c>
      <c r="R1508" s="225">
        <f>Q1508*H1508</f>
        <v>0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442</v>
      </c>
      <c r="AT1508" s="227" t="s">
        <v>142</v>
      </c>
      <c r="AU1508" s="227" t="s">
        <v>147</v>
      </c>
      <c r="AY1508" s="17" t="s">
        <v>138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147</v>
      </c>
      <c r="BK1508" s="228">
        <f>ROUND(I1508*H1508,1)</f>
        <v>0</v>
      </c>
      <c r="BL1508" s="17" t="s">
        <v>442</v>
      </c>
      <c r="BM1508" s="227" t="s">
        <v>1726</v>
      </c>
    </row>
    <row r="1509" s="13" customFormat="1">
      <c r="A1509" s="13"/>
      <c r="B1509" s="229"/>
      <c r="C1509" s="230"/>
      <c r="D1509" s="231" t="s">
        <v>149</v>
      </c>
      <c r="E1509" s="232" t="s">
        <v>1</v>
      </c>
      <c r="F1509" s="233" t="s">
        <v>1727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149</v>
      </c>
      <c r="AU1509" s="239" t="s">
        <v>147</v>
      </c>
      <c r="AV1509" s="13" t="s">
        <v>82</v>
      </c>
      <c r="AW1509" s="13" t="s">
        <v>30</v>
      </c>
      <c r="AX1509" s="13" t="s">
        <v>74</v>
      </c>
      <c r="AY1509" s="239" t="s">
        <v>138</v>
      </c>
    </row>
    <row r="1510" s="13" customFormat="1">
      <c r="A1510" s="13"/>
      <c r="B1510" s="229"/>
      <c r="C1510" s="230"/>
      <c r="D1510" s="231" t="s">
        <v>149</v>
      </c>
      <c r="E1510" s="232" t="s">
        <v>1</v>
      </c>
      <c r="F1510" s="233" t="s">
        <v>188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149</v>
      </c>
      <c r="AU1510" s="239" t="s">
        <v>147</v>
      </c>
      <c r="AV1510" s="13" t="s">
        <v>82</v>
      </c>
      <c r="AW1510" s="13" t="s">
        <v>30</v>
      </c>
      <c r="AX1510" s="13" t="s">
        <v>74</v>
      </c>
      <c r="AY1510" s="239" t="s">
        <v>138</v>
      </c>
    </row>
    <row r="1511" s="14" customFormat="1">
      <c r="A1511" s="14"/>
      <c r="B1511" s="240"/>
      <c r="C1511" s="241"/>
      <c r="D1511" s="231" t="s">
        <v>149</v>
      </c>
      <c r="E1511" s="242" t="s">
        <v>1</v>
      </c>
      <c r="F1511" s="243" t="s">
        <v>1728</v>
      </c>
      <c r="G1511" s="241"/>
      <c r="H1511" s="244">
        <v>1.5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149</v>
      </c>
      <c r="AU1511" s="250" t="s">
        <v>147</v>
      </c>
      <c r="AV1511" s="14" t="s">
        <v>147</v>
      </c>
      <c r="AW1511" s="14" t="s">
        <v>30</v>
      </c>
      <c r="AX1511" s="14" t="s">
        <v>74</v>
      </c>
      <c r="AY1511" s="250" t="s">
        <v>138</v>
      </c>
    </row>
    <row r="1512" s="13" customFormat="1">
      <c r="A1512" s="13"/>
      <c r="B1512" s="229"/>
      <c r="C1512" s="230"/>
      <c r="D1512" s="231" t="s">
        <v>149</v>
      </c>
      <c r="E1512" s="232" t="s">
        <v>1</v>
      </c>
      <c r="F1512" s="233" t="s">
        <v>1729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149</v>
      </c>
      <c r="AU1512" s="239" t="s">
        <v>147</v>
      </c>
      <c r="AV1512" s="13" t="s">
        <v>82</v>
      </c>
      <c r="AW1512" s="13" t="s">
        <v>30</v>
      </c>
      <c r="AX1512" s="13" t="s">
        <v>74</v>
      </c>
      <c r="AY1512" s="239" t="s">
        <v>138</v>
      </c>
    </row>
    <row r="1513" s="14" customFormat="1">
      <c r="A1513" s="14"/>
      <c r="B1513" s="240"/>
      <c r="C1513" s="241"/>
      <c r="D1513" s="231" t="s">
        <v>149</v>
      </c>
      <c r="E1513" s="242" t="s">
        <v>1</v>
      </c>
      <c r="F1513" s="243" t="s">
        <v>1728</v>
      </c>
      <c r="G1513" s="241"/>
      <c r="H1513" s="244">
        <v>1.5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149</v>
      </c>
      <c r="AU1513" s="250" t="s">
        <v>147</v>
      </c>
      <c r="AV1513" s="14" t="s">
        <v>147</v>
      </c>
      <c r="AW1513" s="14" t="s">
        <v>30</v>
      </c>
      <c r="AX1513" s="14" t="s">
        <v>74</v>
      </c>
      <c r="AY1513" s="250" t="s">
        <v>138</v>
      </c>
    </row>
    <row r="1514" s="13" customFormat="1">
      <c r="A1514" s="13"/>
      <c r="B1514" s="229"/>
      <c r="C1514" s="230"/>
      <c r="D1514" s="231" t="s">
        <v>149</v>
      </c>
      <c r="E1514" s="232" t="s">
        <v>1</v>
      </c>
      <c r="F1514" s="233" t="s">
        <v>1394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149</v>
      </c>
      <c r="AU1514" s="239" t="s">
        <v>147</v>
      </c>
      <c r="AV1514" s="13" t="s">
        <v>82</v>
      </c>
      <c r="AW1514" s="13" t="s">
        <v>30</v>
      </c>
      <c r="AX1514" s="13" t="s">
        <v>74</v>
      </c>
      <c r="AY1514" s="239" t="s">
        <v>138</v>
      </c>
    </row>
    <row r="1515" s="14" customFormat="1">
      <c r="A1515" s="14"/>
      <c r="B1515" s="240"/>
      <c r="C1515" s="241"/>
      <c r="D1515" s="231" t="s">
        <v>149</v>
      </c>
      <c r="E1515" s="242" t="s">
        <v>1</v>
      </c>
      <c r="F1515" s="243" t="s">
        <v>1728</v>
      </c>
      <c r="G1515" s="241"/>
      <c r="H1515" s="244">
        <v>1.5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149</v>
      </c>
      <c r="AU1515" s="250" t="s">
        <v>147</v>
      </c>
      <c r="AV1515" s="14" t="s">
        <v>147</v>
      </c>
      <c r="AW1515" s="14" t="s">
        <v>30</v>
      </c>
      <c r="AX1515" s="14" t="s">
        <v>74</v>
      </c>
      <c r="AY1515" s="250" t="s">
        <v>138</v>
      </c>
    </row>
    <row r="1516" s="13" customFormat="1">
      <c r="A1516" s="13"/>
      <c r="B1516" s="229"/>
      <c r="C1516" s="230"/>
      <c r="D1516" s="231" t="s">
        <v>149</v>
      </c>
      <c r="E1516" s="232" t="s">
        <v>1</v>
      </c>
      <c r="F1516" s="233" t="s">
        <v>190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149</v>
      </c>
      <c r="AU1516" s="239" t="s">
        <v>147</v>
      </c>
      <c r="AV1516" s="13" t="s">
        <v>82</v>
      </c>
      <c r="AW1516" s="13" t="s">
        <v>30</v>
      </c>
      <c r="AX1516" s="13" t="s">
        <v>74</v>
      </c>
      <c r="AY1516" s="239" t="s">
        <v>138</v>
      </c>
    </row>
    <row r="1517" s="14" customFormat="1">
      <c r="A1517" s="14"/>
      <c r="B1517" s="240"/>
      <c r="C1517" s="241"/>
      <c r="D1517" s="231" t="s">
        <v>149</v>
      </c>
      <c r="E1517" s="242" t="s">
        <v>1</v>
      </c>
      <c r="F1517" s="243" t="s">
        <v>1728</v>
      </c>
      <c r="G1517" s="241"/>
      <c r="H1517" s="244">
        <v>1.5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149</v>
      </c>
      <c r="AU1517" s="250" t="s">
        <v>147</v>
      </c>
      <c r="AV1517" s="14" t="s">
        <v>147</v>
      </c>
      <c r="AW1517" s="14" t="s">
        <v>30</v>
      </c>
      <c r="AX1517" s="14" t="s">
        <v>74</v>
      </c>
      <c r="AY1517" s="250" t="s">
        <v>138</v>
      </c>
    </row>
    <row r="1518" s="13" customFormat="1">
      <c r="A1518" s="13"/>
      <c r="B1518" s="229"/>
      <c r="C1518" s="230"/>
      <c r="D1518" s="231" t="s">
        <v>149</v>
      </c>
      <c r="E1518" s="232" t="s">
        <v>1</v>
      </c>
      <c r="F1518" s="233" t="s">
        <v>194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149</v>
      </c>
      <c r="AU1518" s="239" t="s">
        <v>147</v>
      </c>
      <c r="AV1518" s="13" t="s">
        <v>82</v>
      </c>
      <c r="AW1518" s="13" t="s">
        <v>30</v>
      </c>
      <c r="AX1518" s="13" t="s">
        <v>74</v>
      </c>
      <c r="AY1518" s="239" t="s">
        <v>138</v>
      </c>
    </row>
    <row r="1519" s="14" customFormat="1">
      <c r="A1519" s="14"/>
      <c r="B1519" s="240"/>
      <c r="C1519" s="241"/>
      <c r="D1519" s="231" t="s">
        <v>149</v>
      </c>
      <c r="E1519" s="242" t="s">
        <v>1</v>
      </c>
      <c r="F1519" s="243" t="s">
        <v>1730</v>
      </c>
      <c r="G1519" s="241"/>
      <c r="H1519" s="244">
        <v>1.6499999999999999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149</v>
      </c>
      <c r="AU1519" s="250" t="s">
        <v>147</v>
      </c>
      <c r="AV1519" s="14" t="s">
        <v>147</v>
      </c>
      <c r="AW1519" s="14" t="s">
        <v>30</v>
      </c>
      <c r="AX1519" s="14" t="s">
        <v>74</v>
      </c>
      <c r="AY1519" s="250" t="s">
        <v>138</v>
      </c>
    </row>
    <row r="1520" s="13" customFormat="1">
      <c r="A1520" s="13"/>
      <c r="B1520" s="229"/>
      <c r="C1520" s="230"/>
      <c r="D1520" s="231" t="s">
        <v>149</v>
      </c>
      <c r="E1520" s="232" t="s">
        <v>1</v>
      </c>
      <c r="F1520" s="233" t="s">
        <v>192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149</v>
      </c>
      <c r="AU1520" s="239" t="s">
        <v>147</v>
      </c>
      <c r="AV1520" s="13" t="s">
        <v>82</v>
      </c>
      <c r="AW1520" s="13" t="s">
        <v>30</v>
      </c>
      <c r="AX1520" s="13" t="s">
        <v>74</v>
      </c>
      <c r="AY1520" s="239" t="s">
        <v>138</v>
      </c>
    </row>
    <row r="1521" s="14" customFormat="1">
      <c r="A1521" s="14"/>
      <c r="B1521" s="240"/>
      <c r="C1521" s="241"/>
      <c r="D1521" s="231" t="s">
        <v>149</v>
      </c>
      <c r="E1521" s="242" t="s">
        <v>1</v>
      </c>
      <c r="F1521" s="243" t="s">
        <v>1728</v>
      </c>
      <c r="G1521" s="241"/>
      <c r="H1521" s="244">
        <v>1.5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149</v>
      </c>
      <c r="AU1521" s="250" t="s">
        <v>147</v>
      </c>
      <c r="AV1521" s="14" t="s">
        <v>147</v>
      </c>
      <c r="AW1521" s="14" t="s">
        <v>30</v>
      </c>
      <c r="AX1521" s="14" t="s">
        <v>74</v>
      </c>
      <c r="AY1521" s="250" t="s">
        <v>138</v>
      </c>
    </row>
    <row r="1522" s="13" customFormat="1">
      <c r="A1522" s="13"/>
      <c r="B1522" s="229"/>
      <c r="C1522" s="230"/>
      <c r="D1522" s="231" t="s">
        <v>149</v>
      </c>
      <c r="E1522" s="232" t="s">
        <v>1</v>
      </c>
      <c r="F1522" s="233" t="s">
        <v>186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149</v>
      </c>
      <c r="AU1522" s="239" t="s">
        <v>147</v>
      </c>
      <c r="AV1522" s="13" t="s">
        <v>82</v>
      </c>
      <c r="AW1522" s="13" t="s">
        <v>30</v>
      </c>
      <c r="AX1522" s="13" t="s">
        <v>74</v>
      </c>
      <c r="AY1522" s="239" t="s">
        <v>138</v>
      </c>
    </row>
    <row r="1523" s="14" customFormat="1">
      <c r="A1523" s="14"/>
      <c r="B1523" s="240"/>
      <c r="C1523" s="241"/>
      <c r="D1523" s="231" t="s">
        <v>149</v>
      </c>
      <c r="E1523" s="242" t="s">
        <v>1</v>
      </c>
      <c r="F1523" s="243" t="s">
        <v>1728</v>
      </c>
      <c r="G1523" s="241"/>
      <c r="H1523" s="244">
        <v>1.5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149</v>
      </c>
      <c r="AU1523" s="250" t="s">
        <v>147</v>
      </c>
      <c r="AV1523" s="14" t="s">
        <v>147</v>
      </c>
      <c r="AW1523" s="14" t="s">
        <v>30</v>
      </c>
      <c r="AX1523" s="14" t="s">
        <v>74</v>
      </c>
      <c r="AY1523" s="250" t="s">
        <v>138</v>
      </c>
    </row>
    <row r="1524" s="15" customFormat="1">
      <c r="A1524" s="15"/>
      <c r="B1524" s="251"/>
      <c r="C1524" s="252"/>
      <c r="D1524" s="231" t="s">
        <v>149</v>
      </c>
      <c r="E1524" s="253" t="s">
        <v>1</v>
      </c>
      <c r="F1524" s="254" t="s">
        <v>176</v>
      </c>
      <c r="G1524" s="252"/>
      <c r="H1524" s="255">
        <v>10.65</v>
      </c>
      <c r="I1524" s="256"/>
      <c r="J1524" s="252"/>
      <c r="K1524" s="252"/>
      <c r="L1524" s="257"/>
      <c r="M1524" s="258"/>
      <c r="N1524" s="259"/>
      <c r="O1524" s="259"/>
      <c r="P1524" s="259"/>
      <c r="Q1524" s="259"/>
      <c r="R1524" s="259"/>
      <c r="S1524" s="259"/>
      <c r="T1524" s="260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61" t="s">
        <v>149</v>
      </c>
      <c r="AU1524" s="261" t="s">
        <v>147</v>
      </c>
      <c r="AV1524" s="15" t="s">
        <v>146</v>
      </c>
      <c r="AW1524" s="15" t="s">
        <v>30</v>
      </c>
      <c r="AX1524" s="15" t="s">
        <v>82</v>
      </c>
      <c r="AY1524" s="261" t="s">
        <v>138</v>
      </c>
    </row>
    <row r="1525" s="2" customFormat="1" ht="24.15" customHeight="1">
      <c r="A1525" s="38"/>
      <c r="B1525" s="39"/>
      <c r="C1525" s="215" t="s">
        <v>1731</v>
      </c>
      <c r="D1525" s="215" t="s">
        <v>142</v>
      </c>
      <c r="E1525" s="216" t="s">
        <v>1732</v>
      </c>
      <c r="F1525" s="217" t="s">
        <v>1733</v>
      </c>
      <c r="G1525" s="218" t="s">
        <v>171</v>
      </c>
      <c r="H1525" s="219">
        <v>10.65</v>
      </c>
      <c r="I1525" s="220"/>
      <c r="J1525" s="221">
        <f>ROUND(I1525*H1525,1)</f>
        <v>0</v>
      </c>
      <c r="K1525" s="222"/>
      <c r="L1525" s="44"/>
      <c r="M1525" s="223" t="s">
        <v>1</v>
      </c>
      <c r="N1525" s="224" t="s">
        <v>40</v>
      </c>
      <c r="O1525" s="91"/>
      <c r="P1525" s="225">
        <f>O1525*H1525</f>
        <v>0</v>
      </c>
      <c r="Q1525" s="225">
        <v>0.00014375</v>
      </c>
      <c r="R1525" s="225">
        <f>Q1525*H1525</f>
        <v>0.0015309375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442</v>
      </c>
      <c r="AT1525" s="227" t="s">
        <v>142</v>
      </c>
      <c r="AU1525" s="227" t="s">
        <v>147</v>
      </c>
      <c r="AY1525" s="17" t="s">
        <v>138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147</v>
      </c>
      <c r="BK1525" s="228">
        <f>ROUND(I1525*H1525,1)</f>
        <v>0</v>
      </c>
      <c r="BL1525" s="17" t="s">
        <v>442</v>
      </c>
      <c r="BM1525" s="227" t="s">
        <v>1734</v>
      </c>
    </row>
    <row r="1526" s="13" customFormat="1">
      <c r="A1526" s="13"/>
      <c r="B1526" s="229"/>
      <c r="C1526" s="230"/>
      <c r="D1526" s="231" t="s">
        <v>149</v>
      </c>
      <c r="E1526" s="232" t="s">
        <v>1</v>
      </c>
      <c r="F1526" s="233" t="s">
        <v>1727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149</v>
      </c>
      <c r="AU1526" s="239" t="s">
        <v>147</v>
      </c>
      <c r="AV1526" s="13" t="s">
        <v>82</v>
      </c>
      <c r="AW1526" s="13" t="s">
        <v>30</v>
      </c>
      <c r="AX1526" s="13" t="s">
        <v>74</v>
      </c>
      <c r="AY1526" s="239" t="s">
        <v>138</v>
      </c>
    </row>
    <row r="1527" s="13" customFormat="1">
      <c r="A1527" s="13"/>
      <c r="B1527" s="229"/>
      <c r="C1527" s="230"/>
      <c r="D1527" s="231" t="s">
        <v>149</v>
      </c>
      <c r="E1527" s="232" t="s">
        <v>1</v>
      </c>
      <c r="F1527" s="233" t="s">
        <v>188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149</v>
      </c>
      <c r="AU1527" s="239" t="s">
        <v>147</v>
      </c>
      <c r="AV1527" s="13" t="s">
        <v>82</v>
      </c>
      <c r="AW1527" s="13" t="s">
        <v>30</v>
      </c>
      <c r="AX1527" s="13" t="s">
        <v>74</v>
      </c>
      <c r="AY1527" s="239" t="s">
        <v>138</v>
      </c>
    </row>
    <row r="1528" s="14" customFormat="1">
      <c r="A1528" s="14"/>
      <c r="B1528" s="240"/>
      <c r="C1528" s="241"/>
      <c r="D1528" s="231" t="s">
        <v>149</v>
      </c>
      <c r="E1528" s="242" t="s">
        <v>1</v>
      </c>
      <c r="F1528" s="243" t="s">
        <v>1728</v>
      </c>
      <c r="G1528" s="241"/>
      <c r="H1528" s="244">
        <v>1.5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149</v>
      </c>
      <c r="AU1528" s="250" t="s">
        <v>147</v>
      </c>
      <c r="AV1528" s="14" t="s">
        <v>147</v>
      </c>
      <c r="AW1528" s="14" t="s">
        <v>30</v>
      </c>
      <c r="AX1528" s="14" t="s">
        <v>74</v>
      </c>
      <c r="AY1528" s="250" t="s">
        <v>138</v>
      </c>
    </row>
    <row r="1529" s="13" customFormat="1">
      <c r="A1529" s="13"/>
      <c r="B1529" s="229"/>
      <c r="C1529" s="230"/>
      <c r="D1529" s="231" t="s">
        <v>149</v>
      </c>
      <c r="E1529" s="232" t="s">
        <v>1</v>
      </c>
      <c r="F1529" s="233" t="s">
        <v>1729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149</v>
      </c>
      <c r="AU1529" s="239" t="s">
        <v>147</v>
      </c>
      <c r="AV1529" s="13" t="s">
        <v>82</v>
      </c>
      <c r="AW1529" s="13" t="s">
        <v>30</v>
      </c>
      <c r="AX1529" s="13" t="s">
        <v>74</v>
      </c>
      <c r="AY1529" s="239" t="s">
        <v>138</v>
      </c>
    </row>
    <row r="1530" s="14" customFormat="1">
      <c r="A1530" s="14"/>
      <c r="B1530" s="240"/>
      <c r="C1530" s="241"/>
      <c r="D1530" s="231" t="s">
        <v>149</v>
      </c>
      <c r="E1530" s="242" t="s">
        <v>1</v>
      </c>
      <c r="F1530" s="243" t="s">
        <v>1728</v>
      </c>
      <c r="G1530" s="241"/>
      <c r="H1530" s="244">
        <v>1.5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149</v>
      </c>
      <c r="AU1530" s="250" t="s">
        <v>147</v>
      </c>
      <c r="AV1530" s="14" t="s">
        <v>147</v>
      </c>
      <c r="AW1530" s="14" t="s">
        <v>30</v>
      </c>
      <c r="AX1530" s="14" t="s">
        <v>74</v>
      </c>
      <c r="AY1530" s="250" t="s">
        <v>138</v>
      </c>
    </row>
    <row r="1531" s="13" customFormat="1">
      <c r="A1531" s="13"/>
      <c r="B1531" s="229"/>
      <c r="C1531" s="230"/>
      <c r="D1531" s="231" t="s">
        <v>149</v>
      </c>
      <c r="E1531" s="232" t="s">
        <v>1</v>
      </c>
      <c r="F1531" s="233" t="s">
        <v>1394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149</v>
      </c>
      <c r="AU1531" s="239" t="s">
        <v>147</v>
      </c>
      <c r="AV1531" s="13" t="s">
        <v>82</v>
      </c>
      <c r="AW1531" s="13" t="s">
        <v>30</v>
      </c>
      <c r="AX1531" s="13" t="s">
        <v>74</v>
      </c>
      <c r="AY1531" s="239" t="s">
        <v>138</v>
      </c>
    </row>
    <row r="1532" s="14" customFormat="1">
      <c r="A1532" s="14"/>
      <c r="B1532" s="240"/>
      <c r="C1532" s="241"/>
      <c r="D1532" s="231" t="s">
        <v>149</v>
      </c>
      <c r="E1532" s="242" t="s">
        <v>1</v>
      </c>
      <c r="F1532" s="243" t="s">
        <v>1728</v>
      </c>
      <c r="G1532" s="241"/>
      <c r="H1532" s="244">
        <v>1.5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149</v>
      </c>
      <c r="AU1532" s="250" t="s">
        <v>147</v>
      </c>
      <c r="AV1532" s="14" t="s">
        <v>147</v>
      </c>
      <c r="AW1532" s="14" t="s">
        <v>30</v>
      </c>
      <c r="AX1532" s="14" t="s">
        <v>74</v>
      </c>
      <c r="AY1532" s="250" t="s">
        <v>138</v>
      </c>
    </row>
    <row r="1533" s="13" customFormat="1">
      <c r="A1533" s="13"/>
      <c r="B1533" s="229"/>
      <c r="C1533" s="230"/>
      <c r="D1533" s="231" t="s">
        <v>149</v>
      </c>
      <c r="E1533" s="232" t="s">
        <v>1</v>
      </c>
      <c r="F1533" s="233" t="s">
        <v>190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149</v>
      </c>
      <c r="AU1533" s="239" t="s">
        <v>147</v>
      </c>
      <c r="AV1533" s="13" t="s">
        <v>82</v>
      </c>
      <c r="AW1533" s="13" t="s">
        <v>30</v>
      </c>
      <c r="AX1533" s="13" t="s">
        <v>74</v>
      </c>
      <c r="AY1533" s="239" t="s">
        <v>138</v>
      </c>
    </row>
    <row r="1534" s="14" customFormat="1">
      <c r="A1534" s="14"/>
      <c r="B1534" s="240"/>
      <c r="C1534" s="241"/>
      <c r="D1534" s="231" t="s">
        <v>149</v>
      </c>
      <c r="E1534" s="242" t="s">
        <v>1</v>
      </c>
      <c r="F1534" s="243" t="s">
        <v>1728</v>
      </c>
      <c r="G1534" s="241"/>
      <c r="H1534" s="244">
        <v>1.5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149</v>
      </c>
      <c r="AU1534" s="250" t="s">
        <v>147</v>
      </c>
      <c r="AV1534" s="14" t="s">
        <v>147</v>
      </c>
      <c r="AW1534" s="14" t="s">
        <v>30</v>
      </c>
      <c r="AX1534" s="14" t="s">
        <v>74</v>
      </c>
      <c r="AY1534" s="250" t="s">
        <v>138</v>
      </c>
    </row>
    <row r="1535" s="13" customFormat="1">
      <c r="A1535" s="13"/>
      <c r="B1535" s="229"/>
      <c r="C1535" s="230"/>
      <c r="D1535" s="231" t="s">
        <v>149</v>
      </c>
      <c r="E1535" s="232" t="s">
        <v>1</v>
      </c>
      <c r="F1535" s="233" t="s">
        <v>194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149</v>
      </c>
      <c r="AU1535" s="239" t="s">
        <v>147</v>
      </c>
      <c r="AV1535" s="13" t="s">
        <v>82</v>
      </c>
      <c r="AW1535" s="13" t="s">
        <v>30</v>
      </c>
      <c r="AX1535" s="13" t="s">
        <v>74</v>
      </c>
      <c r="AY1535" s="239" t="s">
        <v>138</v>
      </c>
    </row>
    <row r="1536" s="14" customFormat="1">
      <c r="A1536" s="14"/>
      <c r="B1536" s="240"/>
      <c r="C1536" s="241"/>
      <c r="D1536" s="231" t="s">
        <v>149</v>
      </c>
      <c r="E1536" s="242" t="s">
        <v>1</v>
      </c>
      <c r="F1536" s="243" t="s">
        <v>1730</v>
      </c>
      <c r="G1536" s="241"/>
      <c r="H1536" s="244">
        <v>1.6499999999999999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149</v>
      </c>
      <c r="AU1536" s="250" t="s">
        <v>147</v>
      </c>
      <c r="AV1536" s="14" t="s">
        <v>147</v>
      </c>
      <c r="AW1536" s="14" t="s">
        <v>30</v>
      </c>
      <c r="AX1536" s="14" t="s">
        <v>74</v>
      </c>
      <c r="AY1536" s="250" t="s">
        <v>138</v>
      </c>
    </row>
    <row r="1537" s="13" customFormat="1">
      <c r="A1537" s="13"/>
      <c r="B1537" s="229"/>
      <c r="C1537" s="230"/>
      <c r="D1537" s="231" t="s">
        <v>149</v>
      </c>
      <c r="E1537" s="232" t="s">
        <v>1</v>
      </c>
      <c r="F1537" s="233" t="s">
        <v>192</v>
      </c>
      <c r="G1537" s="230"/>
      <c r="H1537" s="232" t="s">
        <v>1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9" t="s">
        <v>149</v>
      </c>
      <c r="AU1537" s="239" t="s">
        <v>147</v>
      </c>
      <c r="AV1537" s="13" t="s">
        <v>82</v>
      </c>
      <c r="AW1537" s="13" t="s">
        <v>30</v>
      </c>
      <c r="AX1537" s="13" t="s">
        <v>74</v>
      </c>
      <c r="AY1537" s="239" t="s">
        <v>138</v>
      </c>
    </row>
    <row r="1538" s="14" customFormat="1">
      <c r="A1538" s="14"/>
      <c r="B1538" s="240"/>
      <c r="C1538" s="241"/>
      <c r="D1538" s="231" t="s">
        <v>149</v>
      </c>
      <c r="E1538" s="242" t="s">
        <v>1</v>
      </c>
      <c r="F1538" s="243" t="s">
        <v>1728</v>
      </c>
      <c r="G1538" s="241"/>
      <c r="H1538" s="244">
        <v>1.5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149</v>
      </c>
      <c r="AU1538" s="250" t="s">
        <v>147</v>
      </c>
      <c r="AV1538" s="14" t="s">
        <v>147</v>
      </c>
      <c r="AW1538" s="14" t="s">
        <v>30</v>
      </c>
      <c r="AX1538" s="14" t="s">
        <v>74</v>
      </c>
      <c r="AY1538" s="250" t="s">
        <v>138</v>
      </c>
    </row>
    <row r="1539" s="13" customFormat="1">
      <c r="A1539" s="13"/>
      <c r="B1539" s="229"/>
      <c r="C1539" s="230"/>
      <c r="D1539" s="231" t="s">
        <v>149</v>
      </c>
      <c r="E1539" s="232" t="s">
        <v>1</v>
      </c>
      <c r="F1539" s="233" t="s">
        <v>186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149</v>
      </c>
      <c r="AU1539" s="239" t="s">
        <v>147</v>
      </c>
      <c r="AV1539" s="13" t="s">
        <v>82</v>
      </c>
      <c r="AW1539" s="13" t="s">
        <v>30</v>
      </c>
      <c r="AX1539" s="13" t="s">
        <v>74</v>
      </c>
      <c r="AY1539" s="239" t="s">
        <v>138</v>
      </c>
    </row>
    <row r="1540" s="14" customFormat="1">
      <c r="A1540" s="14"/>
      <c r="B1540" s="240"/>
      <c r="C1540" s="241"/>
      <c r="D1540" s="231" t="s">
        <v>149</v>
      </c>
      <c r="E1540" s="242" t="s">
        <v>1</v>
      </c>
      <c r="F1540" s="243" t="s">
        <v>1728</v>
      </c>
      <c r="G1540" s="241"/>
      <c r="H1540" s="244">
        <v>1.5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149</v>
      </c>
      <c r="AU1540" s="250" t="s">
        <v>147</v>
      </c>
      <c r="AV1540" s="14" t="s">
        <v>147</v>
      </c>
      <c r="AW1540" s="14" t="s">
        <v>30</v>
      </c>
      <c r="AX1540" s="14" t="s">
        <v>74</v>
      </c>
      <c r="AY1540" s="250" t="s">
        <v>138</v>
      </c>
    </row>
    <row r="1541" s="15" customFormat="1">
      <c r="A1541" s="15"/>
      <c r="B1541" s="251"/>
      <c r="C1541" s="252"/>
      <c r="D1541" s="231" t="s">
        <v>149</v>
      </c>
      <c r="E1541" s="253" t="s">
        <v>1</v>
      </c>
      <c r="F1541" s="254" t="s">
        <v>176</v>
      </c>
      <c r="G1541" s="252"/>
      <c r="H1541" s="255">
        <v>10.65</v>
      </c>
      <c r="I1541" s="256"/>
      <c r="J1541" s="252"/>
      <c r="K1541" s="252"/>
      <c r="L1541" s="257"/>
      <c r="M1541" s="258"/>
      <c r="N1541" s="259"/>
      <c r="O1541" s="259"/>
      <c r="P1541" s="259"/>
      <c r="Q1541" s="259"/>
      <c r="R1541" s="259"/>
      <c r="S1541" s="259"/>
      <c r="T1541" s="260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61" t="s">
        <v>149</v>
      </c>
      <c r="AU1541" s="261" t="s">
        <v>147</v>
      </c>
      <c r="AV1541" s="15" t="s">
        <v>146</v>
      </c>
      <c r="AW1541" s="15" t="s">
        <v>30</v>
      </c>
      <c r="AX1541" s="15" t="s">
        <v>82</v>
      </c>
      <c r="AY1541" s="261" t="s">
        <v>138</v>
      </c>
    </row>
    <row r="1542" s="2" customFormat="1" ht="24.15" customHeight="1">
      <c r="A1542" s="38"/>
      <c r="B1542" s="39"/>
      <c r="C1542" s="215" t="s">
        <v>1735</v>
      </c>
      <c r="D1542" s="215" t="s">
        <v>142</v>
      </c>
      <c r="E1542" s="216" t="s">
        <v>1736</v>
      </c>
      <c r="F1542" s="217" t="s">
        <v>1737</v>
      </c>
      <c r="G1542" s="218" t="s">
        <v>171</v>
      </c>
      <c r="H1542" s="219">
        <v>10.65</v>
      </c>
      <c r="I1542" s="220"/>
      <c r="J1542" s="221">
        <f>ROUND(I1542*H1542,1)</f>
        <v>0</v>
      </c>
      <c r="K1542" s="222"/>
      <c r="L1542" s="44"/>
      <c r="M1542" s="223" t="s">
        <v>1</v>
      </c>
      <c r="N1542" s="224" t="s">
        <v>40</v>
      </c>
      <c r="O1542" s="91"/>
      <c r="P1542" s="225">
        <f>O1542*H1542</f>
        <v>0</v>
      </c>
      <c r="Q1542" s="225">
        <v>0.00012305000000000001</v>
      </c>
      <c r="R1542" s="225">
        <f>Q1542*H1542</f>
        <v>0.0013104825000000001</v>
      </c>
      <c r="S1542" s="225">
        <v>0</v>
      </c>
      <c r="T1542" s="226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27" t="s">
        <v>442</v>
      </c>
      <c r="AT1542" s="227" t="s">
        <v>142</v>
      </c>
      <c r="AU1542" s="227" t="s">
        <v>147</v>
      </c>
      <c r="AY1542" s="17" t="s">
        <v>138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17" t="s">
        <v>147</v>
      </c>
      <c r="BK1542" s="228">
        <f>ROUND(I1542*H1542,1)</f>
        <v>0</v>
      </c>
      <c r="BL1542" s="17" t="s">
        <v>442</v>
      </c>
      <c r="BM1542" s="227" t="s">
        <v>1738</v>
      </c>
    </row>
    <row r="1543" s="13" customFormat="1">
      <c r="A1543" s="13"/>
      <c r="B1543" s="229"/>
      <c r="C1543" s="230"/>
      <c r="D1543" s="231" t="s">
        <v>149</v>
      </c>
      <c r="E1543" s="232" t="s">
        <v>1</v>
      </c>
      <c r="F1543" s="233" t="s">
        <v>1727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149</v>
      </c>
      <c r="AU1543" s="239" t="s">
        <v>147</v>
      </c>
      <c r="AV1543" s="13" t="s">
        <v>82</v>
      </c>
      <c r="AW1543" s="13" t="s">
        <v>30</v>
      </c>
      <c r="AX1543" s="13" t="s">
        <v>74</v>
      </c>
      <c r="AY1543" s="239" t="s">
        <v>138</v>
      </c>
    </row>
    <row r="1544" s="13" customFormat="1">
      <c r="A1544" s="13"/>
      <c r="B1544" s="229"/>
      <c r="C1544" s="230"/>
      <c r="D1544" s="231" t="s">
        <v>149</v>
      </c>
      <c r="E1544" s="232" t="s">
        <v>1</v>
      </c>
      <c r="F1544" s="233" t="s">
        <v>188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149</v>
      </c>
      <c r="AU1544" s="239" t="s">
        <v>147</v>
      </c>
      <c r="AV1544" s="13" t="s">
        <v>82</v>
      </c>
      <c r="AW1544" s="13" t="s">
        <v>30</v>
      </c>
      <c r="AX1544" s="13" t="s">
        <v>74</v>
      </c>
      <c r="AY1544" s="239" t="s">
        <v>138</v>
      </c>
    </row>
    <row r="1545" s="14" customFormat="1">
      <c r="A1545" s="14"/>
      <c r="B1545" s="240"/>
      <c r="C1545" s="241"/>
      <c r="D1545" s="231" t="s">
        <v>149</v>
      </c>
      <c r="E1545" s="242" t="s">
        <v>1</v>
      </c>
      <c r="F1545" s="243" t="s">
        <v>1728</v>
      </c>
      <c r="G1545" s="241"/>
      <c r="H1545" s="244">
        <v>1.5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149</v>
      </c>
      <c r="AU1545" s="250" t="s">
        <v>147</v>
      </c>
      <c r="AV1545" s="14" t="s">
        <v>147</v>
      </c>
      <c r="AW1545" s="14" t="s">
        <v>30</v>
      </c>
      <c r="AX1545" s="14" t="s">
        <v>74</v>
      </c>
      <c r="AY1545" s="250" t="s">
        <v>138</v>
      </c>
    </row>
    <row r="1546" s="13" customFormat="1">
      <c r="A1546" s="13"/>
      <c r="B1546" s="229"/>
      <c r="C1546" s="230"/>
      <c r="D1546" s="231" t="s">
        <v>149</v>
      </c>
      <c r="E1546" s="232" t="s">
        <v>1</v>
      </c>
      <c r="F1546" s="233" t="s">
        <v>1729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149</v>
      </c>
      <c r="AU1546" s="239" t="s">
        <v>147</v>
      </c>
      <c r="AV1546" s="13" t="s">
        <v>82</v>
      </c>
      <c r="AW1546" s="13" t="s">
        <v>30</v>
      </c>
      <c r="AX1546" s="13" t="s">
        <v>74</v>
      </c>
      <c r="AY1546" s="239" t="s">
        <v>138</v>
      </c>
    </row>
    <row r="1547" s="14" customFormat="1">
      <c r="A1547" s="14"/>
      <c r="B1547" s="240"/>
      <c r="C1547" s="241"/>
      <c r="D1547" s="231" t="s">
        <v>149</v>
      </c>
      <c r="E1547" s="242" t="s">
        <v>1</v>
      </c>
      <c r="F1547" s="243" t="s">
        <v>1728</v>
      </c>
      <c r="G1547" s="241"/>
      <c r="H1547" s="244">
        <v>1.5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149</v>
      </c>
      <c r="AU1547" s="250" t="s">
        <v>147</v>
      </c>
      <c r="AV1547" s="14" t="s">
        <v>147</v>
      </c>
      <c r="AW1547" s="14" t="s">
        <v>30</v>
      </c>
      <c r="AX1547" s="14" t="s">
        <v>74</v>
      </c>
      <c r="AY1547" s="250" t="s">
        <v>138</v>
      </c>
    </row>
    <row r="1548" s="13" customFormat="1">
      <c r="A1548" s="13"/>
      <c r="B1548" s="229"/>
      <c r="C1548" s="230"/>
      <c r="D1548" s="231" t="s">
        <v>149</v>
      </c>
      <c r="E1548" s="232" t="s">
        <v>1</v>
      </c>
      <c r="F1548" s="233" t="s">
        <v>1394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149</v>
      </c>
      <c r="AU1548" s="239" t="s">
        <v>147</v>
      </c>
      <c r="AV1548" s="13" t="s">
        <v>82</v>
      </c>
      <c r="AW1548" s="13" t="s">
        <v>30</v>
      </c>
      <c r="AX1548" s="13" t="s">
        <v>74</v>
      </c>
      <c r="AY1548" s="239" t="s">
        <v>138</v>
      </c>
    </row>
    <row r="1549" s="14" customFormat="1">
      <c r="A1549" s="14"/>
      <c r="B1549" s="240"/>
      <c r="C1549" s="241"/>
      <c r="D1549" s="231" t="s">
        <v>149</v>
      </c>
      <c r="E1549" s="242" t="s">
        <v>1</v>
      </c>
      <c r="F1549" s="243" t="s">
        <v>1728</v>
      </c>
      <c r="G1549" s="241"/>
      <c r="H1549" s="244">
        <v>1.5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149</v>
      </c>
      <c r="AU1549" s="250" t="s">
        <v>147</v>
      </c>
      <c r="AV1549" s="14" t="s">
        <v>147</v>
      </c>
      <c r="AW1549" s="14" t="s">
        <v>30</v>
      </c>
      <c r="AX1549" s="14" t="s">
        <v>74</v>
      </c>
      <c r="AY1549" s="250" t="s">
        <v>138</v>
      </c>
    </row>
    <row r="1550" s="13" customFormat="1">
      <c r="A1550" s="13"/>
      <c r="B1550" s="229"/>
      <c r="C1550" s="230"/>
      <c r="D1550" s="231" t="s">
        <v>149</v>
      </c>
      <c r="E1550" s="232" t="s">
        <v>1</v>
      </c>
      <c r="F1550" s="233" t="s">
        <v>190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149</v>
      </c>
      <c r="AU1550" s="239" t="s">
        <v>147</v>
      </c>
      <c r="AV1550" s="13" t="s">
        <v>82</v>
      </c>
      <c r="AW1550" s="13" t="s">
        <v>30</v>
      </c>
      <c r="AX1550" s="13" t="s">
        <v>74</v>
      </c>
      <c r="AY1550" s="239" t="s">
        <v>138</v>
      </c>
    </row>
    <row r="1551" s="14" customFormat="1">
      <c r="A1551" s="14"/>
      <c r="B1551" s="240"/>
      <c r="C1551" s="241"/>
      <c r="D1551" s="231" t="s">
        <v>149</v>
      </c>
      <c r="E1551" s="242" t="s">
        <v>1</v>
      </c>
      <c r="F1551" s="243" t="s">
        <v>1728</v>
      </c>
      <c r="G1551" s="241"/>
      <c r="H1551" s="244">
        <v>1.5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149</v>
      </c>
      <c r="AU1551" s="250" t="s">
        <v>147</v>
      </c>
      <c r="AV1551" s="14" t="s">
        <v>147</v>
      </c>
      <c r="AW1551" s="14" t="s">
        <v>30</v>
      </c>
      <c r="AX1551" s="14" t="s">
        <v>74</v>
      </c>
      <c r="AY1551" s="250" t="s">
        <v>138</v>
      </c>
    </row>
    <row r="1552" s="13" customFormat="1">
      <c r="A1552" s="13"/>
      <c r="B1552" s="229"/>
      <c r="C1552" s="230"/>
      <c r="D1552" s="231" t="s">
        <v>149</v>
      </c>
      <c r="E1552" s="232" t="s">
        <v>1</v>
      </c>
      <c r="F1552" s="233" t="s">
        <v>194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149</v>
      </c>
      <c r="AU1552" s="239" t="s">
        <v>147</v>
      </c>
      <c r="AV1552" s="13" t="s">
        <v>82</v>
      </c>
      <c r="AW1552" s="13" t="s">
        <v>30</v>
      </c>
      <c r="AX1552" s="13" t="s">
        <v>74</v>
      </c>
      <c r="AY1552" s="239" t="s">
        <v>138</v>
      </c>
    </row>
    <row r="1553" s="14" customFormat="1">
      <c r="A1553" s="14"/>
      <c r="B1553" s="240"/>
      <c r="C1553" s="241"/>
      <c r="D1553" s="231" t="s">
        <v>149</v>
      </c>
      <c r="E1553" s="242" t="s">
        <v>1</v>
      </c>
      <c r="F1553" s="243" t="s">
        <v>1730</v>
      </c>
      <c r="G1553" s="241"/>
      <c r="H1553" s="244">
        <v>1.6499999999999999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149</v>
      </c>
      <c r="AU1553" s="250" t="s">
        <v>147</v>
      </c>
      <c r="AV1553" s="14" t="s">
        <v>147</v>
      </c>
      <c r="AW1553" s="14" t="s">
        <v>30</v>
      </c>
      <c r="AX1553" s="14" t="s">
        <v>74</v>
      </c>
      <c r="AY1553" s="250" t="s">
        <v>138</v>
      </c>
    </row>
    <row r="1554" s="13" customFormat="1">
      <c r="A1554" s="13"/>
      <c r="B1554" s="229"/>
      <c r="C1554" s="230"/>
      <c r="D1554" s="231" t="s">
        <v>149</v>
      </c>
      <c r="E1554" s="232" t="s">
        <v>1</v>
      </c>
      <c r="F1554" s="233" t="s">
        <v>192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149</v>
      </c>
      <c r="AU1554" s="239" t="s">
        <v>147</v>
      </c>
      <c r="AV1554" s="13" t="s">
        <v>82</v>
      </c>
      <c r="AW1554" s="13" t="s">
        <v>30</v>
      </c>
      <c r="AX1554" s="13" t="s">
        <v>74</v>
      </c>
      <c r="AY1554" s="239" t="s">
        <v>138</v>
      </c>
    </row>
    <row r="1555" s="14" customFormat="1">
      <c r="A1555" s="14"/>
      <c r="B1555" s="240"/>
      <c r="C1555" s="241"/>
      <c r="D1555" s="231" t="s">
        <v>149</v>
      </c>
      <c r="E1555" s="242" t="s">
        <v>1</v>
      </c>
      <c r="F1555" s="243" t="s">
        <v>1728</v>
      </c>
      <c r="G1555" s="241"/>
      <c r="H1555" s="244">
        <v>1.5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149</v>
      </c>
      <c r="AU1555" s="250" t="s">
        <v>147</v>
      </c>
      <c r="AV1555" s="14" t="s">
        <v>147</v>
      </c>
      <c r="AW1555" s="14" t="s">
        <v>30</v>
      </c>
      <c r="AX1555" s="14" t="s">
        <v>74</v>
      </c>
      <c r="AY1555" s="250" t="s">
        <v>138</v>
      </c>
    </row>
    <row r="1556" s="13" customFormat="1">
      <c r="A1556" s="13"/>
      <c r="B1556" s="229"/>
      <c r="C1556" s="230"/>
      <c r="D1556" s="231" t="s">
        <v>149</v>
      </c>
      <c r="E1556" s="232" t="s">
        <v>1</v>
      </c>
      <c r="F1556" s="233" t="s">
        <v>186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149</v>
      </c>
      <c r="AU1556" s="239" t="s">
        <v>147</v>
      </c>
      <c r="AV1556" s="13" t="s">
        <v>82</v>
      </c>
      <c r="AW1556" s="13" t="s">
        <v>30</v>
      </c>
      <c r="AX1556" s="13" t="s">
        <v>74</v>
      </c>
      <c r="AY1556" s="239" t="s">
        <v>138</v>
      </c>
    </row>
    <row r="1557" s="14" customFormat="1">
      <c r="A1557" s="14"/>
      <c r="B1557" s="240"/>
      <c r="C1557" s="241"/>
      <c r="D1557" s="231" t="s">
        <v>149</v>
      </c>
      <c r="E1557" s="242" t="s">
        <v>1</v>
      </c>
      <c r="F1557" s="243" t="s">
        <v>1728</v>
      </c>
      <c r="G1557" s="241"/>
      <c r="H1557" s="244">
        <v>1.5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149</v>
      </c>
      <c r="AU1557" s="250" t="s">
        <v>147</v>
      </c>
      <c r="AV1557" s="14" t="s">
        <v>147</v>
      </c>
      <c r="AW1557" s="14" t="s">
        <v>30</v>
      </c>
      <c r="AX1557" s="14" t="s">
        <v>74</v>
      </c>
      <c r="AY1557" s="250" t="s">
        <v>138</v>
      </c>
    </row>
    <row r="1558" s="15" customFormat="1">
      <c r="A1558" s="15"/>
      <c r="B1558" s="251"/>
      <c r="C1558" s="252"/>
      <c r="D1558" s="231" t="s">
        <v>149</v>
      </c>
      <c r="E1558" s="253" t="s">
        <v>1</v>
      </c>
      <c r="F1558" s="254" t="s">
        <v>176</v>
      </c>
      <c r="G1558" s="252"/>
      <c r="H1558" s="255">
        <v>10.65</v>
      </c>
      <c r="I1558" s="256"/>
      <c r="J1558" s="252"/>
      <c r="K1558" s="252"/>
      <c r="L1558" s="257"/>
      <c r="M1558" s="258"/>
      <c r="N1558" s="259"/>
      <c r="O1558" s="259"/>
      <c r="P1558" s="259"/>
      <c r="Q1558" s="259"/>
      <c r="R1558" s="259"/>
      <c r="S1558" s="259"/>
      <c r="T1558" s="260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15"/>
      <c r="AT1558" s="261" t="s">
        <v>149</v>
      </c>
      <c r="AU1558" s="261" t="s">
        <v>147</v>
      </c>
      <c r="AV1558" s="15" t="s">
        <v>146</v>
      </c>
      <c r="AW1558" s="15" t="s">
        <v>30</v>
      </c>
      <c r="AX1558" s="15" t="s">
        <v>82</v>
      </c>
      <c r="AY1558" s="261" t="s">
        <v>138</v>
      </c>
    </row>
    <row r="1559" s="2" customFormat="1" ht="24.15" customHeight="1">
      <c r="A1559" s="38"/>
      <c r="B1559" s="39"/>
      <c r="C1559" s="215" t="s">
        <v>1739</v>
      </c>
      <c r="D1559" s="215" t="s">
        <v>142</v>
      </c>
      <c r="E1559" s="216" t="s">
        <v>1740</v>
      </c>
      <c r="F1559" s="217" t="s">
        <v>1741</v>
      </c>
      <c r="G1559" s="218" t="s">
        <v>171</v>
      </c>
      <c r="H1559" s="219">
        <v>10.65</v>
      </c>
      <c r="I1559" s="220"/>
      <c r="J1559" s="221">
        <f>ROUND(I1559*H1559,1)</f>
        <v>0</v>
      </c>
      <c r="K1559" s="222"/>
      <c r="L1559" s="44"/>
      <c r="M1559" s="223" t="s">
        <v>1</v>
      </c>
      <c r="N1559" s="224" t="s">
        <v>40</v>
      </c>
      <c r="O1559" s="91"/>
      <c r="P1559" s="225">
        <f>O1559*H1559</f>
        <v>0</v>
      </c>
      <c r="Q1559" s="225">
        <v>0.00012305000000000001</v>
      </c>
      <c r="R1559" s="225">
        <f>Q1559*H1559</f>
        <v>0.0013104825000000001</v>
      </c>
      <c r="S1559" s="225">
        <v>0</v>
      </c>
      <c r="T1559" s="226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27" t="s">
        <v>442</v>
      </c>
      <c r="AT1559" s="227" t="s">
        <v>142</v>
      </c>
      <c r="AU1559" s="227" t="s">
        <v>147</v>
      </c>
      <c r="AY1559" s="17" t="s">
        <v>138</v>
      </c>
      <c r="BE1559" s="228">
        <f>IF(N1559="základní",J1559,0)</f>
        <v>0</v>
      </c>
      <c r="BF1559" s="228">
        <f>IF(N1559="snížená",J1559,0)</f>
        <v>0</v>
      </c>
      <c r="BG1559" s="228">
        <f>IF(N1559="zákl. přenesená",J1559,0)</f>
        <v>0</v>
      </c>
      <c r="BH1559" s="228">
        <f>IF(N1559="sníž. přenesená",J1559,0)</f>
        <v>0</v>
      </c>
      <c r="BI1559" s="228">
        <f>IF(N1559="nulová",J1559,0)</f>
        <v>0</v>
      </c>
      <c r="BJ1559" s="17" t="s">
        <v>147</v>
      </c>
      <c r="BK1559" s="228">
        <f>ROUND(I1559*H1559,1)</f>
        <v>0</v>
      </c>
      <c r="BL1559" s="17" t="s">
        <v>442</v>
      </c>
      <c r="BM1559" s="227" t="s">
        <v>1742</v>
      </c>
    </row>
    <row r="1560" s="13" customFormat="1">
      <c r="A1560" s="13"/>
      <c r="B1560" s="229"/>
      <c r="C1560" s="230"/>
      <c r="D1560" s="231" t="s">
        <v>149</v>
      </c>
      <c r="E1560" s="232" t="s">
        <v>1</v>
      </c>
      <c r="F1560" s="233" t="s">
        <v>1727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149</v>
      </c>
      <c r="AU1560" s="239" t="s">
        <v>147</v>
      </c>
      <c r="AV1560" s="13" t="s">
        <v>82</v>
      </c>
      <c r="AW1560" s="13" t="s">
        <v>30</v>
      </c>
      <c r="AX1560" s="13" t="s">
        <v>74</v>
      </c>
      <c r="AY1560" s="239" t="s">
        <v>138</v>
      </c>
    </row>
    <row r="1561" s="13" customFormat="1">
      <c r="A1561" s="13"/>
      <c r="B1561" s="229"/>
      <c r="C1561" s="230"/>
      <c r="D1561" s="231" t="s">
        <v>149</v>
      </c>
      <c r="E1561" s="232" t="s">
        <v>1</v>
      </c>
      <c r="F1561" s="233" t="s">
        <v>188</v>
      </c>
      <c r="G1561" s="230"/>
      <c r="H1561" s="232" t="s">
        <v>1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9" t="s">
        <v>149</v>
      </c>
      <c r="AU1561" s="239" t="s">
        <v>147</v>
      </c>
      <c r="AV1561" s="13" t="s">
        <v>82</v>
      </c>
      <c r="AW1561" s="13" t="s">
        <v>30</v>
      </c>
      <c r="AX1561" s="13" t="s">
        <v>74</v>
      </c>
      <c r="AY1561" s="239" t="s">
        <v>138</v>
      </c>
    </row>
    <row r="1562" s="14" customFormat="1">
      <c r="A1562" s="14"/>
      <c r="B1562" s="240"/>
      <c r="C1562" s="241"/>
      <c r="D1562" s="231" t="s">
        <v>149</v>
      </c>
      <c r="E1562" s="242" t="s">
        <v>1</v>
      </c>
      <c r="F1562" s="243" t="s">
        <v>1728</v>
      </c>
      <c r="G1562" s="241"/>
      <c r="H1562" s="244">
        <v>1.5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149</v>
      </c>
      <c r="AU1562" s="250" t="s">
        <v>147</v>
      </c>
      <c r="AV1562" s="14" t="s">
        <v>147</v>
      </c>
      <c r="AW1562" s="14" t="s">
        <v>30</v>
      </c>
      <c r="AX1562" s="14" t="s">
        <v>74</v>
      </c>
      <c r="AY1562" s="250" t="s">
        <v>138</v>
      </c>
    </row>
    <row r="1563" s="13" customFormat="1">
      <c r="A1563" s="13"/>
      <c r="B1563" s="229"/>
      <c r="C1563" s="230"/>
      <c r="D1563" s="231" t="s">
        <v>149</v>
      </c>
      <c r="E1563" s="232" t="s">
        <v>1</v>
      </c>
      <c r="F1563" s="233" t="s">
        <v>1729</v>
      </c>
      <c r="G1563" s="230"/>
      <c r="H1563" s="232" t="s">
        <v>1</v>
      </c>
      <c r="I1563" s="234"/>
      <c r="J1563" s="230"/>
      <c r="K1563" s="230"/>
      <c r="L1563" s="235"/>
      <c r="M1563" s="236"/>
      <c r="N1563" s="237"/>
      <c r="O1563" s="237"/>
      <c r="P1563" s="237"/>
      <c r="Q1563" s="237"/>
      <c r="R1563" s="237"/>
      <c r="S1563" s="237"/>
      <c r="T1563" s="238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9" t="s">
        <v>149</v>
      </c>
      <c r="AU1563" s="239" t="s">
        <v>147</v>
      </c>
      <c r="AV1563" s="13" t="s">
        <v>82</v>
      </c>
      <c r="AW1563" s="13" t="s">
        <v>30</v>
      </c>
      <c r="AX1563" s="13" t="s">
        <v>74</v>
      </c>
      <c r="AY1563" s="239" t="s">
        <v>138</v>
      </c>
    </row>
    <row r="1564" s="14" customFormat="1">
      <c r="A1564" s="14"/>
      <c r="B1564" s="240"/>
      <c r="C1564" s="241"/>
      <c r="D1564" s="231" t="s">
        <v>149</v>
      </c>
      <c r="E1564" s="242" t="s">
        <v>1</v>
      </c>
      <c r="F1564" s="243" t="s">
        <v>1728</v>
      </c>
      <c r="G1564" s="241"/>
      <c r="H1564" s="244">
        <v>1.5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0" t="s">
        <v>149</v>
      </c>
      <c r="AU1564" s="250" t="s">
        <v>147</v>
      </c>
      <c r="AV1564" s="14" t="s">
        <v>147</v>
      </c>
      <c r="AW1564" s="14" t="s">
        <v>30</v>
      </c>
      <c r="AX1564" s="14" t="s">
        <v>74</v>
      </c>
      <c r="AY1564" s="250" t="s">
        <v>138</v>
      </c>
    </row>
    <row r="1565" s="13" customFormat="1">
      <c r="A1565" s="13"/>
      <c r="B1565" s="229"/>
      <c r="C1565" s="230"/>
      <c r="D1565" s="231" t="s">
        <v>149</v>
      </c>
      <c r="E1565" s="232" t="s">
        <v>1</v>
      </c>
      <c r="F1565" s="233" t="s">
        <v>1394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149</v>
      </c>
      <c r="AU1565" s="239" t="s">
        <v>147</v>
      </c>
      <c r="AV1565" s="13" t="s">
        <v>82</v>
      </c>
      <c r="AW1565" s="13" t="s">
        <v>30</v>
      </c>
      <c r="AX1565" s="13" t="s">
        <v>74</v>
      </c>
      <c r="AY1565" s="239" t="s">
        <v>138</v>
      </c>
    </row>
    <row r="1566" s="14" customFormat="1">
      <c r="A1566" s="14"/>
      <c r="B1566" s="240"/>
      <c r="C1566" s="241"/>
      <c r="D1566" s="231" t="s">
        <v>149</v>
      </c>
      <c r="E1566" s="242" t="s">
        <v>1</v>
      </c>
      <c r="F1566" s="243" t="s">
        <v>1728</v>
      </c>
      <c r="G1566" s="241"/>
      <c r="H1566" s="244">
        <v>1.5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149</v>
      </c>
      <c r="AU1566" s="250" t="s">
        <v>147</v>
      </c>
      <c r="AV1566" s="14" t="s">
        <v>147</v>
      </c>
      <c r="AW1566" s="14" t="s">
        <v>30</v>
      </c>
      <c r="AX1566" s="14" t="s">
        <v>74</v>
      </c>
      <c r="AY1566" s="250" t="s">
        <v>138</v>
      </c>
    </row>
    <row r="1567" s="13" customFormat="1">
      <c r="A1567" s="13"/>
      <c r="B1567" s="229"/>
      <c r="C1567" s="230"/>
      <c r="D1567" s="231" t="s">
        <v>149</v>
      </c>
      <c r="E1567" s="232" t="s">
        <v>1</v>
      </c>
      <c r="F1567" s="233" t="s">
        <v>190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149</v>
      </c>
      <c r="AU1567" s="239" t="s">
        <v>147</v>
      </c>
      <c r="AV1567" s="13" t="s">
        <v>82</v>
      </c>
      <c r="AW1567" s="13" t="s">
        <v>30</v>
      </c>
      <c r="AX1567" s="13" t="s">
        <v>74</v>
      </c>
      <c r="AY1567" s="239" t="s">
        <v>138</v>
      </c>
    </row>
    <row r="1568" s="14" customFormat="1">
      <c r="A1568" s="14"/>
      <c r="B1568" s="240"/>
      <c r="C1568" s="241"/>
      <c r="D1568" s="231" t="s">
        <v>149</v>
      </c>
      <c r="E1568" s="242" t="s">
        <v>1</v>
      </c>
      <c r="F1568" s="243" t="s">
        <v>1728</v>
      </c>
      <c r="G1568" s="241"/>
      <c r="H1568" s="244">
        <v>1.5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149</v>
      </c>
      <c r="AU1568" s="250" t="s">
        <v>147</v>
      </c>
      <c r="AV1568" s="14" t="s">
        <v>147</v>
      </c>
      <c r="AW1568" s="14" t="s">
        <v>30</v>
      </c>
      <c r="AX1568" s="14" t="s">
        <v>74</v>
      </c>
      <c r="AY1568" s="250" t="s">
        <v>138</v>
      </c>
    </row>
    <row r="1569" s="13" customFormat="1">
      <c r="A1569" s="13"/>
      <c r="B1569" s="229"/>
      <c r="C1569" s="230"/>
      <c r="D1569" s="231" t="s">
        <v>149</v>
      </c>
      <c r="E1569" s="232" t="s">
        <v>1</v>
      </c>
      <c r="F1569" s="233" t="s">
        <v>194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149</v>
      </c>
      <c r="AU1569" s="239" t="s">
        <v>147</v>
      </c>
      <c r="AV1569" s="13" t="s">
        <v>82</v>
      </c>
      <c r="AW1569" s="13" t="s">
        <v>30</v>
      </c>
      <c r="AX1569" s="13" t="s">
        <v>74</v>
      </c>
      <c r="AY1569" s="239" t="s">
        <v>138</v>
      </c>
    </row>
    <row r="1570" s="14" customFormat="1">
      <c r="A1570" s="14"/>
      <c r="B1570" s="240"/>
      <c r="C1570" s="241"/>
      <c r="D1570" s="231" t="s">
        <v>149</v>
      </c>
      <c r="E1570" s="242" t="s">
        <v>1</v>
      </c>
      <c r="F1570" s="243" t="s">
        <v>1730</v>
      </c>
      <c r="G1570" s="241"/>
      <c r="H1570" s="244">
        <v>1.6499999999999999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149</v>
      </c>
      <c r="AU1570" s="250" t="s">
        <v>147</v>
      </c>
      <c r="AV1570" s="14" t="s">
        <v>147</v>
      </c>
      <c r="AW1570" s="14" t="s">
        <v>30</v>
      </c>
      <c r="AX1570" s="14" t="s">
        <v>74</v>
      </c>
      <c r="AY1570" s="250" t="s">
        <v>138</v>
      </c>
    </row>
    <row r="1571" s="13" customFormat="1">
      <c r="A1571" s="13"/>
      <c r="B1571" s="229"/>
      <c r="C1571" s="230"/>
      <c r="D1571" s="231" t="s">
        <v>149</v>
      </c>
      <c r="E1571" s="232" t="s">
        <v>1</v>
      </c>
      <c r="F1571" s="233" t="s">
        <v>192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149</v>
      </c>
      <c r="AU1571" s="239" t="s">
        <v>147</v>
      </c>
      <c r="AV1571" s="13" t="s">
        <v>82</v>
      </c>
      <c r="AW1571" s="13" t="s">
        <v>30</v>
      </c>
      <c r="AX1571" s="13" t="s">
        <v>74</v>
      </c>
      <c r="AY1571" s="239" t="s">
        <v>138</v>
      </c>
    </row>
    <row r="1572" s="14" customFormat="1">
      <c r="A1572" s="14"/>
      <c r="B1572" s="240"/>
      <c r="C1572" s="241"/>
      <c r="D1572" s="231" t="s">
        <v>149</v>
      </c>
      <c r="E1572" s="242" t="s">
        <v>1</v>
      </c>
      <c r="F1572" s="243" t="s">
        <v>1728</v>
      </c>
      <c r="G1572" s="241"/>
      <c r="H1572" s="244">
        <v>1.5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149</v>
      </c>
      <c r="AU1572" s="250" t="s">
        <v>147</v>
      </c>
      <c r="AV1572" s="14" t="s">
        <v>147</v>
      </c>
      <c r="AW1572" s="14" t="s">
        <v>30</v>
      </c>
      <c r="AX1572" s="14" t="s">
        <v>74</v>
      </c>
      <c r="AY1572" s="250" t="s">
        <v>138</v>
      </c>
    </row>
    <row r="1573" s="13" customFormat="1">
      <c r="A1573" s="13"/>
      <c r="B1573" s="229"/>
      <c r="C1573" s="230"/>
      <c r="D1573" s="231" t="s">
        <v>149</v>
      </c>
      <c r="E1573" s="232" t="s">
        <v>1</v>
      </c>
      <c r="F1573" s="233" t="s">
        <v>186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149</v>
      </c>
      <c r="AU1573" s="239" t="s">
        <v>147</v>
      </c>
      <c r="AV1573" s="13" t="s">
        <v>82</v>
      </c>
      <c r="AW1573" s="13" t="s">
        <v>30</v>
      </c>
      <c r="AX1573" s="13" t="s">
        <v>74</v>
      </c>
      <c r="AY1573" s="239" t="s">
        <v>138</v>
      </c>
    </row>
    <row r="1574" s="14" customFormat="1">
      <c r="A1574" s="14"/>
      <c r="B1574" s="240"/>
      <c r="C1574" s="241"/>
      <c r="D1574" s="231" t="s">
        <v>149</v>
      </c>
      <c r="E1574" s="242" t="s">
        <v>1</v>
      </c>
      <c r="F1574" s="243" t="s">
        <v>1728</v>
      </c>
      <c r="G1574" s="241"/>
      <c r="H1574" s="244">
        <v>1.5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149</v>
      </c>
      <c r="AU1574" s="250" t="s">
        <v>147</v>
      </c>
      <c r="AV1574" s="14" t="s">
        <v>147</v>
      </c>
      <c r="AW1574" s="14" t="s">
        <v>30</v>
      </c>
      <c r="AX1574" s="14" t="s">
        <v>74</v>
      </c>
      <c r="AY1574" s="250" t="s">
        <v>138</v>
      </c>
    </row>
    <row r="1575" s="15" customFormat="1">
      <c r="A1575" s="15"/>
      <c r="B1575" s="251"/>
      <c r="C1575" s="252"/>
      <c r="D1575" s="231" t="s">
        <v>149</v>
      </c>
      <c r="E1575" s="253" t="s">
        <v>1</v>
      </c>
      <c r="F1575" s="254" t="s">
        <v>176</v>
      </c>
      <c r="G1575" s="252"/>
      <c r="H1575" s="255">
        <v>10.65</v>
      </c>
      <c r="I1575" s="256"/>
      <c r="J1575" s="252"/>
      <c r="K1575" s="252"/>
      <c r="L1575" s="257"/>
      <c r="M1575" s="258"/>
      <c r="N1575" s="259"/>
      <c r="O1575" s="259"/>
      <c r="P1575" s="259"/>
      <c r="Q1575" s="259"/>
      <c r="R1575" s="259"/>
      <c r="S1575" s="259"/>
      <c r="T1575" s="260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61" t="s">
        <v>149</v>
      </c>
      <c r="AU1575" s="261" t="s">
        <v>147</v>
      </c>
      <c r="AV1575" s="15" t="s">
        <v>146</v>
      </c>
      <c r="AW1575" s="15" t="s">
        <v>30</v>
      </c>
      <c r="AX1575" s="15" t="s">
        <v>82</v>
      </c>
      <c r="AY1575" s="261" t="s">
        <v>138</v>
      </c>
    </row>
    <row r="1576" s="2" customFormat="1" ht="24.15" customHeight="1">
      <c r="A1576" s="38"/>
      <c r="B1576" s="39"/>
      <c r="C1576" s="215" t="s">
        <v>1743</v>
      </c>
      <c r="D1576" s="215" t="s">
        <v>142</v>
      </c>
      <c r="E1576" s="216" t="s">
        <v>1744</v>
      </c>
      <c r="F1576" s="217" t="s">
        <v>1745</v>
      </c>
      <c r="G1576" s="218" t="s">
        <v>171</v>
      </c>
      <c r="H1576" s="219">
        <v>10.65</v>
      </c>
      <c r="I1576" s="220"/>
      <c r="J1576" s="221">
        <f>ROUND(I1576*H1576,1)</f>
        <v>0</v>
      </c>
      <c r="K1576" s="222"/>
      <c r="L1576" s="44"/>
      <c r="M1576" s="223" t="s">
        <v>1</v>
      </c>
      <c r="N1576" s="224" t="s">
        <v>40</v>
      </c>
      <c r="O1576" s="91"/>
      <c r="P1576" s="225">
        <f>O1576*H1576</f>
        <v>0</v>
      </c>
      <c r="Q1576" s="225">
        <v>3.0000000000000001E-05</v>
      </c>
      <c r="R1576" s="225">
        <f>Q1576*H1576</f>
        <v>0.00031950000000000001</v>
      </c>
      <c r="S1576" s="225">
        <v>0</v>
      </c>
      <c r="T1576" s="226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7" t="s">
        <v>442</v>
      </c>
      <c r="AT1576" s="227" t="s">
        <v>142</v>
      </c>
      <c r="AU1576" s="227" t="s">
        <v>147</v>
      </c>
      <c r="AY1576" s="17" t="s">
        <v>138</v>
      </c>
      <c r="BE1576" s="228">
        <f>IF(N1576="základní",J1576,0)</f>
        <v>0</v>
      </c>
      <c r="BF1576" s="228">
        <f>IF(N1576="snížená",J1576,0)</f>
        <v>0</v>
      </c>
      <c r="BG1576" s="228">
        <f>IF(N1576="zákl. přenesená",J1576,0)</f>
        <v>0</v>
      </c>
      <c r="BH1576" s="228">
        <f>IF(N1576="sníž. přenesená",J1576,0)</f>
        <v>0</v>
      </c>
      <c r="BI1576" s="228">
        <f>IF(N1576="nulová",J1576,0)</f>
        <v>0</v>
      </c>
      <c r="BJ1576" s="17" t="s">
        <v>147</v>
      </c>
      <c r="BK1576" s="228">
        <f>ROUND(I1576*H1576,1)</f>
        <v>0</v>
      </c>
      <c r="BL1576" s="17" t="s">
        <v>442</v>
      </c>
      <c r="BM1576" s="227" t="s">
        <v>1746</v>
      </c>
    </row>
    <row r="1577" s="13" customFormat="1">
      <c r="A1577" s="13"/>
      <c r="B1577" s="229"/>
      <c r="C1577" s="230"/>
      <c r="D1577" s="231" t="s">
        <v>149</v>
      </c>
      <c r="E1577" s="232" t="s">
        <v>1</v>
      </c>
      <c r="F1577" s="233" t="s">
        <v>1727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149</v>
      </c>
      <c r="AU1577" s="239" t="s">
        <v>147</v>
      </c>
      <c r="AV1577" s="13" t="s">
        <v>82</v>
      </c>
      <c r="AW1577" s="13" t="s">
        <v>30</v>
      </c>
      <c r="AX1577" s="13" t="s">
        <v>74</v>
      </c>
      <c r="AY1577" s="239" t="s">
        <v>138</v>
      </c>
    </row>
    <row r="1578" s="13" customFormat="1">
      <c r="A1578" s="13"/>
      <c r="B1578" s="229"/>
      <c r="C1578" s="230"/>
      <c r="D1578" s="231" t="s">
        <v>149</v>
      </c>
      <c r="E1578" s="232" t="s">
        <v>1</v>
      </c>
      <c r="F1578" s="233" t="s">
        <v>188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149</v>
      </c>
      <c r="AU1578" s="239" t="s">
        <v>147</v>
      </c>
      <c r="AV1578" s="13" t="s">
        <v>82</v>
      </c>
      <c r="AW1578" s="13" t="s">
        <v>30</v>
      </c>
      <c r="AX1578" s="13" t="s">
        <v>74</v>
      </c>
      <c r="AY1578" s="239" t="s">
        <v>138</v>
      </c>
    </row>
    <row r="1579" s="14" customFormat="1">
      <c r="A1579" s="14"/>
      <c r="B1579" s="240"/>
      <c r="C1579" s="241"/>
      <c r="D1579" s="231" t="s">
        <v>149</v>
      </c>
      <c r="E1579" s="242" t="s">
        <v>1</v>
      </c>
      <c r="F1579" s="243" t="s">
        <v>1728</v>
      </c>
      <c r="G1579" s="241"/>
      <c r="H1579" s="244">
        <v>1.5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149</v>
      </c>
      <c r="AU1579" s="250" t="s">
        <v>147</v>
      </c>
      <c r="AV1579" s="14" t="s">
        <v>147</v>
      </c>
      <c r="AW1579" s="14" t="s">
        <v>30</v>
      </c>
      <c r="AX1579" s="14" t="s">
        <v>74</v>
      </c>
      <c r="AY1579" s="250" t="s">
        <v>138</v>
      </c>
    </row>
    <row r="1580" s="13" customFormat="1">
      <c r="A1580" s="13"/>
      <c r="B1580" s="229"/>
      <c r="C1580" s="230"/>
      <c r="D1580" s="231" t="s">
        <v>149</v>
      </c>
      <c r="E1580" s="232" t="s">
        <v>1</v>
      </c>
      <c r="F1580" s="233" t="s">
        <v>1729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149</v>
      </c>
      <c r="AU1580" s="239" t="s">
        <v>147</v>
      </c>
      <c r="AV1580" s="13" t="s">
        <v>82</v>
      </c>
      <c r="AW1580" s="13" t="s">
        <v>30</v>
      </c>
      <c r="AX1580" s="13" t="s">
        <v>74</v>
      </c>
      <c r="AY1580" s="239" t="s">
        <v>138</v>
      </c>
    </row>
    <row r="1581" s="14" customFormat="1">
      <c r="A1581" s="14"/>
      <c r="B1581" s="240"/>
      <c r="C1581" s="241"/>
      <c r="D1581" s="231" t="s">
        <v>149</v>
      </c>
      <c r="E1581" s="242" t="s">
        <v>1</v>
      </c>
      <c r="F1581" s="243" t="s">
        <v>1728</v>
      </c>
      <c r="G1581" s="241"/>
      <c r="H1581" s="244">
        <v>1.5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149</v>
      </c>
      <c r="AU1581" s="250" t="s">
        <v>147</v>
      </c>
      <c r="AV1581" s="14" t="s">
        <v>147</v>
      </c>
      <c r="AW1581" s="14" t="s">
        <v>30</v>
      </c>
      <c r="AX1581" s="14" t="s">
        <v>74</v>
      </c>
      <c r="AY1581" s="250" t="s">
        <v>138</v>
      </c>
    </row>
    <row r="1582" s="13" customFormat="1">
      <c r="A1582" s="13"/>
      <c r="B1582" s="229"/>
      <c r="C1582" s="230"/>
      <c r="D1582" s="231" t="s">
        <v>149</v>
      </c>
      <c r="E1582" s="232" t="s">
        <v>1</v>
      </c>
      <c r="F1582" s="233" t="s">
        <v>1394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149</v>
      </c>
      <c r="AU1582" s="239" t="s">
        <v>147</v>
      </c>
      <c r="AV1582" s="13" t="s">
        <v>82</v>
      </c>
      <c r="AW1582" s="13" t="s">
        <v>30</v>
      </c>
      <c r="AX1582" s="13" t="s">
        <v>74</v>
      </c>
      <c r="AY1582" s="239" t="s">
        <v>138</v>
      </c>
    </row>
    <row r="1583" s="14" customFormat="1">
      <c r="A1583" s="14"/>
      <c r="B1583" s="240"/>
      <c r="C1583" s="241"/>
      <c r="D1583" s="231" t="s">
        <v>149</v>
      </c>
      <c r="E1583" s="242" t="s">
        <v>1</v>
      </c>
      <c r="F1583" s="243" t="s">
        <v>1728</v>
      </c>
      <c r="G1583" s="241"/>
      <c r="H1583" s="244">
        <v>1.5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149</v>
      </c>
      <c r="AU1583" s="250" t="s">
        <v>147</v>
      </c>
      <c r="AV1583" s="14" t="s">
        <v>147</v>
      </c>
      <c r="AW1583" s="14" t="s">
        <v>30</v>
      </c>
      <c r="AX1583" s="14" t="s">
        <v>74</v>
      </c>
      <c r="AY1583" s="250" t="s">
        <v>138</v>
      </c>
    </row>
    <row r="1584" s="13" customFormat="1">
      <c r="A1584" s="13"/>
      <c r="B1584" s="229"/>
      <c r="C1584" s="230"/>
      <c r="D1584" s="231" t="s">
        <v>149</v>
      </c>
      <c r="E1584" s="232" t="s">
        <v>1</v>
      </c>
      <c r="F1584" s="233" t="s">
        <v>190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149</v>
      </c>
      <c r="AU1584" s="239" t="s">
        <v>147</v>
      </c>
      <c r="AV1584" s="13" t="s">
        <v>82</v>
      </c>
      <c r="AW1584" s="13" t="s">
        <v>30</v>
      </c>
      <c r="AX1584" s="13" t="s">
        <v>74</v>
      </c>
      <c r="AY1584" s="239" t="s">
        <v>138</v>
      </c>
    </row>
    <row r="1585" s="14" customFormat="1">
      <c r="A1585" s="14"/>
      <c r="B1585" s="240"/>
      <c r="C1585" s="241"/>
      <c r="D1585" s="231" t="s">
        <v>149</v>
      </c>
      <c r="E1585" s="242" t="s">
        <v>1</v>
      </c>
      <c r="F1585" s="243" t="s">
        <v>1728</v>
      </c>
      <c r="G1585" s="241"/>
      <c r="H1585" s="244">
        <v>1.5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149</v>
      </c>
      <c r="AU1585" s="250" t="s">
        <v>147</v>
      </c>
      <c r="AV1585" s="14" t="s">
        <v>147</v>
      </c>
      <c r="AW1585" s="14" t="s">
        <v>30</v>
      </c>
      <c r="AX1585" s="14" t="s">
        <v>74</v>
      </c>
      <c r="AY1585" s="250" t="s">
        <v>138</v>
      </c>
    </row>
    <row r="1586" s="13" customFormat="1">
      <c r="A1586" s="13"/>
      <c r="B1586" s="229"/>
      <c r="C1586" s="230"/>
      <c r="D1586" s="231" t="s">
        <v>149</v>
      </c>
      <c r="E1586" s="232" t="s">
        <v>1</v>
      </c>
      <c r="F1586" s="233" t="s">
        <v>194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149</v>
      </c>
      <c r="AU1586" s="239" t="s">
        <v>147</v>
      </c>
      <c r="AV1586" s="13" t="s">
        <v>82</v>
      </c>
      <c r="AW1586" s="13" t="s">
        <v>30</v>
      </c>
      <c r="AX1586" s="13" t="s">
        <v>74</v>
      </c>
      <c r="AY1586" s="239" t="s">
        <v>138</v>
      </c>
    </row>
    <row r="1587" s="14" customFormat="1">
      <c r="A1587" s="14"/>
      <c r="B1587" s="240"/>
      <c r="C1587" s="241"/>
      <c r="D1587" s="231" t="s">
        <v>149</v>
      </c>
      <c r="E1587" s="242" t="s">
        <v>1</v>
      </c>
      <c r="F1587" s="243" t="s">
        <v>1730</v>
      </c>
      <c r="G1587" s="241"/>
      <c r="H1587" s="244">
        <v>1.6499999999999999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149</v>
      </c>
      <c r="AU1587" s="250" t="s">
        <v>147</v>
      </c>
      <c r="AV1587" s="14" t="s">
        <v>147</v>
      </c>
      <c r="AW1587" s="14" t="s">
        <v>30</v>
      </c>
      <c r="AX1587" s="14" t="s">
        <v>74</v>
      </c>
      <c r="AY1587" s="250" t="s">
        <v>138</v>
      </c>
    </row>
    <row r="1588" s="13" customFormat="1">
      <c r="A1588" s="13"/>
      <c r="B1588" s="229"/>
      <c r="C1588" s="230"/>
      <c r="D1588" s="231" t="s">
        <v>149</v>
      </c>
      <c r="E1588" s="232" t="s">
        <v>1</v>
      </c>
      <c r="F1588" s="233" t="s">
        <v>192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149</v>
      </c>
      <c r="AU1588" s="239" t="s">
        <v>147</v>
      </c>
      <c r="AV1588" s="13" t="s">
        <v>82</v>
      </c>
      <c r="AW1588" s="13" t="s">
        <v>30</v>
      </c>
      <c r="AX1588" s="13" t="s">
        <v>74</v>
      </c>
      <c r="AY1588" s="239" t="s">
        <v>138</v>
      </c>
    </row>
    <row r="1589" s="14" customFormat="1">
      <c r="A1589" s="14"/>
      <c r="B1589" s="240"/>
      <c r="C1589" s="241"/>
      <c r="D1589" s="231" t="s">
        <v>149</v>
      </c>
      <c r="E1589" s="242" t="s">
        <v>1</v>
      </c>
      <c r="F1589" s="243" t="s">
        <v>1728</v>
      </c>
      <c r="G1589" s="241"/>
      <c r="H1589" s="244">
        <v>1.5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149</v>
      </c>
      <c r="AU1589" s="250" t="s">
        <v>147</v>
      </c>
      <c r="AV1589" s="14" t="s">
        <v>147</v>
      </c>
      <c r="AW1589" s="14" t="s">
        <v>30</v>
      </c>
      <c r="AX1589" s="14" t="s">
        <v>74</v>
      </c>
      <c r="AY1589" s="250" t="s">
        <v>138</v>
      </c>
    </row>
    <row r="1590" s="13" customFormat="1">
      <c r="A1590" s="13"/>
      <c r="B1590" s="229"/>
      <c r="C1590" s="230"/>
      <c r="D1590" s="231" t="s">
        <v>149</v>
      </c>
      <c r="E1590" s="232" t="s">
        <v>1</v>
      </c>
      <c r="F1590" s="233" t="s">
        <v>186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149</v>
      </c>
      <c r="AU1590" s="239" t="s">
        <v>147</v>
      </c>
      <c r="AV1590" s="13" t="s">
        <v>82</v>
      </c>
      <c r="AW1590" s="13" t="s">
        <v>30</v>
      </c>
      <c r="AX1590" s="13" t="s">
        <v>74</v>
      </c>
      <c r="AY1590" s="239" t="s">
        <v>138</v>
      </c>
    </row>
    <row r="1591" s="14" customFormat="1">
      <c r="A1591" s="14"/>
      <c r="B1591" s="240"/>
      <c r="C1591" s="241"/>
      <c r="D1591" s="231" t="s">
        <v>149</v>
      </c>
      <c r="E1591" s="242" t="s">
        <v>1</v>
      </c>
      <c r="F1591" s="243" t="s">
        <v>1728</v>
      </c>
      <c r="G1591" s="241"/>
      <c r="H1591" s="244">
        <v>1.5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149</v>
      </c>
      <c r="AU1591" s="250" t="s">
        <v>147</v>
      </c>
      <c r="AV1591" s="14" t="s">
        <v>147</v>
      </c>
      <c r="AW1591" s="14" t="s">
        <v>30</v>
      </c>
      <c r="AX1591" s="14" t="s">
        <v>74</v>
      </c>
      <c r="AY1591" s="250" t="s">
        <v>138</v>
      </c>
    </row>
    <row r="1592" s="15" customFormat="1">
      <c r="A1592" s="15"/>
      <c r="B1592" s="251"/>
      <c r="C1592" s="252"/>
      <c r="D1592" s="231" t="s">
        <v>149</v>
      </c>
      <c r="E1592" s="253" t="s">
        <v>1</v>
      </c>
      <c r="F1592" s="254" t="s">
        <v>176</v>
      </c>
      <c r="G1592" s="252"/>
      <c r="H1592" s="255">
        <v>10.65</v>
      </c>
      <c r="I1592" s="256"/>
      <c r="J1592" s="252"/>
      <c r="K1592" s="252"/>
      <c r="L1592" s="257"/>
      <c r="M1592" s="258"/>
      <c r="N1592" s="259"/>
      <c r="O1592" s="259"/>
      <c r="P1592" s="259"/>
      <c r="Q1592" s="259"/>
      <c r="R1592" s="259"/>
      <c r="S1592" s="259"/>
      <c r="T1592" s="260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61" t="s">
        <v>149</v>
      </c>
      <c r="AU1592" s="261" t="s">
        <v>147</v>
      </c>
      <c r="AV1592" s="15" t="s">
        <v>146</v>
      </c>
      <c r="AW1592" s="15" t="s">
        <v>30</v>
      </c>
      <c r="AX1592" s="15" t="s">
        <v>82</v>
      </c>
      <c r="AY1592" s="261" t="s">
        <v>138</v>
      </c>
    </row>
    <row r="1593" s="2" customFormat="1" ht="24.15" customHeight="1">
      <c r="A1593" s="38"/>
      <c r="B1593" s="39"/>
      <c r="C1593" s="215" t="s">
        <v>1747</v>
      </c>
      <c r="D1593" s="215" t="s">
        <v>142</v>
      </c>
      <c r="E1593" s="216" t="s">
        <v>1748</v>
      </c>
      <c r="F1593" s="217" t="s">
        <v>1749</v>
      </c>
      <c r="G1593" s="218" t="s">
        <v>171</v>
      </c>
      <c r="H1593" s="219">
        <v>21.699999999999999</v>
      </c>
      <c r="I1593" s="220"/>
      <c r="J1593" s="221">
        <f>ROUND(I1593*H1593,1)</f>
        <v>0</v>
      </c>
      <c r="K1593" s="222"/>
      <c r="L1593" s="44"/>
      <c r="M1593" s="223" t="s">
        <v>1</v>
      </c>
      <c r="N1593" s="224" t="s">
        <v>40</v>
      </c>
      <c r="O1593" s="91"/>
      <c r="P1593" s="225">
        <f>O1593*H1593</f>
        <v>0</v>
      </c>
      <c r="Q1593" s="225">
        <v>9.0000000000000006E-05</v>
      </c>
      <c r="R1593" s="225">
        <f>Q1593*H1593</f>
        <v>0.0019530000000000001</v>
      </c>
      <c r="S1593" s="225">
        <v>0</v>
      </c>
      <c r="T1593" s="226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7" t="s">
        <v>442</v>
      </c>
      <c r="AT1593" s="227" t="s">
        <v>142</v>
      </c>
      <c r="AU1593" s="227" t="s">
        <v>147</v>
      </c>
      <c r="AY1593" s="17" t="s">
        <v>138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17" t="s">
        <v>147</v>
      </c>
      <c r="BK1593" s="228">
        <f>ROUND(I1593*H1593,1)</f>
        <v>0</v>
      </c>
      <c r="BL1593" s="17" t="s">
        <v>442</v>
      </c>
      <c r="BM1593" s="227" t="s">
        <v>1750</v>
      </c>
    </row>
    <row r="1594" s="13" customFormat="1">
      <c r="A1594" s="13"/>
      <c r="B1594" s="229"/>
      <c r="C1594" s="230"/>
      <c r="D1594" s="231" t="s">
        <v>149</v>
      </c>
      <c r="E1594" s="232" t="s">
        <v>1</v>
      </c>
      <c r="F1594" s="233" t="s">
        <v>190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149</v>
      </c>
      <c r="AU1594" s="239" t="s">
        <v>147</v>
      </c>
      <c r="AV1594" s="13" t="s">
        <v>82</v>
      </c>
      <c r="AW1594" s="13" t="s">
        <v>30</v>
      </c>
      <c r="AX1594" s="13" t="s">
        <v>74</v>
      </c>
      <c r="AY1594" s="239" t="s">
        <v>138</v>
      </c>
    </row>
    <row r="1595" s="14" customFormat="1">
      <c r="A1595" s="14"/>
      <c r="B1595" s="240"/>
      <c r="C1595" s="241"/>
      <c r="D1595" s="231" t="s">
        <v>149</v>
      </c>
      <c r="E1595" s="242" t="s">
        <v>1</v>
      </c>
      <c r="F1595" s="243" t="s">
        <v>877</v>
      </c>
      <c r="G1595" s="241"/>
      <c r="H1595" s="244">
        <v>6.2999999999999998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149</v>
      </c>
      <c r="AU1595" s="250" t="s">
        <v>147</v>
      </c>
      <c r="AV1595" s="14" t="s">
        <v>147</v>
      </c>
      <c r="AW1595" s="14" t="s">
        <v>30</v>
      </c>
      <c r="AX1595" s="14" t="s">
        <v>74</v>
      </c>
      <c r="AY1595" s="250" t="s">
        <v>138</v>
      </c>
    </row>
    <row r="1596" s="13" customFormat="1">
      <c r="A1596" s="13"/>
      <c r="B1596" s="229"/>
      <c r="C1596" s="230"/>
      <c r="D1596" s="231" t="s">
        <v>149</v>
      </c>
      <c r="E1596" s="232" t="s">
        <v>1</v>
      </c>
      <c r="F1596" s="233" t="s">
        <v>192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149</v>
      </c>
      <c r="AU1596" s="239" t="s">
        <v>147</v>
      </c>
      <c r="AV1596" s="13" t="s">
        <v>82</v>
      </c>
      <c r="AW1596" s="13" t="s">
        <v>30</v>
      </c>
      <c r="AX1596" s="13" t="s">
        <v>74</v>
      </c>
      <c r="AY1596" s="239" t="s">
        <v>138</v>
      </c>
    </row>
    <row r="1597" s="14" customFormat="1">
      <c r="A1597" s="14"/>
      <c r="B1597" s="240"/>
      <c r="C1597" s="241"/>
      <c r="D1597" s="231" t="s">
        <v>149</v>
      </c>
      <c r="E1597" s="242" t="s">
        <v>1</v>
      </c>
      <c r="F1597" s="243" t="s">
        <v>878</v>
      </c>
      <c r="G1597" s="241"/>
      <c r="H1597" s="244">
        <v>4.5499999999999998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149</v>
      </c>
      <c r="AU1597" s="250" t="s">
        <v>147</v>
      </c>
      <c r="AV1597" s="14" t="s">
        <v>147</v>
      </c>
      <c r="AW1597" s="14" t="s">
        <v>30</v>
      </c>
      <c r="AX1597" s="14" t="s">
        <v>74</v>
      </c>
      <c r="AY1597" s="250" t="s">
        <v>138</v>
      </c>
    </row>
    <row r="1598" s="13" customFormat="1">
      <c r="A1598" s="13"/>
      <c r="B1598" s="229"/>
      <c r="C1598" s="230"/>
      <c r="D1598" s="231" t="s">
        <v>149</v>
      </c>
      <c r="E1598" s="232" t="s">
        <v>1</v>
      </c>
      <c r="F1598" s="233" t="s">
        <v>194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149</v>
      </c>
      <c r="AU1598" s="239" t="s">
        <v>147</v>
      </c>
      <c r="AV1598" s="13" t="s">
        <v>82</v>
      </c>
      <c r="AW1598" s="13" t="s">
        <v>30</v>
      </c>
      <c r="AX1598" s="13" t="s">
        <v>74</v>
      </c>
      <c r="AY1598" s="239" t="s">
        <v>138</v>
      </c>
    </row>
    <row r="1599" s="14" customFormat="1">
      <c r="A1599" s="14"/>
      <c r="B1599" s="240"/>
      <c r="C1599" s="241"/>
      <c r="D1599" s="231" t="s">
        <v>149</v>
      </c>
      <c r="E1599" s="242" t="s">
        <v>1</v>
      </c>
      <c r="F1599" s="243" t="s">
        <v>879</v>
      </c>
      <c r="G1599" s="241"/>
      <c r="H1599" s="244">
        <v>4.2000000000000002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149</v>
      </c>
      <c r="AU1599" s="250" t="s">
        <v>147</v>
      </c>
      <c r="AV1599" s="14" t="s">
        <v>147</v>
      </c>
      <c r="AW1599" s="14" t="s">
        <v>30</v>
      </c>
      <c r="AX1599" s="14" t="s">
        <v>74</v>
      </c>
      <c r="AY1599" s="250" t="s">
        <v>138</v>
      </c>
    </row>
    <row r="1600" s="13" customFormat="1">
      <c r="A1600" s="13"/>
      <c r="B1600" s="229"/>
      <c r="C1600" s="230"/>
      <c r="D1600" s="231" t="s">
        <v>149</v>
      </c>
      <c r="E1600" s="232" t="s">
        <v>1</v>
      </c>
      <c r="F1600" s="233" t="s">
        <v>196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149</v>
      </c>
      <c r="AU1600" s="239" t="s">
        <v>147</v>
      </c>
      <c r="AV1600" s="13" t="s">
        <v>82</v>
      </c>
      <c r="AW1600" s="13" t="s">
        <v>30</v>
      </c>
      <c r="AX1600" s="13" t="s">
        <v>74</v>
      </c>
      <c r="AY1600" s="239" t="s">
        <v>138</v>
      </c>
    </row>
    <row r="1601" s="14" customFormat="1">
      <c r="A1601" s="14"/>
      <c r="B1601" s="240"/>
      <c r="C1601" s="241"/>
      <c r="D1601" s="231" t="s">
        <v>149</v>
      </c>
      <c r="E1601" s="242" t="s">
        <v>1</v>
      </c>
      <c r="F1601" s="243" t="s">
        <v>880</v>
      </c>
      <c r="G1601" s="241"/>
      <c r="H1601" s="244">
        <v>6.6500000000000004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149</v>
      </c>
      <c r="AU1601" s="250" t="s">
        <v>147</v>
      </c>
      <c r="AV1601" s="14" t="s">
        <v>147</v>
      </c>
      <c r="AW1601" s="14" t="s">
        <v>30</v>
      </c>
      <c r="AX1601" s="14" t="s">
        <v>74</v>
      </c>
      <c r="AY1601" s="250" t="s">
        <v>138</v>
      </c>
    </row>
    <row r="1602" s="15" customFormat="1">
      <c r="A1602" s="15"/>
      <c r="B1602" s="251"/>
      <c r="C1602" s="252"/>
      <c r="D1602" s="231" t="s">
        <v>149</v>
      </c>
      <c r="E1602" s="253" t="s">
        <v>1</v>
      </c>
      <c r="F1602" s="254" t="s">
        <v>176</v>
      </c>
      <c r="G1602" s="252"/>
      <c r="H1602" s="255">
        <v>21.700000000000003</v>
      </c>
      <c r="I1602" s="256"/>
      <c r="J1602" s="252"/>
      <c r="K1602" s="252"/>
      <c r="L1602" s="257"/>
      <c r="M1602" s="258"/>
      <c r="N1602" s="259"/>
      <c r="O1602" s="259"/>
      <c r="P1602" s="259"/>
      <c r="Q1602" s="259"/>
      <c r="R1602" s="259"/>
      <c r="S1602" s="259"/>
      <c r="T1602" s="260"/>
      <c r="U1602" s="15"/>
      <c r="V1602" s="15"/>
      <c r="W1602" s="15"/>
      <c r="X1602" s="15"/>
      <c r="Y1602" s="15"/>
      <c r="Z1602" s="15"/>
      <c r="AA1602" s="15"/>
      <c r="AB1602" s="15"/>
      <c r="AC1602" s="15"/>
      <c r="AD1602" s="15"/>
      <c r="AE1602" s="15"/>
      <c r="AT1602" s="261" t="s">
        <v>149</v>
      </c>
      <c r="AU1602" s="261" t="s">
        <v>147</v>
      </c>
      <c r="AV1602" s="15" t="s">
        <v>146</v>
      </c>
      <c r="AW1602" s="15" t="s">
        <v>30</v>
      </c>
      <c r="AX1602" s="15" t="s">
        <v>82</v>
      </c>
      <c r="AY1602" s="261" t="s">
        <v>138</v>
      </c>
    </row>
    <row r="1603" s="2" customFormat="1" ht="24.15" customHeight="1">
      <c r="A1603" s="38"/>
      <c r="B1603" s="39"/>
      <c r="C1603" s="215" t="s">
        <v>1751</v>
      </c>
      <c r="D1603" s="215" t="s">
        <v>142</v>
      </c>
      <c r="E1603" s="216" t="s">
        <v>1752</v>
      </c>
      <c r="F1603" s="217" t="s">
        <v>1753</v>
      </c>
      <c r="G1603" s="218" t="s">
        <v>171</v>
      </c>
      <c r="H1603" s="219">
        <v>21.699999999999999</v>
      </c>
      <c r="I1603" s="220"/>
      <c r="J1603" s="221">
        <f>ROUND(I1603*H1603,1)</f>
        <v>0</v>
      </c>
      <c r="K1603" s="222"/>
      <c r="L1603" s="44"/>
      <c r="M1603" s="223" t="s">
        <v>1</v>
      </c>
      <c r="N1603" s="224" t="s">
        <v>40</v>
      </c>
      <c r="O1603" s="91"/>
      <c r="P1603" s="225">
        <f>O1603*H1603</f>
        <v>0</v>
      </c>
      <c r="Q1603" s="225">
        <v>0</v>
      </c>
      <c r="R1603" s="225">
        <f>Q1603*H1603</f>
        <v>0</v>
      </c>
      <c r="S1603" s="225">
        <v>0</v>
      </c>
      <c r="T1603" s="226">
        <f>S1603*H1603</f>
        <v>0</v>
      </c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R1603" s="227" t="s">
        <v>442</v>
      </c>
      <c r="AT1603" s="227" t="s">
        <v>142</v>
      </c>
      <c r="AU1603" s="227" t="s">
        <v>147</v>
      </c>
      <c r="AY1603" s="17" t="s">
        <v>138</v>
      </c>
      <c r="BE1603" s="228">
        <f>IF(N1603="základní",J1603,0)</f>
        <v>0</v>
      </c>
      <c r="BF1603" s="228">
        <f>IF(N1603="snížená",J1603,0)</f>
        <v>0</v>
      </c>
      <c r="BG1603" s="228">
        <f>IF(N1603="zákl. přenesená",J1603,0)</f>
        <v>0</v>
      </c>
      <c r="BH1603" s="228">
        <f>IF(N1603="sníž. přenesená",J1603,0)</f>
        <v>0</v>
      </c>
      <c r="BI1603" s="228">
        <f>IF(N1603="nulová",J1603,0)</f>
        <v>0</v>
      </c>
      <c r="BJ1603" s="17" t="s">
        <v>147</v>
      </c>
      <c r="BK1603" s="228">
        <f>ROUND(I1603*H1603,1)</f>
        <v>0</v>
      </c>
      <c r="BL1603" s="17" t="s">
        <v>442</v>
      </c>
      <c r="BM1603" s="227" t="s">
        <v>1754</v>
      </c>
    </row>
    <row r="1604" s="13" customFormat="1">
      <c r="A1604" s="13"/>
      <c r="B1604" s="229"/>
      <c r="C1604" s="230"/>
      <c r="D1604" s="231" t="s">
        <v>149</v>
      </c>
      <c r="E1604" s="232" t="s">
        <v>1</v>
      </c>
      <c r="F1604" s="233" t="s">
        <v>190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149</v>
      </c>
      <c r="AU1604" s="239" t="s">
        <v>147</v>
      </c>
      <c r="AV1604" s="13" t="s">
        <v>82</v>
      </c>
      <c r="AW1604" s="13" t="s">
        <v>30</v>
      </c>
      <c r="AX1604" s="13" t="s">
        <v>74</v>
      </c>
      <c r="AY1604" s="239" t="s">
        <v>138</v>
      </c>
    </row>
    <row r="1605" s="14" customFormat="1">
      <c r="A1605" s="14"/>
      <c r="B1605" s="240"/>
      <c r="C1605" s="241"/>
      <c r="D1605" s="231" t="s">
        <v>149</v>
      </c>
      <c r="E1605" s="242" t="s">
        <v>1</v>
      </c>
      <c r="F1605" s="243" t="s">
        <v>877</v>
      </c>
      <c r="G1605" s="241"/>
      <c r="H1605" s="244">
        <v>6.2999999999999998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149</v>
      </c>
      <c r="AU1605" s="250" t="s">
        <v>147</v>
      </c>
      <c r="AV1605" s="14" t="s">
        <v>147</v>
      </c>
      <c r="AW1605" s="14" t="s">
        <v>30</v>
      </c>
      <c r="AX1605" s="14" t="s">
        <v>74</v>
      </c>
      <c r="AY1605" s="250" t="s">
        <v>138</v>
      </c>
    </row>
    <row r="1606" s="13" customFormat="1">
      <c r="A1606" s="13"/>
      <c r="B1606" s="229"/>
      <c r="C1606" s="230"/>
      <c r="D1606" s="231" t="s">
        <v>149</v>
      </c>
      <c r="E1606" s="232" t="s">
        <v>1</v>
      </c>
      <c r="F1606" s="233" t="s">
        <v>192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149</v>
      </c>
      <c r="AU1606" s="239" t="s">
        <v>147</v>
      </c>
      <c r="AV1606" s="13" t="s">
        <v>82</v>
      </c>
      <c r="AW1606" s="13" t="s">
        <v>30</v>
      </c>
      <c r="AX1606" s="13" t="s">
        <v>74</v>
      </c>
      <c r="AY1606" s="239" t="s">
        <v>138</v>
      </c>
    </row>
    <row r="1607" s="14" customFormat="1">
      <c r="A1607" s="14"/>
      <c r="B1607" s="240"/>
      <c r="C1607" s="241"/>
      <c r="D1607" s="231" t="s">
        <v>149</v>
      </c>
      <c r="E1607" s="242" t="s">
        <v>1</v>
      </c>
      <c r="F1607" s="243" t="s">
        <v>878</v>
      </c>
      <c r="G1607" s="241"/>
      <c r="H1607" s="244">
        <v>4.5499999999999998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149</v>
      </c>
      <c r="AU1607" s="250" t="s">
        <v>147</v>
      </c>
      <c r="AV1607" s="14" t="s">
        <v>147</v>
      </c>
      <c r="AW1607" s="14" t="s">
        <v>30</v>
      </c>
      <c r="AX1607" s="14" t="s">
        <v>74</v>
      </c>
      <c r="AY1607" s="250" t="s">
        <v>138</v>
      </c>
    </row>
    <row r="1608" s="13" customFormat="1">
      <c r="A1608" s="13"/>
      <c r="B1608" s="229"/>
      <c r="C1608" s="230"/>
      <c r="D1608" s="231" t="s">
        <v>149</v>
      </c>
      <c r="E1608" s="232" t="s">
        <v>1</v>
      </c>
      <c r="F1608" s="233" t="s">
        <v>194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149</v>
      </c>
      <c r="AU1608" s="239" t="s">
        <v>147</v>
      </c>
      <c r="AV1608" s="13" t="s">
        <v>82</v>
      </c>
      <c r="AW1608" s="13" t="s">
        <v>30</v>
      </c>
      <c r="AX1608" s="13" t="s">
        <v>74</v>
      </c>
      <c r="AY1608" s="239" t="s">
        <v>138</v>
      </c>
    </row>
    <row r="1609" s="14" customFormat="1">
      <c r="A1609" s="14"/>
      <c r="B1609" s="240"/>
      <c r="C1609" s="241"/>
      <c r="D1609" s="231" t="s">
        <v>149</v>
      </c>
      <c r="E1609" s="242" t="s">
        <v>1</v>
      </c>
      <c r="F1609" s="243" t="s">
        <v>879</v>
      </c>
      <c r="G1609" s="241"/>
      <c r="H1609" s="244">
        <v>4.2000000000000002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149</v>
      </c>
      <c r="AU1609" s="250" t="s">
        <v>147</v>
      </c>
      <c r="AV1609" s="14" t="s">
        <v>147</v>
      </c>
      <c r="AW1609" s="14" t="s">
        <v>30</v>
      </c>
      <c r="AX1609" s="14" t="s">
        <v>74</v>
      </c>
      <c r="AY1609" s="250" t="s">
        <v>138</v>
      </c>
    </row>
    <row r="1610" s="13" customFormat="1">
      <c r="A1610" s="13"/>
      <c r="B1610" s="229"/>
      <c r="C1610" s="230"/>
      <c r="D1610" s="231" t="s">
        <v>149</v>
      </c>
      <c r="E1610" s="232" t="s">
        <v>1</v>
      </c>
      <c r="F1610" s="233" t="s">
        <v>196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149</v>
      </c>
      <c r="AU1610" s="239" t="s">
        <v>147</v>
      </c>
      <c r="AV1610" s="13" t="s">
        <v>82</v>
      </c>
      <c r="AW1610" s="13" t="s">
        <v>30</v>
      </c>
      <c r="AX1610" s="13" t="s">
        <v>74</v>
      </c>
      <c r="AY1610" s="239" t="s">
        <v>138</v>
      </c>
    </row>
    <row r="1611" s="14" customFormat="1">
      <c r="A1611" s="14"/>
      <c r="B1611" s="240"/>
      <c r="C1611" s="241"/>
      <c r="D1611" s="231" t="s">
        <v>149</v>
      </c>
      <c r="E1611" s="242" t="s">
        <v>1</v>
      </c>
      <c r="F1611" s="243" t="s">
        <v>880</v>
      </c>
      <c r="G1611" s="241"/>
      <c r="H1611" s="244">
        <v>6.6500000000000004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149</v>
      </c>
      <c r="AU1611" s="250" t="s">
        <v>147</v>
      </c>
      <c r="AV1611" s="14" t="s">
        <v>147</v>
      </c>
      <c r="AW1611" s="14" t="s">
        <v>30</v>
      </c>
      <c r="AX1611" s="14" t="s">
        <v>74</v>
      </c>
      <c r="AY1611" s="250" t="s">
        <v>138</v>
      </c>
    </row>
    <row r="1612" s="15" customFormat="1">
      <c r="A1612" s="15"/>
      <c r="B1612" s="251"/>
      <c r="C1612" s="252"/>
      <c r="D1612" s="231" t="s">
        <v>149</v>
      </c>
      <c r="E1612" s="253" t="s">
        <v>1</v>
      </c>
      <c r="F1612" s="254" t="s">
        <v>176</v>
      </c>
      <c r="G1612" s="252"/>
      <c r="H1612" s="255">
        <v>21.700000000000003</v>
      </c>
      <c r="I1612" s="256"/>
      <c r="J1612" s="252"/>
      <c r="K1612" s="252"/>
      <c r="L1612" s="257"/>
      <c r="M1612" s="258"/>
      <c r="N1612" s="259"/>
      <c r="O1612" s="259"/>
      <c r="P1612" s="259"/>
      <c r="Q1612" s="259"/>
      <c r="R1612" s="259"/>
      <c r="S1612" s="259"/>
      <c r="T1612" s="260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61" t="s">
        <v>149</v>
      </c>
      <c r="AU1612" s="261" t="s">
        <v>147</v>
      </c>
      <c r="AV1612" s="15" t="s">
        <v>146</v>
      </c>
      <c r="AW1612" s="15" t="s">
        <v>30</v>
      </c>
      <c r="AX1612" s="15" t="s">
        <v>82</v>
      </c>
      <c r="AY1612" s="261" t="s">
        <v>138</v>
      </c>
    </row>
    <row r="1613" s="2" customFormat="1" ht="24.15" customHeight="1">
      <c r="A1613" s="38"/>
      <c r="B1613" s="39"/>
      <c r="C1613" s="215" t="s">
        <v>1755</v>
      </c>
      <c r="D1613" s="215" t="s">
        <v>142</v>
      </c>
      <c r="E1613" s="216" t="s">
        <v>1756</v>
      </c>
      <c r="F1613" s="217" t="s">
        <v>1757</v>
      </c>
      <c r="G1613" s="218" t="s">
        <v>171</v>
      </c>
      <c r="H1613" s="219">
        <v>21.699999999999999</v>
      </c>
      <c r="I1613" s="220"/>
      <c r="J1613" s="221">
        <f>ROUND(I1613*H1613,1)</f>
        <v>0</v>
      </c>
      <c r="K1613" s="222"/>
      <c r="L1613" s="44"/>
      <c r="M1613" s="223" t="s">
        <v>1</v>
      </c>
      <c r="N1613" s="224" t="s">
        <v>40</v>
      </c>
      <c r="O1613" s="91"/>
      <c r="P1613" s="225">
        <f>O1613*H1613</f>
        <v>0</v>
      </c>
      <c r="Q1613" s="225">
        <v>0.00017000000000000001</v>
      </c>
      <c r="R1613" s="225">
        <f>Q1613*H1613</f>
        <v>0.003689</v>
      </c>
      <c r="S1613" s="225">
        <v>0</v>
      </c>
      <c r="T1613" s="226">
        <f>S1613*H1613</f>
        <v>0</v>
      </c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  <c r="AE1613" s="38"/>
      <c r="AR1613" s="227" t="s">
        <v>442</v>
      </c>
      <c r="AT1613" s="227" t="s">
        <v>142</v>
      </c>
      <c r="AU1613" s="227" t="s">
        <v>147</v>
      </c>
      <c r="AY1613" s="17" t="s">
        <v>138</v>
      </c>
      <c r="BE1613" s="228">
        <f>IF(N1613="základní",J1613,0)</f>
        <v>0</v>
      </c>
      <c r="BF1613" s="228">
        <f>IF(N1613="snížená",J1613,0)</f>
        <v>0</v>
      </c>
      <c r="BG1613" s="228">
        <f>IF(N1613="zákl. přenesená",J1613,0)</f>
        <v>0</v>
      </c>
      <c r="BH1613" s="228">
        <f>IF(N1613="sníž. přenesená",J1613,0)</f>
        <v>0</v>
      </c>
      <c r="BI1613" s="228">
        <f>IF(N1613="nulová",J1613,0)</f>
        <v>0</v>
      </c>
      <c r="BJ1613" s="17" t="s">
        <v>147</v>
      </c>
      <c r="BK1613" s="228">
        <f>ROUND(I1613*H1613,1)</f>
        <v>0</v>
      </c>
      <c r="BL1613" s="17" t="s">
        <v>442</v>
      </c>
      <c r="BM1613" s="227" t="s">
        <v>1758</v>
      </c>
    </row>
    <row r="1614" s="13" customFormat="1">
      <c r="A1614" s="13"/>
      <c r="B1614" s="229"/>
      <c r="C1614" s="230"/>
      <c r="D1614" s="231" t="s">
        <v>149</v>
      </c>
      <c r="E1614" s="232" t="s">
        <v>1</v>
      </c>
      <c r="F1614" s="233" t="s">
        <v>190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149</v>
      </c>
      <c r="AU1614" s="239" t="s">
        <v>147</v>
      </c>
      <c r="AV1614" s="13" t="s">
        <v>82</v>
      </c>
      <c r="AW1614" s="13" t="s">
        <v>30</v>
      </c>
      <c r="AX1614" s="13" t="s">
        <v>74</v>
      </c>
      <c r="AY1614" s="239" t="s">
        <v>138</v>
      </c>
    </row>
    <row r="1615" s="14" customFormat="1">
      <c r="A1615" s="14"/>
      <c r="B1615" s="240"/>
      <c r="C1615" s="241"/>
      <c r="D1615" s="231" t="s">
        <v>149</v>
      </c>
      <c r="E1615" s="242" t="s">
        <v>1</v>
      </c>
      <c r="F1615" s="243" t="s">
        <v>877</v>
      </c>
      <c r="G1615" s="241"/>
      <c r="H1615" s="244">
        <v>6.2999999999999998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149</v>
      </c>
      <c r="AU1615" s="250" t="s">
        <v>147</v>
      </c>
      <c r="AV1615" s="14" t="s">
        <v>147</v>
      </c>
      <c r="AW1615" s="14" t="s">
        <v>30</v>
      </c>
      <c r="AX1615" s="14" t="s">
        <v>74</v>
      </c>
      <c r="AY1615" s="250" t="s">
        <v>138</v>
      </c>
    </row>
    <row r="1616" s="13" customFormat="1">
      <c r="A1616" s="13"/>
      <c r="B1616" s="229"/>
      <c r="C1616" s="230"/>
      <c r="D1616" s="231" t="s">
        <v>149</v>
      </c>
      <c r="E1616" s="232" t="s">
        <v>1</v>
      </c>
      <c r="F1616" s="233" t="s">
        <v>192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149</v>
      </c>
      <c r="AU1616" s="239" t="s">
        <v>147</v>
      </c>
      <c r="AV1616" s="13" t="s">
        <v>82</v>
      </c>
      <c r="AW1616" s="13" t="s">
        <v>30</v>
      </c>
      <c r="AX1616" s="13" t="s">
        <v>74</v>
      </c>
      <c r="AY1616" s="239" t="s">
        <v>138</v>
      </c>
    </row>
    <row r="1617" s="14" customFormat="1">
      <c r="A1617" s="14"/>
      <c r="B1617" s="240"/>
      <c r="C1617" s="241"/>
      <c r="D1617" s="231" t="s">
        <v>149</v>
      </c>
      <c r="E1617" s="242" t="s">
        <v>1</v>
      </c>
      <c r="F1617" s="243" t="s">
        <v>878</v>
      </c>
      <c r="G1617" s="241"/>
      <c r="H1617" s="244">
        <v>4.5499999999999998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149</v>
      </c>
      <c r="AU1617" s="250" t="s">
        <v>147</v>
      </c>
      <c r="AV1617" s="14" t="s">
        <v>147</v>
      </c>
      <c r="AW1617" s="14" t="s">
        <v>30</v>
      </c>
      <c r="AX1617" s="14" t="s">
        <v>74</v>
      </c>
      <c r="AY1617" s="250" t="s">
        <v>138</v>
      </c>
    </row>
    <row r="1618" s="13" customFormat="1">
      <c r="A1618" s="13"/>
      <c r="B1618" s="229"/>
      <c r="C1618" s="230"/>
      <c r="D1618" s="231" t="s">
        <v>149</v>
      </c>
      <c r="E1618" s="232" t="s">
        <v>1</v>
      </c>
      <c r="F1618" s="233" t="s">
        <v>194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149</v>
      </c>
      <c r="AU1618" s="239" t="s">
        <v>147</v>
      </c>
      <c r="AV1618" s="13" t="s">
        <v>82</v>
      </c>
      <c r="AW1618" s="13" t="s">
        <v>30</v>
      </c>
      <c r="AX1618" s="13" t="s">
        <v>74</v>
      </c>
      <c r="AY1618" s="239" t="s">
        <v>138</v>
      </c>
    </row>
    <row r="1619" s="14" customFormat="1">
      <c r="A1619" s="14"/>
      <c r="B1619" s="240"/>
      <c r="C1619" s="241"/>
      <c r="D1619" s="231" t="s">
        <v>149</v>
      </c>
      <c r="E1619" s="242" t="s">
        <v>1</v>
      </c>
      <c r="F1619" s="243" t="s">
        <v>879</v>
      </c>
      <c r="G1619" s="241"/>
      <c r="H1619" s="244">
        <v>4.2000000000000002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149</v>
      </c>
      <c r="AU1619" s="250" t="s">
        <v>147</v>
      </c>
      <c r="AV1619" s="14" t="s">
        <v>147</v>
      </c>
      <c r="AW1619" s="14" t="s">
        <v>30</v>
      </c>
      <c r="AX1619" s="14" t="s">
        <v>74</v>
      </c>
      <c r="AY1619" s="250" t="s">
        <v>138</v>
      </c>
    </row>
    <row r="1620" s="13" customFormat="1">
      <c r="A1620" s="13"/>
      <c r="B1620" s="229"/>
      <c r="C1620" s="230"/>
      <c r="D1620" s="231" t="s">
        <v>149</v>
      </c>
      <c r="E1620" s="232" t="s">
        <v>1</v>
      </c>
      <c r="F1620" s="233" t="s">
        <v>196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149</v>
      </c>
      <c r="AU1620" s="239" t="s">
        <v>147</v>
      </c>
      <c r="AV1620" s="13" t="s">
        <v>82</v>
      </c>
      <c r="AW1620" s="13" t="s">
        <v>30</v>
      </c>
      <c r="AX1620" s="13" t="s">
        <v>74</v>
      </c>
      <c r="AY1620" s="239" t="s">
        <v>138</v>
      </c>
    </row>
    <row r="1621" s="14" customFormat="1">
      <c r="A1621" s="14"/>
      <c r="B1621" s="240"/>
      <c r="C1621" s="241"/>
      <c r="D1621" s="231" t="s">
        <v>149</v>
      </c>
      <c r="E1621" s="242" t="s">
        <v>1</v>
      </c>
      <c r="F1621" s="243" t="s">
        <v>880</v>
      </c>
      <c r="G1621" s="241"/>
      <c r="H1621" s="244">
        <v>6.6500000000000004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149</v>
      </c>
      <c r="AU1621" s="250" t="s">
        <v>147</v>
      </c>
      <c r="AV1621" s="14" t="s">
        <v>147</v>
      </c>
      <c r="AW1621" s="14" t="s">
        <v>30</v>
      </c>
      <c r="AX1621" s="14" t="s">
        <v>74</v>
      </c>
      <c r="AY1621" s="250" t="s">
        <v>138</v>
      </c>
    </row>
    <row r="1622" s="15" customFormat="1">
      <c r="A1622" s="15"/>
      <c r="B1622" s="251"/>
      <c r="C1622" s="252"/>
      <c r="D1622" s="231" t="s">
        <v>149</v>
      </c>
      <c r="E1622" s="253" t="s">
        <v>1</v>
      </c>
      <c r="F1622" s="254" t="s">
        <v>176</v>
      </c>
      <c r="G1622" s="252"/>
      <c r="H1622" s="255">
        <v>21.700000000000003</v>
      </c>
      <c r="I1622" s="256"/>
      <c r="J1622" s="252"/>
      <c r="K1622" s="252"/>
      <c r="L1622" s="257"/>
      <c r="M1622" s="258"/>
      <c r="N1622" s="259"/>
      <c r="O1622" s="259"/>
      <c r="P1622" s="259"/>
      <c r="Q1622" s="259"/>
      <c r="R1622" s="259"/>
      <c r="S1622" s="259"/>
      <c r="T1622" s="260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15"/>
      <c r="AT1622" s="261" t="s">
        <v>149</v>
      </c>
      <c r="AU1622" s="261" t="s">
        <v>147</v>
      </c>
      <c r="AV1622" s="15" t="s">
        <v>146</v>
      </c>
      <c r="AW1622" s="15" t="s">
        <v>30</v>
      </c>
      <c r="AX1622" s="15" t="s">
        <v>82</v>
      </c>
      <c r="AY1622" s="261" t="s">
        <v>138</v>
      </c>
    </row>
    <row r="1623" s="2" customFormat="1" ht="24.15" customHeight="1">
      <c r="A1623" s="38"/>
      <c r="B1623" s="39"/>
      <c r="C1623" s="215" t="s">
        <v>1759</v>
      </c>
      <c r="D1623" s="215" t="s">
        <v>142</v>
      </c>
      <c r="E1623" s="216" t="s">
        <v>1760</v>
      </c>
      <c r="F1623" s="217" t="s">
        <v>1761</v>
      </c>
      <c r="G1623" s="218" t="s">
        <v>364</v>
      </c>
      <c r="H1623" s="219">
        <v>10</v>
      </c>
      <c r="I1623" s="220"/>
      <c r="J1623" s="221">
        <f>ROUND(I1623*H1623,1)</f>
        <v>0</v>
      </c>
      <c r="K1623" s="222"/>
      <c r="L1623" s="44"/>
      <c r="M1623" s="223" t="s">
        <v>1</v>
      </c>
      <c r="N1623" s="224" t="s">
        <v>40</v>
      </c>
      <c r="O1623" s="91"/>
      <c r="P1623" s="225">
        <f>O1623*H1623</f>
        <v>0</v>
      </c>
      <c r="Q1623" s="225">
        <v>2.0910000000000001E-05</v>
      </c>
      <c r="R1623" s="225">
        <f>Q1623*H1623</f>
        <v>0.00020910000000000001</v>
      </c>
      <c r="S1623" s="225">
        <v>0</v>
      </c>
      <c r="T1623" s="226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27" t="s">
        <v>442</v>
      </c>
      <c r="AT1623" s="227" t="s">
        <v>142</v>
      </c>
      <c r="AU1623" s="227" t="s">
        <v>147</v>
      </c>
      <c r="AY1623" s="17" t="s">
        <v>138</v>
      </c>
      <c r="BE1623" s="228">
        <f>IF(N1623="základní",J1623,0)</f>
        <v>0</v>
      </c>
      <c r="BF1623" s="228">
        <f>IF(N1623="snížená",J1623,0)</f>
        <v>0</v>
      </c>
      <c r="BG1623" s="228">
        <f>IF(N1623="zákl. přenesená",J1623,0)</f>
        <v>0</v>
      </c>
      <c r="BH1623" s="228">
        <f>IF(N1623="sníž. přenesená",J1623,0)</f>
        <v>0</v>
      </c>
      <c r="BI1623" s="228">
        <f>IF(N1623="nulová",J1623,0)</f>
        <v>0</v>
      </c>
      <c r="BJ1623" s="17" t="s">
        <v>147</v>
      </c>
      <c r="BK1623" s="228">
        <f>ROUND(I1623*H1623,1)</f>
        <v>0</v>
      </c>
      <c r="BL1623" s="17" t="s">
        <v>442</v>
      </c>
      <c r="BM1623" s="227" t="s">
        <v>1762</v>
      </c>
    </row>
    <row r="1624" s="13" customFormat="1">
      <c r="A1624" s="13"/>
      <c r="B1624" s="229"/>
      <c r="C1624" s="230"/>
      <c r="D1624" s="231" t="s">
        <v>149</v>
      </c>
      <c r="E1624" s="232" t="s">
        <v>1</v>
      </c>
      <c r="F1624" s="233" t="s">
        <v>1763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149</v>
      </c>
      <c r="AU1624" s="239" t="s">
        <v>147</v>
      </c>
      <c r="AV1624" s="13" t="s">
        <v>82</v>
      </c>
      <c r="AW1624" s="13" t="s">
        <v>30</v>
      </c>
      <c r="AX1624" s="13" t="s">
        <v>74</v>
      </c>
      <c r="AY1624" s="239" t="s">
        <v>138</v>
      </c>
    </row>
    <row r="1625" s="14" customFormat="1">
      <c r="A1625" s="14"/>
      <c r="B1625" s="240"/>
      <c r="C1625" s="241"/>
      <c r="D1625" s="231" t="s">
        <v>149</v>
      </c>
      <c r="E1625" s="242" t="s">
        <v>1</v>
      </c>
      <c r="F1625" s="243" t="s">
        <v>146</v>
      </c>
      <c r="G1625" s="241"/>
      <c r="H1625" s="244">
        <v>4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149</v>
      </c>
      <c r="AU1625" s="250" t="s">
        <v>147</v>
      </c>
      <c r="AV1625" s="14" t="s">
        <v>147</v>
      </c>
      <c r="AW1625" s="14" t="s">
        <v>30</v>
      </c>
      <c r="AX1625" s="14" t="s">
        <v>74</v>
      </c>
      <c r="AY1625" s="250" t="s">
        <v>138</v>
      </c>
    </row>
    <row r="1626" s="13" customFormat="1">
      <c r="A1626" s="13"/>
      <c r="B1626" s="229"/>
      <c r="C1626" s="230"/>
      <c r="D1626" s="231" t="s">
        <v>149</v>
      </c>
      <c r="E1626" s="232" t="s">
        <v>1</v>
      </c>
      <c r="F1626" s="233" t="s">
        <v>192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149</v>
      </c>
      <c r="AU1626" s="239" t="s">
        <v>147</v>
      </c>
      <c r="AV1626" s="13" t="s">
        <v>82</v>
      </c>
      <c r="AW1626" s="13" t="s">
        <v>30</v>
      </c>
      <c r="AX1626" s="13" t="s">
        <v>74</v>
      </c>
      <c r="AY1626" s="239" t="s">
        <v>138</v>
      </c>
    </row>
    <row r="1627" s="14" customFormat="1">
      <c r="A1627" s="14"/>
      <c r="B1627" s="240"/>
      <c r="C1627" s="241"/>
      <c r="D1627" s="231" t="s">
        <v>149</v>
      </c>
      <c r="E1627" s="242" t="s">
        <v>1</v>
      </c>
      <c r="F1627" s="243" t="s">
        <v>82</v>
      </c>
      <c r="G1627" s="241"/>
      <c r="H1627" s="244">
        <v>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149</v>
      </c>
      <c r="AU1627" s="250" t="s">
        <v>147</v>
      </c>
      <c r="AV1627" s="14" t="s">
        <v>147</v>
      </c>
      <c r="AW1627" s="14" t="s">
        <v>30</v>
      </c>
      <c r="AX1627" s="14" t="s">
        <v>74</v>
      </c>
      <c r="AY1627" s="250" t="s">
        <v>138</v>
      </c>
    </row>
    <row r="1628" s="13" customFormat="1">
      <c r="A1628" s="13"/>
      <c r="B1628" s="229"/>
      <c r="C1628" s="230"/>
      <c r="D1628" s="231" t="s">
        <v>149</v>
      </c>
      <c r="E1628" s="232" t="s">
        <v>1</v>
      </c>
      <c r="F1628" s="233" t="s">
        <v>194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149</v>
      </c>
      <c r="AU1628" s="239" t="s">
        <v>147</v>
      </c>
      <c r="AV1628" s="13" t="s">
        <v>82</v>
      </c>
      <c r="AW1628" s="13" t="s">
        <v>30</v>
      </c>
      <c r="AX1628" s="13" t="s">
        <v>74</v>
      </c>
      <c r="AY1628" s="239" t="s">
        <v>138</v>
      </c>
    </row>
    <row r="1629" s="14" customFormat="1">
      <c r="A1629" s="14"/>
      <c r="B1629" s="240"/>
      <c r="C1629" s="241"/>
      <c r="D1629" s="231" t="s">
        <v>149</v>
      </c>
      <c r="E1629" s="242" t="s">
        <v>1</v>
      </c>
      <c r="F1629" s="243" t="s">
        <v>82</v>
      </c>
      <c r="G1629" s="241"/>
      <c r="H1629" s="244">
        <v>1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149</v>
      </c>
      <c r="AU1629" s="250" t="s">
        <v>147</v>
      </c>
      <c r="AV1629" s="14" t="s">
        <v>147</v>
      </c>
      <c r="AW1629" s="14" t="s">
        <v>30</v>
      </c>
      <c r="AX1629" s="14" t="s">
        <v>74</v>
      </c>
      <c r="AY1629" s="250" t="s">
        <v>138</v>
      </c>
    </row>
    <row r="1630" s="13" customFormat="1">
      <c r="A1630" s="13"/>
      <c r="B1630" s="229"/>
      <c r="C1630" s="230"/>
      <c r="D1630" s="231" t="s">
        <v>149</v>
      </c>
      <c r="E1630" s="232" t="s">
        <v>1</v>
      </c>
      <c r="F1630" s="233" t="s">
        <v>196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149</v>
      </c>
      <c r="AU1630" s="239" t="s">
        <v>147</v>
      </c>
      <c r="AV1630" s="13" t="s">
        <v>82</v>
      </c>
      <c r="AW1630" s="13" t="s">
        <v>30</v>
      </c>
      <c r="AX1630" s="13" t="s">
        <v>74</v>
      </c>
      <c r="AY1630" s="239" t="s">
        <v>138</v>
      </c>
    </row>
    <row r="1631" s="14" customFormat="1">
      <c r="A1631" s="14"/>
      <c r="B1631" s="240"/>
      <c r="C1631" s="241"/>
      <c r="D1631" s="231" t="s">
        <v>149</v>
      </c>
      <c r="E1631" s="242" t="s">
        <v>1</v>
      </c>
      <c r="F1631" s="243" t="s">
        <v>146</v>
      </c>
      <c r="G1631" s="241"/>
      <c r="H1631" s="244">
        <v>4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149</v>
      </c>
      <c r="AU1631" s="250" t="s">
        <v>147</v>
      </c>
      <c r="AV1631" s="14" t="s">
        <v>147</v>
      </c>
      <c r="AW1631" s="14" t="s">
        <v>30</v>
      </c>
      <c r="AX1631" s="14" t="s">
        <v>74</v>
      </c>
      <c r="AY1631" s="250" t="s">
        <v>138</v>
      </c>
    </row>
    <row r="1632" s="15" customFormat="1">
      <c r="A1632" s="15"/>
      <c r="B1632" s="251"/>
      <c r="C1632" s="252"/>
      <c r="D1632" s="231" t="s">
        <v>149</v>
      </c>
      <c r="E1632" s="253" t="s">
        <v>1</v>
      </c>
      <c r="F1632" s="254" t="s">
        <v>176</v>
      </c>
      <c r="G1632" s="252"/>
      <c r="H1632" s="255">
        <v>10</v>
      </c>
      <c r="I1632" s="256"/>
      <c r="J1632" s="252"/>
      <c r="K1632" s="252"/>
      <c r="L1632" s="257"/>
      <c r="M1632" s="258"/>
      <c r="N1632" s="259"/>
      <c r="O1632" s="259"/>
      <c r="P1632" s="259"/>
      <c r="Q1632" s="259"/>
      <c r="R1632" s="259"/>
      <c r="S1632" s="259"/>
      <c r="T1632" s="260"/>
      <c r="U1632" s="15"/>
      <c r="V1632" s="15"/>
      <c r="W1632" s="15"/>
      <c r="X1632" s="15"/>
      <c r="Y1632" s="15"/>
      <c r="Z1632" s="15"/>
      <c r="AA1632" s="15"/>
      <c r="AB1632" s="15"/>
      <c r="AC1632" s="15"/>
      <c r="AD1632" s="15"/>
      <c r="AE1632" s="15"/>
      <c r="AT1632" s="261" t="s">
        <v>149</v>
      </c>
      <c r="AU1632" s="261" t="s">
        <v>147</v>
      </c>
      <c r="AV1632" s="15" t="s">
        <v>146</v>
      </c>
      <c r="AW1632" s="15" t="s">
        <v>30</v>
      </c>
      <c r="AX1632" s="15" t="s">
        <v>82</v>
      </c>
      <c r="AY1632" s="261" t="s">
        <v>138</v>
      </c>
    </row>
    <row r="1633" s="2" customFormat="1" ht="24.15" customHeight="1">
      <c r="A1633" s="38"/>
      <c r="B1633" s="39"/>
      <c r="C1633" s="215" t="s">
        <v>1764</v>
      </c>
      <c r="D1633" s="215" t="s">
        <v>142</v>
      </c>
      <c r="E1633" s="216" t="s">
        <v>1765</v>
      </c>
      <c r="F1633" s="217" t="s">
        <v>1766</v>
      </c>
      <c r="G1633" s="218" t="s">
        <v>364</v>
      </c>
      <c r="H1633" s="219">
        <v>10</v>
      </c>
      <c r="I1633" s="220"/>
      <c r="J1633" s="221">
        <f>ROUND(I1633*H1633,1)</f>
        <v>0</v>
      </c>
      <c r="K1633" s="222"/>
      <c r="L1633" s="44"/>
      <c r="M1633" s="223" t="s">
        <v>1</v>
      </c>
      <c r="N1633" s="224" t="s">
        <v>40</v>
      </c>
      <c r="O1633" s="91"/>
      <c r="P1633" s="225">
        <f>O1633*H1633</f>
        <v>0</v>
      </c>
      <c r="Q1633" s="225">
        <v>6.0000000000000002E-05</v>
      </c>
      <c r="R1633" s="225">
        <f>Q1633*H1633</f>
        <v>0.00060000000000000006</v>
      </c>
      <c r="S1633" s="225">
        <v>0</v>
      </c>
      <c r="T1633" s="226">
        <f>S1633*H1633</f>
        <v>0</v>
      </c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  <c r="AE1633" s="38"/>
      <c r="AR1633" s="227" t="s">
        <v>442</v>
      </c>
      <c r="AT1633" s="227" t="s">
        <v>142</v>
      </c>
      <c r="AU1633" s="227" t="s">
        <v>147</v>
      </c>
      <c r="AY1633" s="17" t="s">
        <v>138</v>
      </c>
      <c r="BE1633" s="228">
        <f>IF(N1633="základní",J1633,0)</f>
        <v>0</v>
      </c>
      <c r="BF1633" s="228">
        <f>IF(N1633="snížená",J1633,0)</f>
        <v>0</v>
      </c>
      <c r="BG1633" s="228">
        <f>IF(N1633="zákl. přenesená",J1633,0)</f>
        <v>0</v>
      </c>
      <c r="BH1633" s="228">
        <f>IF(N1633="sníž. přenesená",J1633,0)</f>
        <v>0</v>
      </c>
      <c r="BI1633" s="228">
        <f>IF(N1633="nulová",J1633,0)</f>
        <v>0</v>
      </c>
      <c r="BJ1633" s="17" t="s">
        <v>147</v>
      </c>
      <c r="BK1633" s="228">
        <f>ROUND(I1633*H1633,1)</f>
        <v>0</v>
      </c>
      <c r="BL1633" s="17" t="s">
        <v>442</v>
      </c>
      <c r="BM1633" s="227" t="s">
        <v>1767</v>
      </c>
    </row>
    <row r="1634" s="13" customFormat="1">
      <c r="A1634" s="13"/>
      <c r="B1634" s="229"/>
      <c r="C1634" s="230"/>
      <c r="D1634" s="231" t="s">
        <v>149</v>
      </c>
      <c r="E1634" s="232" t="s">
        <v>1</v>
      </c>
      <c r="F1634" s="233" t="s">
        <v>1763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149</v>
      </c>
      <c r="AU1634" s="239" t="s">
        <v>147</v>
      </c>
      <c r="AV1634" s="13" t="s">
        <v>82</v>
      </c>
      <c r="AW1634" s="13" t="s">
        <v>30</v>
      </c>
      <c r="AX1634" s="13" t="s">
        <v>74</v>
      </c>
      <c r="AY1634" s="239" t="s">
        <v>138</v>
      </c>
    </row>
    <row r="1635" s="14" customFormat="1">
      <c r="A1635" s="14"/>
      <c r="B1635" s="240"/>
      <c r="C1635" s="241"/>
      <c r="D1635" s="231" t="s">
        <v>149</v>
      </c>
      <c r="E1635" s="242" t="s">
        <v>1</v>
      </c>
      <c r="F1635" s="243" t="s">
        <v>146</v>
      </c>
      <c r="G1635" s="241"/>
      <c r="H1635" s="244">
        <v>4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149</v>
      </c>
      <c r="AU1635" s="250" t="s">
        <v>147</v>
      </c>
      <c r="AV1635" s="14" t="s">
        <v>147</v>
      </c>
      <c r="AW1635" s="14" t="s">
        <v>30</v>
      </c>
      <c r="AX1635" s="14" t="s">
        <v>74</v>
      </c>
      <c r="AY1635" s="250" t="s">
        <v>138</v>
      </c>
    </row>
    <row r="1636" s="13" customFormat="1">
      <c r="A1636" s="13"/>
      <c r="B1636" s="229"/>
      <c r="C1636" s="230"/>
      <c r="D1636" s="231" t="s">
        <v>149</v>
      </c>
      <c r="E1636" s="232" t="s">
        <v>1</v>
      </c>
      <c r="F1636" s="233" t="s">
        <v>192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149</v>
      </c>
      <c r="AU1636" s="239" t="s">
        <v>147</v>
      </c>
      <c r="AV1636" s="13" t="s">
        <v>82</v>
      </c>
      <c r="AW1636" s="13" t="s">
        <v>30</v>
      </c>
      <c r="AX1636" s="13" t="s">
        <v>74</v>
      </c>
      <c r="AY1636" s="239" t="s">
        <v>138</v>
      </c>
    </row>
    <row r="1637" s="14" customFormat="1">
      <c r="A1637" s="14"/>
      <c r="B1637" s="240"/>
      <c r="C1637" s="241"/>
      <c r="D1637" s="231" t="s">
        <v>149</v>
      </c>
      <c r="E1637" s="242" t="s">
        <v>1</v>
      </c>
      <c r="F1637" s="243" t="s">
        <v>82</v>
      </c>
      <c r="G1637" s="241"/>
      <c r="H1637" s="244">
        <v>1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149</v>
      </c>
      <c r="AU1637" s="250" t="s">
        <v>147</v>
      </c>
      <c r="AV1637" s="14" t="s">
        <v>147</v>
      </c>
      <c r="AW1637" s="14" t="s">
        <v>30</v>
      </c>
      <c r="AX1637" s="14" t="s">
        <v>74</v>
      </c>
      <c r="AY1637" s="250" t="s">
        <v>138</v>
      </c>
    </row>
    <row r="1638" s="13" customFormat="1">
      <c r="A1638" s="13"/>
      <c r="B1638" s="229"/>
      <c r="C1638" s="230"/>
      <c r="D1638" s="231" t="s">
        <v>149</v>
      </c>
      <c r="E1638" s="232" t="s">
        <v>1</v>
      </c>
      <c r="F1638" s="233" t="s">
        <v>194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149</v>
      </c>
      <c r="AU1638" s="239" t="s">
        <v>147</v>
      </c>
      <c r="AV1638" s="13" t="s">
        <v>82</v>
      </c>
      <c r="AW1638" s="13" t="s">
        <v>30</v>
      </c>
      <c r="AX1638" s="13" t="s">
        <v>74</v>
      </c>
      <c r="AY1638" s="239" t="s">
        <v>138</v>
      </c>
    </row>
    <row r="1639" s="14" customFormat="1">
      <c r="A1639" s="14"/>
      <c r="B1639" s="240"/>
      <c r="C1639" s="241"/>
      <c r="D1639" s="231" t="s">
        <v>149</v>
      </c>
      <c r="E1639" s="242" t="s">
        <v>1</v>
      </c>
      <c r="F1639" s="243" t="s">
        <v>82</v>
      </c>
      <c r="G1639" s="241"/>
      <c r="H1639" s="244">
        <v>1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149</v>
      </c>
      <c r="AU1639" s="250" t="s">
        <v>147</v>
      </c>
      <c r="AV1639" s="14" t="s">
        <v>147</v>
      </c>
      <c r="AW1639" s="14" t="s">
        <v>30</v>
      </c>
      <c r="AX1639" s="14" t="s">
        <v>74</v>
      </c>
      <c r="AY1639" s="250" t="s">
        <v>138</v>
      </c>
    </row>
    <row r="1640" s="13" customFormat="1">
      <c r="A1640" s="13"/>
      <c r="B1640" s="229"/>
      <c r="C1640" s="230"/>
      <c r="D1640" s="231" t="s">
        <v>149</v>
      </c>
      <c r="E1640" s="232" t="s">
        <v>1</v>
      </c>
      <c r="F1640" s="233" t="s">
        <v>196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149</v>
      </c>
      <c r="AU1640" s="239" t="s">
        <v>147</v>
      </c>
      <c r="AV1640" s="13" t="s">
        <v>82</v>
      </c>
      <c r="AW1640" s="13" t="s">
        <v>30</v>
      </c>
      <c r="AX1640" s="13" t="s">
        <v>74</v>
      </c>
      <c r="AY1640" s="239" t="s">
        <v>138</v>
      </c>
    </row>
    <row r="1641" s="14" customFormat="1">
      <c r="A1641" s="14"/>
      <c r="B1641" s="240"/>
      <c r="C1641" s="241"/>
      <c r="D1641" s="231" t="s">
        <v>149</v>
      </c>
      <c r="E1641" s="242" t="s">
        <v>1</v>
      </c>
      <c r="F1641" s="243" t="s">
        <v>146</v>
      </c>
      <c r="G1641" s="241"/>
      <c r="H1641" s="244">
        <v>4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149</v>
      </c>
      <c r="AU1641" s="250" t="s">
        <v>147</v>
      </c>
      <c r="AV1641" s="14" t="s">
        <v>147</v>
      </c>
      <c r="AW1641" s="14" t="s">
        <v>30</v>
      </c>
      <c r="AX1641" s="14" t="s">
        <v>74</v>
      </c>
      <c r="AY1641" s="250" t="s">
        <v>138</v>
      </c>
    </row>
    <row r="1642" s="15" customFormat="1">
      <c r="A1642" s="15"/>
      <c r="B1642" s="251"/>
      <c r="C1642" s="252"/>
      <c r="D1642" s="231" t="s">
        <v>149</v>
      </c>
      <c r="E1642" s="253" t="s">
        <v>1</v>
      </c>
      <c r="F1642" s="254" t="s">
        <v>176</v>
      </c>
      <c r="G1642" s="252"/>
      <c r="H1642" s="255">
        <v>10</v>
      </c>
      <c r="I1642" s="256"/>
      <c r="J1642" s="252"/>
      <c r="K1642" s="252"/>
      <c r="L1642" s="257"/>
      <c r="M1642" s="258"/>
      <c r="N1642" s="259"/>
      <c r="O1642" s="259"/>
      <c r="P1642" s="259"/>
      <c r="Q1642" s="259"/>
      <c r="R1642" s="259"/>
      <c r="S1642" s="259"/>
      <c r="T1642" s="260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61" t="s">
        <v>149</v>
      </c>
      <c r="AU1642" s="261" t="s">
        <v>147</v>
      </c>
      <c r="AV1642" s="15" t="s">
        <v>146</v>
      </c>
      <c r="AW1642" s="15" t="s">
        <v>30</v>
      </c>
      <c r="AX1642" s="15" t="s">
        <v>82</v>
      </c>
      <c r="AY1642" s="261" t="s">
        <v>138</v>
      </c>
    </row>
    <row r="1643" s="2" customFormat="1" ht="24.15" customHeight="1">
      <c r="A1643" s="38"/>
      <c r="B1643" s="39"/>
      <c r="C1643" s="215" t="s">
        <v>1768</v>
      </c>
      <c r="D1643" s="215" t="s">
        <v>142</v>
      </c>
      <c r="E1643" s="216" t="s">
        <v>1769</v>
      </c>
      <c r="F1643" s="217" t="s">
        <v>1770</v>
      </c>
      <c r="G1643" s="218" t="s">
        <v>171</v>
      </c>
      <c r="H1643" s="219">
        <v>21.699999999999999</v>
      </c>
      <c r="I1643" s="220"/>
      <c r="J1643" s="221">
        <f>ROUND(I1643*H1643,1)</f>
        <v>0</v>
      </c>
      <c r="K1643" s="222"/>
      <c r="L1643" s="44"/>
      <c r="M1643" s="223" t="s">
        <v>1</v>
      </c>
      <c r="N1643" s="224" t="s">
        <v>40</v>
      </c>
      <c r="O1643" s="91"/>
      <c r="P1643" s="225">
        <f>O1643*H1643</f>
        <v>0</v>
      </c>
      <c r="Q1643" s="225">
        <v>0.00042999999999999999</v>
      </c>
      <c r="R1643" s="225">
        <f>Q1643*H1643</f>
        <v>0.009330999999999999</v>
      </c>
      <c r="S1643" s="225">
        <v>0</v>
      </c>
      <c r="T1643" s="226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27" t="s">
        <v>442</v>
      </c>
      <c r="AT1643" s="227" t="s">
        <v>142</v>
      </c>
      <c r="AU1643" s="227" t="s">
        <v>147</v>
      </c>
      <c r="AY1643" s="17" t="s">
        <v>138</v>
      </c>
      <c r="BE1643" s="228">
        <f>IF(N1643="základní",J1643,0)</f>
        <v>0</v>
      </c>
      <c r="BF1643" s="228">
        <f>IF(N1643="snížená",J1643,0)</f>
        <v>0</v>
      </c>
      <c r="BG1643" s="228">
        <f>IF(N1643="zákl. přenesená",J1643,0)</f>
        <v>0</v>
      </c>
      <c r="BH1643" s="228">
        <f>IF(N1643="sníž. přenesená",J1643,0)</f>
        <v>0</v>
      </c>
      <c r="BI1643" s="228">
        <f>IF(N1643="nulová",J1643,0)</f>
        <v>0</v>
      </c>
      <c r="BJ1643" s="17" t="s">
        <v>147</v>
      </c>
      <c r="BK1643" s="228">
        <f>ROUND(I1643*H1643,1)</f>
        <v>0</v>
      </c>
      <c r="BL1643" s="17" t="s">
        <v>442</v>
      </c>
      <c r="BM1643" s="227" t="s">
        <v>1771</v>
      </c>
    </row>
    <row r="1644" s="13" customFormat="1">
      <c r="A1644" s="13"/>
      <c r="B1644" s="229"/>
      <c r="C1644" s="230"/>
      <c r="D1644" s="231" t="s">
        <v>149</v>
      </c>
      <c r="E1644" s="232" t="s">
        <v>1</v>
      </c>
      <c r="F1644" s="233" t="s">
        <v>190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149</v>
      </c>
      <c r="AU1644" s="239" t="s">
        <v>147</v>
      </c>
      <c r="AV1644" s="13" t="s">
        <v>82</v>
      </c>
      <c r="AW1644" s="13" t="s">
        <v>30</v>
      </c>
      <c r="AX1644" s="13" t="s">
        <v>74</v>
      </c>
      <c r="AY1644" s="239" t="s">
        <v>138</v>
      </c>
    </row>
    <row r="1645" s="14" customFormat="1">
      <c r="A1645" s="14"/>
      <c r="B1645" s="240"/>
      <c r="C1645" s="241"/>
      <c r="D1645" s="231" t="s">
        <v>149</v>
      </c>
      <c r="E1645" s="242" t="s">
        <v>1</v>
      </c>
      <c r="F1645" s="243" t="s">
        <v>877</v>
      </c>
      <c r="G1645" s="241"/>
      <c r="H1645" s="244">
        <v>6.2999999999999998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149</v>
      </c>
      <c r="AU1645" s="250" t="s">
        <v>147</v>
      </c>
      <c r="AV1645" s="14" t="s">
        <v>147</v>
      </c>
      <c r="AW1645" s="14" t="s">
        <v>30</v>
      </c>
      <c r="AX1645" s="14" t="s">
        <v>74</v>
      </c>
      <c r="AY1645" s="250" t="s">
        <v>138</v>
      </c>
    </row>
    <row r="1646" s="13" customFormat="1">
      <c r="A1646" s="13"/>
      <c r="B1646" s="229"/>
      <c r="C1646" s="230"/>
      <c r="D1646" s="231" t="s">
        <v>149</v>
      </c>
      <c r="E1646" s="232" t="s">
        <v>1</v>
      </c>
      <c r="F1646" s="233" t="s">
        <v>192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149</v>
      </c>
      <c r="AU1646" s="239" t="s">
        <v>147</v>
      </c>
      <c r="AV1646" s="13" t="s">
        <v>82</v>
      </c>
      <c r="AW1646" s="13" t="s">
        <v>30</v>
      </c>
      <c r="AX1646" s="13" t="s">
        <v>74</v>
      </c>
      <c r="AY1646" s="239" t="s">
        <v>138</v>
      </c>
    </row>
    <row r="1647" s="14" customFormat="1">
      <c r="A1647" s="14"/>
      <c r="B1647" s="240"/>
      <c r="C1647" s="241"/>
      <c r="D1647" s="231" t="s">
        <v>149</v>
      </c>
      <c r="E1647" s="242" t="s">
        <v>1</v>
      </c>
      <c r="F1647" s="243" t="s">
        <v>878</v>
      </c>
      <c r="G1647" s="241"/>
      <c r="H1647" s="244">
        <v>4.5499999999999998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149</v>
      </c>
      <c r="AU1647" s="250" t="s">
        <v>147</v>
      </c>
      <c r="AV1647" s="14" t="s">
        <v>147</v>
      </c>
      <c r="AW1647" s="14" t="s">
        <v>30</v>
      </c>
      <c r="AX1647" s="14" t="s">
        <v>74</v>
      </c>
      <c r="AY1647" s="250" t="s">
        <v>138</v>
      </c>
    </row>
    <row r="1648" s="13" customFormat="1">
      <c r="A1648" s="13"/>
      <c r="B1648" s="229"/>
      <c r="C1648" s="230"/>
      <c r="D1648" s="231" t="s">
        <v>149</v>
      </c>
      <c r="E1648" s="232" t="s">
        <v>1</v>
      </c>
      <c r="F1648" s="233" t="s">
        <v>194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149</v>
      </c>
      <c r="AU1648" s="239" t="s">
        <v>147</v>
      </c>
      <c r="AV1648" s="13" t="s">
        <v>82</v>
      </c>
      <c r="AW1648" s="13" t="s">
        <v>30</v>
      </c>
      <c r="AX1648" s="13" t="s">
        <v>74</v>
      </c>
      <c r="AY1648" s="239" t="s">
        <v>138</v>
      </c>
    </row>
    <row r="1649" s="14" customFormat="1">
      <c r="A1649" s="14"/>
      <c r="B1649" s="240"/>
      <c r="C1649" s="241"/>
      <c r="D1649" s="231" t="s">
        <v>149</v>
      </c>
      <c r="E1649" s="242" t="s">
        <v>1</v>
      </c>
      <c r="F1649" s="243" t="s">
        <v>879</v>
      </c>
      <c r="G1649" s="241"/>
      <c r="H1649" s="244">
        <v>4.2000000000000002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149</v>
      </c>
      <c r="AU1649" s="250" t="s">
        <v>147</v>
      </c>
      <c r="AV1649" s="14" t="s">
        <v>147</v>
      </c>
      <c r="AW1649" s="14" t="s">
        <v>30</v>
      </c>
      <c r="AX1649" s="14" t="s">
        <v>74</v>
      </c>
      <c r="AY1649" s="250" t="s">
        <v>138</v>
      </c>
    </row>
    <row r="1650" s="13" customFormat="1">
      <c r="A1650" s="13"/>
      <c r="B1650" s="229"/>
      <c r="C1650" s="230"/>
      <c r="D1650" s="231" t="s">
        <v>149</v>
      </c>
      <c r="E1650" s="232" t="s">
        <v>1</v>
      </c>
      <c r="F1650" s="233" t="s">
        <v>196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149</v>
      </c>
      <c r="AU1650" s="239" t="s">
        <v>147</v>
      </c>
      <c r="AV1650" s="13" t="s">
        <v>82</v>
      </c>
      <c r="AW1650" s="13" t="s">
        <v>30</v>
      </c>
      <c r="AX1650" s="13" t="s">
        <v>74</v>
      </c>
      <c r="AY1650" s="239" t="s">
        <v>138</v>
      </c>
    </row>
    <row r="1651" s="14" customFormat="1">
      <c r="A1651" s="14"/>
      <c r="B1651" s="240"/>
      <c r="C1651" s="241"/>
      <c r="D1651" s="231" t="s">
        <v>149</v>
      </c>
      <c r="E1651" s="242" t="s">
        <v>1</v>
      </c>
      <c r="F1651" s="243" t="s">
        <v>880</v>
      </c>
      <c r="G1651" s="241"/>
      <c r="H1651" s="244">
        <v>6.6500000000000004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149</v>
      </c>
      <c r="AU1651" s="250" t="s">
        <v>147</v>
      </c>
      <c r="AV1651" s="14" t="s">
        <v>147</v>
      </c>
      <c r="AW1651" s="14" t="s">
        <v>30</v>
      </c>
      <c r="AX1651" s="14" t="s">
        <v>74</v>
      </c>
      <c r="AY1651" s="250" t="s">
        <v>138</v>
      </c>
    </row>
    <row r="1652" s="15" customFormat="1">
      <c r="A1652" s="15"/>
      <c r="B1652" s="251"/>
      <c r="C1652" s="252"/>
      <c r="D1652" s="231" t="s">
        <v>149</v>
      </c>
      <c r="E1652" s="253" t="s">
        <v>1</v>
      </c>
      <c r="F1652" s="254" t="s">
        <v>176</v>
      </c>
      <c r="G1652" s="252"/>
      <c r="H1652" s="255">
        <v>21.700000000000003</v>
      </c>
      <c r="I1652" s="256"/>
      <c r="J1652" s="252"/>
      <c r="K1652" s="252"/>
      <c r="L1652" s="257"/>
      <c r="M1652" s="258"/>
      <c r="N1652" s="259"/>
      <c r="O1652" s="259"/>
      <c r="P1652" s="259"/>
      <c r="Q1652" s="259"/>
      <c r="R1652" s="259"/>
      <c r="S1652" s="259"/>
      <c r="T1652" s="260"/>
      <c r="U1652" s="15"/>
      <c r="V1652" s="15"/>
      <c r="W1652" s="15"/>
      <c r="X1652" s="15"/>
      <c r="Y1652" s="15"/>
      <c r="Z1652" s="15"/>
      <c r="AA1652" s="15"/>
      <c r="AB1652" s="15"/>
      <c r="AC1652" s="15"/>
      <c r="AD1652" s="15"/>
      <c r="AE1652" s="15"/>
      <c r="AT1652" s="261" t="s">
        <v>149</v>
      </c>
      <c r="AU1652" s="261" t="s">
        <v>147</v>
      </c>
      <c r="AV1652" s="15" t="s">
        <v>146</v>
      </c>
      <c r="AW1652" s="15" t="s">
        <v>30</v>
      </c>
      <c r="AX1652" s="15" t="s">
        <v>82</v>
      </c>
      <c r="AY1652" s="261" t="s">
        <v>138</v>
      </c>
    </row>
    <row r="1653" s="2" customFormat="1" ht="24.15" customHeight="1">
      <c r="A1653" s="38"/>
      <c r="B1653" s="39"/>
      <c r="C1653" s="215" t="s">
        <v>1772</v>
      </c>
      <c r="D1653" s="215" t="s">
        <v>142</v>
      </c>
      <c r="E1653" s="216" t="s">
        <v>1773</v>
      </c>
      <c r="F1653" s="217" t="s">
        <v>1774</v>
      </c>
      <c r="G1653" s="218" t="s">
        <v>364</v>
      </c>
      <c r="H1653" s="219">
        <v>10</v>
      </c>
      <c r="I1653" s="220"/>
      <c r="J1653" s="221">
        <f>ROUND(I1653*H1653,1)</f>
        <v>0</v>
      </c>
      <c r="K1653" s="222"/>
      <c r="L1653" s="44"/>
      <c r="M1653" s="223" t="s">
        <v>1</v>
      </c>
      <c r="N1653" s="224" t="s">
        <v>40</v>
      </c>
      <c r="O1653" s="91"/>
      <c r="P1653" s="225">
        <f>O1653*H1653</f>
        <v>0</v>
      </c>
      <c r="Q1653" s="225">
        <v>2.0000000000000002E-05</v>
      </c>
      <c r="R1653" s="225">
        <f>Q1653*H1653</f>
        <v>0.00020000000000000001</v>
      </c>
      <c r="S1653" s="225">
        <v>0</v>
      </c>
      <c r="T1653" s="226">
        <f>S1653*H1653</f>
        <v>0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442</v>
      </c>
      <c r="AT1653" s="227" t="s">
        <v>142</v>
      </c>
      <c r="AU1653" s="227" t="s">
        <v>147</v>
      </c>
      <c r="AY1653" s="17" t="s">
        <v>138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147</v>
      </c>
      <c r="BK1653" s="228">
        <f>ROUND(I1653*H1653,1)</f>
        <v>0</v>
      </c>
      <c r="BL1653" s="17" t="s">
        <v>442</v>
      </c>
      <c r="BM1653" s="227" t="s">
        <v>1775</v>
      </c>
    </row>
    <row r="1654" s="13" customFormat="1">
      <c r="A1654" s="13"/>
      <c r="B1654" s="229"/>
      <c r="C1654" s="230"/>
      <c r="D1654" s="231" t="s">
        <v>149</v>
      </c>
      <c r="E1654" s="232" t="s">
        <v>1</v>
      </c>
      <c r="F1654" s="233" t="s">
        <v>1763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149</v>
      </c>
      <c r="AU1654" s="239" t="s">
        <v>147</v>
      </c>
      <c r="AV1654" s="13" t="s">
        <v>82</v>
      </c>
      <c r="AW1654" s="13" t="s">
        <v>30</v>
      </c>
      <c r="AX1654" s="13" t="s">
        <v>74</v>
      </c>
      <c r="AY1654" s="239" t="s">
        <v>138</v>
      </c>
    </row>
    <row r="1655" s="14" customFormat="1">
      <c r="A1655" s="14"/>
      <c r="B1655" s="240"/>
      <c r="C1655" s="241"/>
      <c r="D1655" s="231" t="s">
        <v>149</v>
      </c>
      <c r="E1655" s="242" t="s">
        <v>1</v>
      </c>
      <c r="F1655" s="243" t="s">
        <v>146</v>
      </c>
      <c r="G1655" s="241"/>
      <c r="H1655" s="244">
        <v>4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149</v>
      </c>
      <c r="AU1655" s="250" t="s">
        <v>147</v>
      </c>
      <c r="AV1655" s="14" t="s">
        <v>147</v>
      </c>
      <c r="AW1655" s="14" t="s">
        <v>30</v>
      </c>
      <c r="AX1655" s="14" t="s">
        <v>74</v>
      </c>
      <c r="AY1655" s="250" t="s">
        <v>138</v>
      </c>
    </row>
    <row r="1656" s="13" customFormat="1">
      <c r="A1656" s="13"/>
      <c r="B1656" s="229"/>
      <c r="C1656" s="230"/>
      <c r="D1656" s="231" t="s">
        <v>149</v>
      </c>
      <c r="E1656" s="232" t="s">
        <v>1</v>
      </c>
      <c r="F1656" s="233" t="s">
        <v>192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149</v>
      </c>
      <c r="AU1656" s="239" t="s">
        <v>147</v>
      </c>
      <c r="AV1656" s="13" t="s">
        <v>82</v>
      </c>
      <c r="AW1656" s="13" t="s">
        <v>30</v>
      </c>
      <c r="AX1656" s="13" t="s">
        <v>74</v>
      </c>
      <c r="AY1656" s="239" t="s">
        <v>138</v>
      </c>
    </row>
    <row r="1657" s="14" customFormat="1">
      <c r="A1657" s="14"/>
      <c r="B1657" s="240"/>
      <c r="C1657" s="241"/>
      <c r="D1657" s="231" t="s">
        <v>149</v>
      </c>
      <c r="E1657" s="242" t="s">
        <v>1</v>
      </c>
      <c r="F1657" s="243" t="s">
        <v>82</v>
      </c>
      <c r="G1657" s="241"/>
      <c r="H1657" s="244">
        <v>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149</v>
      </c>
      <c r="AU1657" s="250" t="s">
        <v>147</v>
      </c>
      <c r="AV1657" s="14" t="s">
        <v>147</v>
      </c>
      <c r="AW1657" s="14" t="s">
        <v>30</v>
      </c>
      <c r="AX1657" s="14" t="s">
        <v>74</v>
      </c>
      <c r="AY1657" s="250" t="s">
        <v>138</v>
      </c>
    </row>
    <row r="1658" s="13" customFormat="1">
      <c r="A1658" s="13"/>
      <c r="B1658" s="229"/>
      <c r="C1658" s="230"/>
      <c r="D1658" s="231" t="s">
        <v>149</v>
      </c>
      <c r="E1658" s="232" t="s">
        <v>1</v>
      </c>
      <c r="F1658" s="233" t="s">
        <v>194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149</v>
      </c>
      <c r="AU1658" s="239" t="s">
        <v>147</v>
      </c>
      <c r="AV1658" s="13" t="s">
        <v>82</v>
      </c>
      <c r="AW1658" s="13" t="s">
        <v>30</v>
      </c>
      <c r="AX1658" s="13" t="s">
        <v>74</v>
      </c>
      <c r="AY1658" s="239" t="s">
        <v>138</v>
      </c>
    </row>
    <row r="1659" s="14" customFormat="1">
      <c r="A1659" s="14"/>
      <c r="B1659" s="240"/>
      <c r="C1659" s="241"/>
      <c r="D1659" s="231" t="s">
        <v>149</v>
      </c>
      <c r="E1659" s="242" t="s">
        <v>1</v>
      </c>
      <c r="F1659" s="243" t="s">
        <v>82</v>
      </c>
      <c r="G1659" s="241"/>
      <c r="H1659" s="244">
        <v>1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149</v>
      </c>
      <c r="AU1659" s="250" t="s">
        <v>147</v>
      </c>
      <c r="AV1659" s="14" t="s">
        <v>147</v>
      </c>
      <c r="AW1659" s="14" t="s">
        <v>30</v>
      </c>
      <c r="AX1659" s="14" t="s">
        <v>74</v>
      </c>
      <c r="AY1659" s="250" t="s">
        <v>138</v>
      </c>
    </row>
    <row r="1660" s="13" customFormat="1">
      <c r="A1660" s="13"/>
      <c r="B1660" s="229"/>
      <c r="C1660" s="230"/>
      <c r="D1660" s="231" t="s">
        <v>149</v>
      </c>
      <c r="E1660" s="232" t="s">
        <v>1</v>
      </c>
      <c r="F1660" s="233" t="s">
        <v>196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149</v>
      </c>
      <c r="AU1660" s="239" t="s">
        <v>147</v>
      </c>
      <c r="AV1660" s="13" t="s">
        <v>82</v>
      </c>
      <c r="AW1660" s="13" t="s">
        <v>30</v>
      </c>
      <c r="AX1660" s="13" t="s">
        <v>74</v>
      </c>
      <c r="AY1660" s="239" t="s">
        <v>138</v>
      </c>
    </row>
    <row r="1661" s="14" customFormat="1">
      <c r="A1661" s="14"/>
      <c r="B1661" s="240"/>
      <c r="C1661" s="241"/>
      <c r="D1661" s="231" t="s">
        <v>149</v>
      </c>
      <c r="E1661" s="242" t="s">
        <v>1</v>
      </c>
      <c r="F1661" s="243" t="s">
        <v>146</v>
      </c>
      <c r="G1661" s="241"/>
      <c r="H1661" s="244">
        <v>4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149</v>
      </c>
      <c r="AU1661" s="250" t="s">
        <v>147</v>
      </c>
      <c r="AV1661" s="14" t="s">
        <v>147</v>
      </c>
      <c r="AW1661" s="14" t="s">
        <v>30</v>
      </c>
      <c r="AX1661" s="14" t="s">
        <v>74</v>
      </c>
      <c r="AY1661" s="250" t="s">
        <v>138</v>
      </c>
    </row>
    <row r="1662" s="15" customFormat="1">
      <c r="A1662" s="15"/>
      <c r="B1662" s="251"/>
      <c r="C1662" s="252"/>
      <c r="D1662" s="231" t="s">
        <v>149</v>
      </c>
      <c r="E1662" s="253" t="s">
        <v>1</v>
      </c>
      <c r="F1662" s="254" t="s">
        <v>176</v>
      </c>
      <c r="G1662" s="252"/>
      <c r="H1662" s="255">
        <v>10</v>
      </c>
      <c r="I1662" s="256"/>
      <c r="J1662" s="252"/>
      <c r="K1662" s="252"/>
      <c r="L1662" s="257"/>
      <c r="M1662" s="258"/>
      <c r="N1662" s="259"/>
      <c r="O1662" s="259"/>
      <c r="P1662" s="259"/>
      <c r="Q1662" s="259"/>
      <c r="R1662" s="259"/>
      <c r="S1662" s="259"/>
      <c r="T1662" s="260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61" t="s">
        <v>149</v>
      </c>
      <c r="AU1662" s="261" t="s">
        <v>147</v>
      </c>
      <c r="AV1662" s="15" t="s">
        <v>146</v>
      </c>
      <c r="AW1662" s="15" t="s">
        <v>30</v>
      </c>
      <c r="AX1662" s="15" t="s">
        <v>82</v>
      </c>
      <c r="AY1662" s="261" t="s">
        <v>138</v>
      </c>
    </row>
    <row r="1663" s="2" customFormat="1" ht="24.15" customHeight="1">
      <c r="A1663" s="38"/>
      <c r="B1663" s="39"/>
      <c r="C1663" s="215" t="s">
        <v>1776</v>
      </c>
      <c r="D1663" s="215" t="s">
        <v>142</v>
      </c>
      <c r="E1663" s="216" t="s">
        <v>1777</v>
      </c>
      <c r="F1663" s="217" t="s">
        <v>1778</v>
      </c>
      <c r="G1663" s="218" t="s">
        <v>171</v>
      </c>
      <c r="H1663" s="219">
        <v>21.699999999999999</v>
      </c>
      <c r="I1663" s="220"/>
      <c r="J1663" s="221">
        <f>ROUND(I1663*H1663,1)</f>
        <v>0</v>
      </c>
      <c r="K1663" s="222"/>
      <c r="L1663" s="44"/>
      <c r="M1663" s="223" t="s">
        <v>1</v>
      </c>
      <c r="N1663" s="224" t="s">
        <v>40</v>
      </c>
      <c r="O1663" s="91"/>
      <c r="P1663" s="225">
        <f>O1663*H1663</f>
        <v>0</v>
      </c>
      <c r="Q1663" s="225">
        <v>4.0000000000000003E-05</v>
      </c>
      <c r="R1663" s="225">
        <f>Q1663*H1663</f>
        <v>0.00086800000000000006</v>
      </c>
      <c r="S1663" s="225">
        <v>0</v>
      </c>
      <c r="T1663" s="226">
        <f>S1663*H1663</f>
        <v>0</v>
      </c>
      <c r="U1663" s="38"/>
      <c r="V1663" s="38"/>
      <c r="W1663" s="38"/>
      <c r="X1663" s="38"/>
      <c r="Y1663" s="38"/>
      <c r="Z1663" s="38"/>
      <c r="AA1663" s="38"/>
      <c r="AB1663" s="38"/>
      <c r="AC1663" s="38"/>
      <c r="AD1663" s="38"/>
      <c r="AE1663" s="38"/>
      <c r="AR1663" s="227" t="s">
        <v>442</v>
      </c>
      <c r="AT1663" s="227" t="s">
        <v>142</v>
      </c>
      <c r="AU1663" s="227" t="s">
        <v>147</v>
      </c>
      <c r="AY1663" s="17" t="s">
        <v>138</v>
      </c>
      <c r="BE1663" s="228">
        <f>IF(N1663="základní",J1663,0)</f>
        <v>0</v>
      </c>
      <c r="BF1663" s="228">
        <f>IF(N1663="snížená",J1663,0)</f>
        <v>0</v>
      </c>
      <c r="BG1663" s="228">
        <f>IF(N1663="zákl. přenesená",J1663,0)</f>
        <v>0</v>
      </c>
      <c r="BH1663" s="228">
        <f>IF(N1663="sníž. přenesená",J1663,0)</f>
        <v>0</v>
      </c>
      <c r="BI1663" s="228">
        <f>IF(N1663="nulová",J1663,0)</f>
        <v>0</v>
      </c>
      <c r="BJ1663" s="17" t="s">
        <v>147</v>
      </c>
      <c r="BK1663" s="228">
        <f>ROUND(I1663*H1663,1)</f>
        <v>0</v>
      </c>
      <c r="BL1663" s="17" t="s">
        <v>442</v>
      </c>
      <c r="BM1663" s="227" t="s">
        <v>1779</v>
      </c>
    </row>
    <row r="1664" s="13" customFormat="1">
      <c r="A1664" s="13"/>
      <c r="B1664" s="229"/>
      <c r="C1664" s="230"/>
      <c r="D1664" s="231" t="s">
        <v>149</v>
      </c>
      <c r="E1664" s="232" t="s">
        <v>1</v>
      </c>
      <c r="F1664" s="233" t="s">
        <v>190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149</v>
      </c>
      <c r="AU1664" s="239" t="s">
        <v>147</v>
      </c>
      <c r="AV1664" s="13" t="s">
        <v>82</v>
      </c>
      <c r="AW1664" s="13" t="s">
        <v>30</v>
      </c>
      <c r="AX1664" s="13" t="s">
        <v>74</v>
      </c>
      <c r="AY1664" s="239" t="s">
        <v>138</v>
      </c>
    </row>
    <row r="1665" s="14" customFormat="1">
      <c r="A1665" s="14"/>
      <c r="B1665" s="240"/>
      <c r="C1665" s="241"/>
      <c r="D1665" s="231" t="s">
        <v>149</v>
      </c>
      <c r="E1665" s="242" t="s">
        <v>1</v>
      </c>
      <c r="F1665" s="243" t="s">
        <v>877</v>
      </c>
      <c r="G1665" s="241"/>
      <c r="H1665" s="244">
        <v>6.2999999999999998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149</v>
      </c>
      <c r="AU1665" s="250" t="s">
        <v>147</v>
      </c>
      <c r="AV1665" s="14" t="s">
        <v>147</v>
      </c>
      <c r="AW1665" s="14" t="s">
        <v>30</v>
      </c>
      <c r="AX1665" s="14" t="s">
        <v>74</v>
      </c>
      <c r="AY1665" s="250" t="s">
        <v>138</v>
      </c>
    </row>
    <row r="1666" s="13" customFormat="1">
      <c r="A1666" s="13"/>
      <c r="B1666" s="229"/>
      <c r="C1666" s="230"/>
      <c r="D1666" s="231" t="s">
        <v>149</v>
      </c>
      <c r="E1666" s="232" t="s">
        <v>1</v>
      </c>
      <c r="F1666" s="233" t="s">
        <v>192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149</v>
      </c>
      <c r="AU1666" s="239" t="s">
        <v>147</v>
      </c>
      <c r="AV1666" s="13" t="s">
        <v>82</v>
      </c>
      <c r="AW1666" s="13" t="s">
        <v>30</v>
      </c>
      <c r="AX1666" s="13" t="s">
        <v>74</v>
      </c>
      <c r="AY1666" s="239" t="s">
        <v>138</v>
      </c>
    </row>
    <row r="1667" s="14" customFormat="1">
      <c r="A1667" s="14"/>
      <c r="B1667" s="240"/>
      <c r="C1667" s="241"/>
      <c r="D1667" s="231" t="s">
        <v>149</v>
      </c>
      <c r="E1667" s="242" t="s">
        <v>1</v>
      </c>
      <c r="F1667" s="243" t="s">
        <v>878</v>
      </c>
      <c r="G1667" s="241"/>
      <c r="H1667" s="244">
        <v>4.5499999999999998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149</v>
      </c>
      <c r="AU1667" s="250" t="s">
        <v>147</v>
      </c>
      <c r="AV1667" s="14" t="s">
        <v>147</v>
      </c>
      <c r="AW1667" s="14" t="s">
        <v>30</v>
      </c>
      <c r="AX1667" s="14" t="s">
        <v>74</v>
      </c>
      <c r="AY1667" s="250" t="s">
        <v>138</v>
      </c>
    </row>
    <row r="1668" s="13" customFormat="1">
      <c r="A1668" s="13"/>
      <c r="B1668" s="229"/>
      <c r="C1668" s="230"/>
      <c r="D1668" s="231" t="s">
        <v>149</v>
      </c>
      <c r="E1668" s="232" t="s">
        <v>1</v>
      </c>
      <c r="F1668" s="233" t="s">
        <v>194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149</v>
      </c>
      <c r="AU1668" s="239" t="s">
        <v>147</v>
      </c>
      <c r="AV1668" s="13" t="s">
        <v>82</v>
      </c>
      <c r="AW1668" s="13" t="s">
        <v>30</v>
      </c>
      <c r="AX1668" s="13" t="s">
        <v>74</v>
      </c>
      <c r="AY1668" s="239" t="s">
        <v>138</v>
      </c>
    </row>
    <row r="1669" s="14" customFormat="1">
      <c r="A1669" s="14"/>
      <c r="B1669" s="240"/>
      <c r="C1669" s="241"/>
      <c r="D1669" s="231" t="s">
        <v>149</v>
      </c>
      <c r="E1669" s="242" t="s">
        <v>1</v>
      </c>
      <c r="F1669" s="243" t="s">
        <v>879</v>
      </c>
      <c r="G1669" s="241"/>
      <c r="H1669" s="244">
        <v>4.2000000000000002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149</v>
      </c>
      <c r="AU1669" s="250" t="s">
        <v>147</v>
      </c>
      <c r="AV1669" s="14" t="s">
        <v>147</v>
      </c>
      <c r="AW1669" s="14" t="s">
        <v>30</v>
      </c>
      <c r="AX1669" s="14" t="s">
        <v>74</v>
      </c>
      <c r="AY1669" s="250" t="s">
        <v>138</v>
      </c>
    </row>
    <row r="1670" s="13" customFormat="1">
      <c r="A1670" s="13"/>
      <c r="B1670" s="229"/>
      <c r="C1670" s="230"/>
      <c r="D1670" s="231" t="s">
        <v>149</v>
      </c>
      <c r="E1670" s="232" t="s">
        <v>1</v>
      </c>
      <c r="F1670" s="233" t="s">
        <v>196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149</v>
      </c>
      <c r="AU1670" s="239" t="s">
        <v>147</v>
      </c>
      <c r="AV1670" s="13" t="s">
        <v>82</v>
      </c>
      <c r="AW1670" s="13" t="s">
        <v>30</v>
      </c>
      <c r="AX1670" s="13" t="s">
        <v>74</v>
      </c>
      <c r="AY1670" s="239" t="s">
        <v>138</v>
      </c>
    </row>
    <row r="1671" s="14" customFormat="1">
      <c r="A1671" s="14"/>
      <c r="B1671" s="240"/>
      <c r="C1671" s="241"/>
      <c r="D1671" s="231" t="s">
        <v>149</v>
      </c>
      <c r="E1671" s="242" t="s">
        <v>1</v>
      </c>
      <c r="F1671" s="243" t="s">
        <v>880</v>
      </c>
      <c r="G1671" s="241"/>
      <c r="H1671" s="244">
        <v>6.6500000000000004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149</v>
      </c>
      <c r="AU1671" s="250" t="s">
        <v>147</v>
      </c>
      <c r="AV1671" s="14" t="s">
        <v>147</v>
      </c>
      <c r="AW1671" s="14" t="s">
        <v>30</v>
      </c>
      <c r="AX1671" s="14" t="s">
        <v>74</v>
      </c>
      <c r="AY1671" s="250" t="s">
        <v>138</v>
      </c>
    </row>
    <row r="1672" s="15" customFormat="1">
      <c r="A1672" s="15"/>
      <c r="B1672" s="251"/>
      <c r="C1672" s="252"/>
      <c r="D1672" s="231" t="s">
        <v>149</v>
      </c>
      <c r="E1672" s="253" t="s">
        <v>1</v>
      </c>
      <c r="F1672" s="254" t="s">
        <v>176</v>
      </c>
      <c r="G1672" s="252"/>
      <c r="H1672" s="255">
        <v>21.700000000000003</v>
      </c>
      <c r="I1672" s="256"/>
      <c r="J1672" s="252"/>
      <c r="K1672" s="252"/>
      <c r="L1672" s="257"/>
      <c r="M1672" s="258"/>
      <c r="N1672" s="259"/>
      <c r="O1672" s="259"/>
      <c r="P1672" s="259"/>
      <c r="Q1672" s="259"/>
      <c r="R1672" s="259"/>
      <c r="S1672" s="259"/>
      <c r="T1672" s="260"/>
      <c r="U1672" s="15"/>
      <c r="V1672" s="15"/>
      <c r="W1672" s="15"/>
      <c r="X1672" s="15"/>
      <c r="Y1672" s="15"/>
      <c r="Z1672" s="15"/>
      <c r="AA1672" s="15"/>
      <c r="AB1672" s="15"/>
      <c r="AC1672" s="15"/>
      <c r="AD1672" s="15"/>
      <c r="AE1672" s="15"/>
      <c r="AT1672" s="261" t="s">
        <v>149</v>
      </c>
      <c r="AU1672" s="261" t="s">
        <v>147</v>
      </c>
      <c r="AV1672" s="15" t="s">
        <v>146</v>
      </c>
      <c r="AW1672" s="15" t="s">
        <v>30</v>
      </c>
      <c r="AX1672" s="15" t="s">
        <v>82</v>
      </c>
      <c r="AY1672" s="261" t="s">
        <v>138</v>
      </c>
    </row>
    <row r="1673" s="12" customFormat="1" ht="22.8" customHeight="1">
      <c r="A1673" s="12"/>
      <c r="B1673" s="199"/>
      <c r="C1673" s="200"/>
      <c r="D1673" s="201" t="s">
        <v>73</v>
      </c>
      <c r="E1673" s="213" t="s">
        <v>1780</v>
      </c>
      <c r="F1673" s="213" t="s">
        <v>1781</v>
      </c>
      <c r="G1673" s="200"/>
      <c r="H1673" s="200"/>
      <c r="I1673" s="203"/>
      <c r="J1673" s="214">
        <f>BK1673</f>
        <v>0</v>
      </c>
      <c r="K1673" s="200"/>
      <c r="L1673" s="205"/>
      <c r="M1673" s="206"/>
      <c r="N1673" s="207"/>
      <c r="O1673" s="207"/>
      <c r="P1673" s="208">
        <f>SUM(P1674:P1977)</f>
        <v>0</v>
      </c>
      <c r="Q1673" s="207"/>
      <c r="R1673" s="208">
        <f>SUM(R1674:R1977)</f>
        <v>0.46218615376</v>
      </c>
      <c r="S1673" s="207"/>
      <c r="T1673" s="209">
        <f>SUM(T1674:T1977)</f>
        <v>0.14513551999999999</v>
      </c>
      <c r="U1673" s="12"/>
      <c r="V1673" s="12"/>
      <c r="W1673" s="12"/>
      <c r="X1673" s="12"/>
      <c r="Y1673" s="12"/>
      <c r="Z1673" s="12"/>
      <c r="AA1673" s="12"/>
      <c r="AB1673" s="12"/>
      <c r="AC1673" s="12"/>
      <c r="AD1673" s="12"/>
      <c r="AE1673" s="12"/>
      <c r="AR1673" s="210" t="s">
        <v>147</v>
      </c>
      <c r="AT1673" s="211" t="s">
        <v>73</v>
      </c>
      <c r="AU1673" s="211" t="s">
        <v>82</v>
      </c>
      <c r="AY1673" s="210" t="s">
        <v>138</v>
      </c>
      <c r="BK1673" s="212">
        <f>SUM(BK1674:BK1977)</f>
        <v>0</v>
      </c>
    </row>
    <row r="1674" s="2" customFormat="1" ht="24.15" customHeight="1">
      <c r="A1674" s="38"/>
      <c r="B1674" s="39"/>
      <c r="C1674" s="215" t="s">
        <v>1782</v>
      </c>
      <c r="D1674" s="215" t="s">
        <v>142</v>
      </c>
      <c r="E1674" s="216" t="s">
        <v>1783</v>
      </c>
      <c r="F1674" s="217" t="s">
        <v>1784</v>
      </c>
      <c r="G1674" s="218" t="s">
        <v>171</v>
      </c>
      <c r="H1674" s="219">
        <v>315.512</v>
      </c>
      <c r="I1674" s="220"/>
      <c r="J1674" s="221">
        <f>ROUND(I1674*H1674,1)</f>
        <v>0</v>
      </c>
      <c r="K1674" s="222"/>
      <c r="L1674" s="44"/>
      <c r="M1674" s="223" t="s">
        <v>1</v>
      </c>
      <c r="N1674" s="224" t="s">
        <v>40</v>
      </c>
      <c r="O1674" s="91"/>
      <c r="P1674" s="225">
        <f>O1674*H1674</f>
        <v>0</v>
      </c>
      <c r="Q1674" s="225">
        <v>0</v>
      </c>
      <c r="R1674" s="225">
        <f>Q1674*H1674</f>
        <v>0</v>
      </c>
      <c r="S1674" s="225">
        <v>0</v>
      </c>
      <c r="T1674" s="226">
        <f>S1674*H1674</f>
        <v>0</v>
      </c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R1674" s="227" t="s">
        <v>442</v>
      </c>
      <c r="AT1674" s="227" t="s">
        <v>142</v>
      </c>
      <c r="AU1674" s="227" t="s">
        <v>147</v>
      </c>
      <c r="AY1674" s="17" t="s">
        <v>138</v>
      </c>
      <c r="BE1674" s="228">
        <f>IF(N1674="základní",J1674,0)</f>
        <v>0</v>
      </c>
      <c r="BF1674" s="228">
        <f>IF(N1674="snížená",J1674,0)</f>
        <v>0</v>
      </c>
      <c r="BG1674" s="228">
        <f>IF(N1674="zákl. přenesená",J1674,0)</f>
        <v>0</v>
      </c>
      <c r="BH1674" s="228">
        <f>IF(N1674="sníž. přenesená",J1674,0)</f>
        <v>0</v>
      </c>
      <c r="BI1674" s="228">
        <f>IF(N1674="nulová",J1674,0)</f>
        <v>0</v>
      </c>
      <c r="BJ1674" s="17" t="s">
        <v>147</v>
      </c>
      <c r="BK1674" s="228">
        <f>ROUND(I1674*H1674,1)</f>
        <v>0</v>
      </c>
      <c r="BL1674" s="17" t="s">
        <v>442</v>
      </c>
      <c r="BM1674" s="227" t="s">
        <v>1785</v>
      </c>
    </row>
    <row r="1675" s="13" customFormat="1">
      <c r="A1675" s="13"/>
      <c r="B1675" s="229"/>
      <c r="C1675" s="230"/>
      <c r="D1675" s="231" t="s">
        <v>149</v>
      </c>
      <c r="E1675" s="232" t="s">
        <v>1</v>
      </c>
      <c r="F1675" s="233" t="s">
        <v>1786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149</v>
      </c>
      <c r="AU1675" s="239" t="s">
        <v>147</v>
      </c>
      <c r="AV1675" s="13" t="s">
        <v>82</v>
      </c>
      <c r="AW1675" s="13" t="s">
        <v>30</v>
      </c>
      <c r="AX1675" s="13" t="s">
        <v>74</v>
      </c>
      <c r="AY1675" s="239" t="s">
        <v>138</v>
      </c>
    </row>
    <row r="1676" s="13" customFormat="1">
      <c r="A1676" s="13"/>
      <c r="B1676" s="229"/>
      <c r="C1676" s="230"/>
      <c r="D1676" s="231" t="s">
        <v>149</v>
      </c>
      <c r="E1676" s="232" t="s">
        <v>1</v>
      </c>
      <c r="F1676" s="233" t="s">
        <v>182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149</v>
      </c>
      <c r="AU1676" s="239" t="s">
        <v>147</v>
      </c>
      <c r="AV1676" s="13" t="s">
        <v>82</v>
      </c>
      <c r="AW1676" s="13" t="s">
        <v>30</v>
      </c>
      <c r="AX1676" s="13" t="s">
        <v>74</v>
      </c>
      <c r="AY1676" s="239" t="s">
        <v>138</v>
      </c>
    </row>
    <row r="1677" s="14" customFormat="1">
      <c r="A1677" s="14"/>
      <c r="B1677" s="240"/>
      <c r="C1677" s="241"/>
      <c r="D1677" s="231" t="s">
        <v>149</v>
      </c>
      <c r="E1677" s="242" t="s">
        <v>1</v>
      </c>
      <c r="F1677" s="243" t="s">
        <v>183</v>
      </c>
      <c r="G1677" s="241"/>
      <c r="H1677" s="244">
        <v>12.743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149</v>
      </c>
      <c r="AU1677" s="250" t="s">
        <v>147</v>
      </c>
      <c r="AV1677" s="14" t="s">
        <v>147</v>
      </c>
      <c r="AW1677" s="14" t="s">
        <v>30</v>
      </c>
      <c r="AX1677" s="14" t="s">
        <v>74</v>
      </c>
      <c r="AY1677" s="250" t="s">
        <v>138</v>
      </c>
    </row>
    <row r="1678" s="14" customFormat="1">
      <c r="A1678" s="14"/>
      <c r="B1678" s="240"/>
      <c r="C1678" s="241"/>
      <c r="D1678" s="231" t="s">
        <v>149</v>
      </c>
      <c r="E1678" s="242" t="s">
        <v>1</v>
      </c>
      <c r="F1678" s="243" t="s">
        <v>184</v>
      </c>
      <c r="G1678" s="241"/>
      <c r="H1678" s="244">
        <v>3.1230000000000002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149</v>
      </c>
      <c r="AU1678" s="250" t="s">
        <v>147</v>
      </c>
      <c r="AV1678" s="14" t="s">
        <v>147</v>
      </c>
      <c r="AW1678" s="14" t="s">
        <v>30</v>
      </c>
      <c r="AX1678" s="14" t="s">
        <v>74</v>
      </c>
      <c r="AY1678" s="250" t="s">
        <v>138</v>
      </c>
    </row>
    <row r="1679" s="13" customFormat="1">
      <c r="A1679" s="13"/>
      <c r="B1679" s="229"/>
      <c r="C1679" s="230"/>
      <c r="D1679" s="231" t="s">
        <v>149</v>
      </c>
      <c r="E1679" s="232" t="s">
        <v>1</v>
      </c>
      <c r="F1679" s="233" t="s">
        <v>174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149</v>
      </c>
      <c r="AU1679" s="239" t="s">
        <v>147</v>
      </c>
      <c r="AV1679" s="13" t="s">
        <v>82</v>
      </c>
      <c r="AW1679" s="13" t="s">
        <v>30</v>
      </c>
      <c r="AX1679" s="13" t="s">
        <v>74</v>
      </c>
      <c r="AY1679" s="239" t="s">
        <v>138</v>
      </c>
    </row>
    <row r="1680" s="14" customFormat="1">
      <c r="A1680" s="14"/>
      <c r="B1680" s="240"/>
      <c r="C1680" s="241"/>
      <c r="D1680" s="231" t="s">
        <v>149</v>
      </c>
      <c r="E1680" s="242" t="s">
        <v>1</v>
      </c>
      <c r="F1680" s="243" t="s">
        <v>185</v>
      </c>
      <c r="G1680" s="241"/>
      <c r="H1680" s="244">
        <v>2.4710000000000001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149</v>
      </c>
      <c r="AU1680" s="250" t="s">
        <v>147</v>
      </c>
      <c r="AV1680" s="14" t="s">
        <v>147</v>
      </c>
      <c r="AW1680" s="14" t="s">
        <v>30</v>
      </c>
      <c r="AX1680" s="14" t="s">
        <v>74</v>
      </c>
      <c r="AY1680" s="250" t="s">
        <v>138</v>
      </c>
    </row>
    <row r="1681" s="13" customFormat="1">
      <c r="A1681" s="13"/>
      <c r="B1681" s="229"/>
      <c r="C1681" s="230"/>
      <c r="D1681" s="231" t="s">
        <v>149</v>
      </c>
      <c r="E1681" s="232" t="s">
        <v>1</v>
      </c>
      <c r="F1681" s="233" t="s">
        <v>186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149</v>
      </c>
      <c r="AU1681" s="239" t="s">
        <v>147</v>
      </c>
      <c r="AV1681" s="13" t="s">
        <v>82</v>
      </c>
      <c r="AW1681" s="13" t="s">
        <v>30</v>
      </c>
      <c r="AX1681" s="13" t="s">
        <v>74</v>
      </c>
      <c r="AY1681" s="239" t="s">
        <v>138</v>
      </c>
    </row>
    <row r="1682" s="14" customFormat="1">
      <c r="A1682" s="14"/>
      <c r="B1682" s="240"/>
      <c r="C1682" s="241"/>
      <c r="D1682" s="231" t="s">
        <v>149</v>
      </c>
      <c r="E1682" s="242" t="s">
        <v>1</v>
      </c>
      <c r="F1682" s="243" t="s">
        <v>187</v>
      </c>
      <c r="G1682" s="241"/>
      <c r="H1682" s="244">
        <v>1.165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149</v>
      </c>
      <c r="AU1682" s="250" t="s">
        <v>147</v>
      </c>
      <c r="AV1682" s="14" t="s">
        <v>147</v>
      </c>
      <c r="AW1682" s="14" t="s">
        <v>30</v>
      </c>
      <c r="AX1682" s="14" t="s">
        <v>74</v>
      </c>
      <c r="AY1682" s="250" t="s">
        <v>138</v>
      </c>
    </row>
    <row r="1683" s="13" customFormat="1">
      <c r="A1683" s="13"/>
      <c r="B1683" s="229"/>
      <c r="C1683" s="230"/>
      <c r="D1683" s="231" t="s">
        <v>149</v>
      </c>
      <c r="E1683" s="232" t="s">
        <v>1</v>
      </c>
      <c r="F1683" s="233" t="s">
        <v>188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149</v>
      </c>
      <c r="AU1683" s="239" t="s">
        <v>147</v>
      </c>
      <c r="AV1683" s="13" t="s">
        <v>82</v>
      </c>
      <c r="AW1683" s="13" t="s">
        <v>30</v>
      </c>
      <c r="AX1683" s="13" t="s">
        <v>74</v>
      </c>
      <c r="AY1683" s="239" t="s">
        <v>138</v>
      </c>
    </row>
    <row r="1684" s="14" customFormat="1">
      <c r="A1684" s="14"/>
      <c r="B1684" s="240"/>
      <c r="C1684" s="241"/>
      <c r="D1684" s="231" t="s">
        <v>149</v>
      </c>
      <c r="E1684" s="242" t="s">
        <v>1</v>
      </c>
      <c r="F1684" s="243" t="s">
        <v>189</v>
      </c>
      <c r="G1684" s="241"/>
      <c r="H1684" s="244">
        <v>1.4470000000000001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149</v>
      </c>
      <c r="AU1684" s="250" t="s">
        <v>147</v>
      </c>
      <c r="AV1684" s="14" t="s">
        <v>147</v>
      </c>
      <c r="AW1684" s="14" t="s">
        <v>30</v>
      </c>
      <c r="AX1684" s="14" t="s">
        <v>74</v>
      </c>
      <c r="AY1684" s="250" t="s">
        <v>138</v>
      </c>
    </row>
    <row r="1685" s="13" customFormat="1">
      <c r="A1685" s="13"/>
      <c r="B1685" s="229"/>
      <c r="C1685" s="230"/>
      <c r="D1685" s="231" t="s">
        <v>149</v>
      </c>
      <c r="E1685" s="232" t="s">
        <v>1</v>
      </c>
      <c r="F1685" s="233" t="s">
        <v>190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149</v>
      </c>
      <c r="AU1685" s="239" t="s">
        <v>147</v>
      </c>
      <c r="AV1685" s="13" t="s">
        <v>82</v>
      </c>
      <c r="AW1685" s="13" t="s">
        <v>30</v>
      </c>
      <c r="AX1685" s="13" t="s">
        <v>74</v>
      </c>
      <c r="AY1685" s="239" t="s">
        <v>138</v>
      </c>
    </row>
    <row r="1686" s="14" customFormat="1">
      <c r="A1686" s="14"/>
      <c r="B1686" s="240"/>
      <c r="C1686" s="241"/>
      <c r="D1686" s="231" t="s">
        <v>149</v>
      </c>
      <c r="E1686" s="242" t="s">
        <v>1</v>
      </c>
      <c r="F1686" s="243" t="s">
        <v>191</v>
      </c>
      <c r="G1686" s="241"/>
      <c r="H1686" s="244">
        <v>7.5339999999999998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149</v>
      </c>
      <c r="AU1686" s="250" t="s">
        <v>147</v>
      </c>
      <c r="AV1686" s="14" t="s">
        <v>147</v>
      </c>
      <c r="AW1686" s="14" t="s">
        <v>30</v>
      </c>
      <c r="AX1686" s="14" t="s">
        <v>74</v>
      </c>
      <c r="AY1686" s="250" t="s">
        <v>138</v>
      </c>
    </row>
    <row r="1687" s="13" customFormat="1">
      <c r="A1687" s="13"/>
      <c r="B1687" s="229"/>
      <c r="C1687" s="230"/>
      <c r="D1687" s="231" t="s">
        <v>149</v>
      </c>
      <c r="E1687" s="232" t="s">
        <v>1</v>
      </c>
      <c r="F1687" s="233" t="s">
        <v>192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149</v>
      </c>
      <c r="AU1687" s="239" t="s">
        <v>147</v>
      </c>
      <c r="AV1687" s="13" t="s">
        <v>82</v>
      </c>
      <c r="AW1687" s="13" t="s">
        <v>30</v>
      </c>
      <c r="AX1687" s="13" t="s">
        <v>74</v>
      </c>
      <c r="AY1687" s="239" t="s">
        <v>138</v>
      </c>
    </row>
    <row r="1688" s="14" customFormat="1">
      <c r="A1688" s="14"/>
      <c r="B1688" s="240"/>
      <c r="C1688" s="241"/>
      <c r="D1688" s="231" t="s">
        <v>149</v>
      </c>
      <c r="E1688" s="242" t="s">
        <v>1</v>
      </c>
      <c r="F1688" s="243" t="s">
        <v>193</v>
      </c>
      <c r="G1688" s="241"/>
      <c r="H1688" s="244">
        <v>15.712999999999999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149</v>
      </c>
      <c r="AU1688" s="250" t="s">
        <v>147</v>
      </c>
      <c r="AV1688" s="14" t="s">
        <v>147</v>
      </c>
      <c r="AW1688" s="14" t="s">
        <v>30</v>
      </c>
      <c r="AX1688" s="14" t="s">
        <v>74</v>
      </c>
      <c r="AY1688" s="250" t="s">
        <v>138</v>
      </c>
    </row>
    <row r="1689" s="13" customFormat="1">
      <c r="A1689" s="13"/>
      <c r="B1689" s="229"/>
      <c r="C1689" s="230"/>
      <c r="D1689" s="231" t="s">
        <v>149</v>
      </c>
      <c r="E1689" s="232" t="s">
        <v>1</v>
      </c>
      <c r="F1689" s="233" t="s">
        <v>194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149</v>
      </c>
      <c r="AU1689" s="239" t="s">
        <v>147</v>
      </c>
      <c r="AV1689" s="13" t="s">
        <v>82</v>
      </c>
      <c r="AW1689" s="13" t="s">
        <v>30</v>
      </c>
      <c r="AX1689" s="13" t="s">
        <v>74</v>
      </c>
      <c r="AY1689" s="239" t="s">
        <v>138</v>
      </c>
    </row>
    <row r="1690" s="14" customFormat="1">
      <c r="A1690" s="14"/>
      <c r="B1690" s="240"/>
      <c r="C1690" s="241"/>
      <c r="D1690" s="231" t="s">
        <v>149</v>
      </c>
      <c r="E1690" s="242" t="s">
        <v>1</v>
      </c>
      <c r="F1690" s="243" t="s">
        <v>195</v>
      </c>
      <c r="G1690" s="241"/>
      <c r="H1690" s="244">
        <v>18.109999999999999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149</v>
      </c>
      <c r="AU1690" s="250" t="s">
        <v>147</v>
      </c>
      <c r="AV1690" s="14" t="s">
        <v>147</v>
      </c>
      <c r="AW1690" s="14" t="s">
        <v>30</v>
      </c>
      <c r="AX1690" s="14" t="s">
        <v>74</v>
      </c>
      <c r="AY1690" s="250" t="s">
        <v>138</v>
      </c>
    </row>
    <row r="1691" s="13" customFormat="1">
      <c r="A1691" s="13"/>
      <c r="B1691" s="229"/>
      <c r="C1691" s="230"/>
      <c r="D1691" s="231" t="s">
        <v>149</v>
      </c>
      <c r="E1691" s="232" t="s">
        <v>1</v>
      </c>
      <c r="F1691" s="233" t="s">
        <v>196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149</v>
      </c>
      <c r="AU1691" s="239" t="s">
        <v>147</v>
      </c>
      <c r="AV1691" s="13" t="s">
        <v>82</v>
      </c>
      <c r="AW1691" s="13" t="s">
        <v>30</v>
      </c>
      <c r="AX1691" s="13" t="s">
        <v>74</v>
      </c>
      <c r="AY1691" s="239" t="s">
        <v>138</v>
      </c>
    </row>
    <row r="1692" s="14" customFormat="1">
      <c r="A1692" s="14"/>
      <c r="B1692" s="240"/>
      <c r="C1692" s="241"/>
      <c r="D1692" s="231" t="s">
        <v>149</v>
      </c>
      <c r="E1692" s="242" t="s">
        <v>1</v>
      </c>
      <c r="F1692" s="243" t="s">
        <v>197</v>
      </c>
      <c r="G1692" s="241"/>
      <c r="H1692" s="244">
        <v>18.280000000000001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149</v>
      </c>
      <c r="AU1692" s="250" t="s">
        <v>147</v>
      </c>
      <c r="AV1692" s="14" t="s">
        <v>147</v>
      </c>
      <c r="AW1692" s="14" t="s">
        <v>30</v>
      </c>
      <c r="AX1692" s="14" t="s">
        <v>74</v>
      </c>
      <c r="AY1692" s="250" t="s">
        <v>138</v>
      </c>
    </row>
    <row r="1693" s="13" customFormat="1">
      <c r="A1693" s="13"/>
      <c r="B1693" s="229"/>
      <c r="C1693" s="230"/>
      <c r="D1693" s="231" t="s">
        <v>149</v>
      </c>
      <c r="E1693" s="232" t="s">
        <v>1</v>
      </c>
      <c r="F1693" s="233" t="s">
        <v>1787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149</v>
      </c>
      <c r="AU1693" s="239" t="s">
        <v>147</v>
      </c>
      <c r="AV1693" s="13" t="s">
        <v>82</v>
      </c>
      <c r="AW1693" s="13" t="s">
        <v>30</v>
      </c>
      <c r="AX1693" s="13" t="s">
        <v>74</v>
      </c>
      <c r="AY1693" s="239" t="s">
        <v>138</v>
      </c>
    </row>
    <row r="1694" s="13" customFormat="1">
      <c r="A1694" s="13"/>
      <c r="B1694" s="229"/>
      <c r="C1694" s="230"/>
      <c r="D1694" s="231" t="s">
        <v>149</v>
      </c>
      <c r="E1694" s="232" t="s">
        <v>1</v>
      </c>
      <c r="F1694" s="233" t="s">
        <v>182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149</v>
      </c>
      <c r="AU1694" s="239" t="s">
        <v>147</v>
      </c>
      <c r="AV1694" s="13" t="s">
        <v>82</v>
      </c>
      <c r="AW1694" s="13" t="s">
        <v>30</v>
      </c>
      <c r="AX1694" s="13" t="s">
        <v>74</v>
      </c>
      <c r="AY1694" s="239" t="s">
        <v>138</v>
      </c>
    </row>
    <row r="1695" s="14" customFormat="1">
      <c r="A1695" s="14"/>
      <c r="B1695" s="240"/>
      <c r="C1695" s="241"/>
      <c r="D1695" s="231" t="s">
        <v>149</v>
      </c>
      <c r="E1695" s="242" t="s">
        <v>1</v>
      </c>
      <c r="F1695" s="243" t="s">
        <v>228</v>
      </c>
      <c r="G1695" s="241"/>
      <c r="H1695" s="244">
        <v>47.442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149</v>
      </c>
      <c r="AU1695" s="250" t="s">
        <v>147</v>
      </c>
      <c r="AV1695" s="14" t="s">
        <v>147</v>
      </c>
      <c r="AW1695" s="14" t="s">
        <v>30</v>
      </c>
      <c r="AX1695" s="14" t="s">
        <v>74</v>
      </c>
      <c r="AY1695" s="250" t="s">
        <v>138</v>
      </c>
    </row>
    <row r="1696" s="14" customFormat="1">
      <c r="A1696" s="14"/>
      <c r="B1696" s="240"/>
      <c r="C1696" s="241"/>
      <c r="D1696" s="231" t="s">
        <v>149</v>
      </c>
      <c r="E1696" s="242" t="s">
        <v>1</v>
      </c>
      <c r="F1696" s="243" t="s">
        <v>229</v>
      </c>
      <c r="G1696" s="241"/>
      <c r="H1696" s="244">
        <v>2.7930000000000001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149</v>
      </c>
      <c r="AU1696" s="250" t="s">
        <v>147</v>
      </c>
      <c r="AV1696" s="14" t="s">
        <v>147</v>
      </c>
      <c r="AW1696" s="14" t="s">
        <v>30</v>
      </c>
      <c r="AX1696" s="14" t="s">
        <v>74</v>
      </c>
      <c r="AY1696" s="250" t="s">
        <v>138</v>
      </c>
    </row>
    <row r="1697" s="13" customFormat="1">
      <c r="A1697" s="13"/>
      <c r="B1697" s="229"/>
      <c r="C1697" s="230"/>
      <c r="D1697" s="231" t="s">
        <v>149</v>
      </c>
      <c r="E1697" s="232" t="s">
        <v>1</v>
      </c>
      <c r="F1697" s="233" t="s">
        <v>174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149</v>
      </c>
      <c r="AU1697" s="239" t="s">
        <v>147</v>
      </c>
      <c r="AV1697" s="13" t="s">
        <v>82</v>
      </c>
      <c r="AW1697" s="13" t="s">
        <v>30</v>
      </c>
      <c r="AX1697" s="13" t="s">
        <v>74</v>
      </c>
      <c r="AY1697" s="239" t="s">
        <v>138</v>
      </c>
    </row>
    <row r="1698" s="14" customFormat="1">
      <c r="A1698" s="14"/>
      <c r="B1698" s="240"/>
      <c r="C1698" s="241"/>
      <c r="D1698" s="231" t="s">
        <v>149</v>
      </c>
      <c r="E1698" s="242" t="s">
        <v>1</v>
      </c>
      <c r="F1698" s="243" t="s">
        <v>230</v>
      </c>
      <c r="G1698" s="241"/>
      <c r="H1698" s="244">
        <v>16.018999999999998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149</v>
      </c>
      <c r="AU1698" s="250" t="s">
        <v>147</v>
      </c>
      <c r="AV1698" s="14" t="s">
        <v>147</v>
      </c>
      <c r="AW1698" s="14" t="s">
        <v>30</v>
      </c>
      <c r="AX1698" s="14" t="s">
        <v>74</v>
      </c>
      <c r="AY1698" s="250" t="s">
        <v>138</v>
      </c>
    </row>
    <row r="1699" s="13" customFormat="1">
      <c r="A1699" s="13"/>
      <c r="B1699" s="229"/>
      <c r="C1699" s="230"/>
      <c r="D1699" s="231" t="s">
        <v>149</v>
      </c>
      <c r="E1699" s="232" t="s">
        <v>1</v>
      </c>
      <c r="F1699" s="233" t="s">
        <v>186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149</v>
      </c>
      <c r="AU1699" s="239" t="s">
        <v>147</v>
      </c>
      <c r="AV1699" s="13" t="s">
        <v>82</v>
      </c>
      <c r="AW1699" s="13" t="s">
        <v>30</v>
      </c>
      <c r="AX1699" s="13" t="s">
        <v>74</v>
      </c>
      <c r="AY1699" s="239" t="s">
        <v>138</v>
      </c>
    </row>
    <row r="1700" s="14" customFormat="1">
      <c r="A1700" s="14"/>
      <c r="B1700" s="240"/>
      <c r="C1700" s="241"/>
      <c r="D1700" s="231" t="s">
        <v>149</v>
      </c>
      <c r="E1700" s="242" t="s">
        <v>1</v>
      </c>
      <c r="F1700" s="243" t="s">
        <v>231</v>
      </c>
      <c r="G1700" s="241"/>
      <c r="H1700" s="244">
        <v>8.8550000000000004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149</v>
      </c>
      <c r="AU1700" s="250" t="s">
        <v>147</v>
      </c>
      <c r="AV1700" s="14" t="s">
        <v>147</v>
      </c>
      <c r="AW1700" s="14" t="s">
        <v>30</v>
      </c>
      <c r="AX1700" s="14" t="s">
        <v>74</v>
      </c>
      <c r="AY1700" s="250" t="s">
        <v>138</v>
      </c>
    </row>
    <row r="1701" s="13" customFormat="1">
      <c r="A1701" s="13"/>
      <c r="B1701" s="229"/>
      <c r="C1701" s="230"/>
      <c r="D1701" s="231" t="s">
        <v>149</v>
      </c>
      <c r="E1701" s="232" t="s">
        <v>1</v>
      </c>
      <c r="F1701" s="233" t="s">
        <v>188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149</v>
      </c>
      <c r="AU1701" s="239" t="s">
        <v>147</v>
      </c>
      <c r="AV1701" s="13" t="s">
        <v>82</v>
      </c>
      <c r="AW1701" s="13" t="s">
        <v>30</v>
      </c>
      <c r="AX1701" s="13" t="s">
        <v>74</v>
      </c>
      <c r="AY1701" s="239" t="s">
        <v>138</v>
      </c>
    </row>
    <row r="1702" s="14" customFormat="1">
      <c r="A1702" s="14"/>
      <c r="B1702" s="240"/>
      <c r="C1702" s="241"/>
      <c r="D1702" s="231" t="s">
        <v>149</v>
      </c>
      <c r="E1702" s="242" t="s">
        <v>1</v>
      </c>
      <c r="F1702" s="243" t="s">
        <v>232</v>
      </c>
      <c r="G1702" s="241"/>
      <c r="H1702" s="244">
        <v>13.269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149</v>
      </c>
      <c r="AU1702" s="250" t="s">
        <v>147</v>
      </c>
      <c r="AV1702" s="14" t="s">
        <v>147</v>
      </c>
      <c r="AW1702" s="14" t="s">
        <v>30</v>
      </c>
      <c r="AX1702" s="14" t="s">
        <v>74</v>
      </c>
      <c r="AY1702" s="250" t="s">
        <v>138</v>
      </c>
    </row>
    <row r="1703" s="13" customFormat="1">
      <c r="A1703" s="13"/>
      <c r="B1703" s="229"/>
      <c r="C1703" s="230"/>
      <c r="D1703" s="231" t="s">
        <v>149</v>
      </c>
      <c r="E1703" s="232" t="s">
        <v>1</v>
      </c>
      <c r="F1703" s="233" t="s">
        <v>190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149</v>
      </c>
      <c r="AU1703" s="239" t="s">
        <v>147</v>
      </c>
      <c r="AV1703" s="13" t="s">
        <v>82</v>
      </c>
      <c r="AW1703" s="13" t="s">
        <v>30</v>
      </c>
      <c r="AX1703" s="13" t="s">
        <v>74</v>
      </c>
      <c r="AY1703" s="239" t="s">
        <v>138</v>
      </c>
    </row>
    <row r="1704" s="14" customFormat="1">
      <c r="A1704" s="14"/>
      <c r="B1704" s="240"/>
      <c r="C1704" s="241"/>
      <c r="D1704" s="231" t="s">
        <v>149</v>
      </c>
      <c r="E1704" s="242" t="s">
        <v>1</v>
      </c>
      <c r="F1704" s="243" t="s">
        <v>233</v>
      </c>
      <c r="G1704" s="241"/>
      <c r="H1704" s="244">
        <v>30.295999999999999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149</v>
      </c>
      <c r="AU1704" s="250" t="s">
        <v>147</v>
      </c>
      <c r="AV1704" s="14" t="s">
        <v>147</v>
      </c>
      <c r="AW1704" s="14" t="s">
        <v>30</v>
      </c>
      <c r="AX1704" s="14" t="s">
        <v>74</v>
      </c>
      <c r="AY1704" s="250" t="s">
        <v>138</v>
      </c>
    </row>
    <row r="1705" s="13" customFormat="1">
      <c r="A1705" s="13"/>
      <c r="B1705" s="229"/>
      <c r="C1705" s="230"/>
      <c r="D1705" s="231" t="s">
        <v>149</v>
      </c>
      <c r="E1705" s="232" t="s">
        <v>1</v>
      </c>
      <c r="F1705" s="233" t="s">
        <v>192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149</v>
      </c>
      <c r="AU1705" s="239" t="s">
        <v>147</v>
      </c>
      <c r="AV1705" s="13" t="s">
        <v>82</v>
      </c>
      <c r="AW1705" s="13" t="s">
        <v>30</v>
      </c>
      <c r="AX1705" s="13" t="s">
        <v>74</v>
      </c>
      <c r="AY1705" s="239" t="s">
        <v>138</v>
      </c>
    </row>
    <row r="1706" s="14" customFormat="1">
      <c r="A1706" s="14"/>
      <c r="B1706" s="240"/>
      <c r="C1706" s="241"/>
      <c r="D1706" s="231" t="s">
        <v>149</v>
      </c>
      <c r="E1706" s="242" t="s">
        <v>1</v>
      </c>
      <c r="F1706" s="243" t="s">
        <v>234</v>
      </c>
      <c r="G1706" s="241"/>
      <c r="H1706" s="244">
        <v>40.567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149</v>
      </c>
      <c r="AU1706" s="250" t="s">
        <v>147</v>
      </c>
      <c r="AV1706" s="14" t="s">
        <v>147</v>
      </c>
      <c r="AW1706" s="14" t="s">
        <v>30</v>
      </c>
      <c r="AX1706" s="14" t="s">
        <v>74</v>
      </c>
      <c r="AY1706" s="250" t="s">
        <v>138</v>
      </c>
    </row>
    <row r="1707" s="13" customFormat="1">
      <c r="A1707" s="13"/>
      <c r="B1707" s="229"/>
      <c r="C1707" s="230"/>
      <c r="D1707" s="231" t="s">
        <v>149</v>
      </c>
      <c r="E1707" s="232" t="s">
        <v>1</v>
      </c>
      <c r="F1707" s="233" t="s">
        <v>194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149</v>
      </c>
      <c r="AU1707" s="239" t="s">
        <v>147</v>
      </c>
      <c r="AV1707" s="13" t="s">
        <v>82</v>
      </c>
      <c r="AW1707" s="13" t="s">
        <v>30</v>
      </c>
      <c r="AX1707" s="13" t="s">
        <v>74</v>
      </c>
      <c r="AY1707" s="239" t="s">
        <v>138</v>
      </c>
    </row>
    <row r="1708" s="14" customFormat="1">
      <c r="A1708" s="14"/>
      <c r="B1708" s="240"/>
      <c r="C1708" s="241"/>
      <c r="D1708" s="231" t="s">
        <v>149</v>
      </c>
      <c r="E1708" s="242" t="s">
        <v>1</v>
      </c>
      <c r="F1708" s="243" t="s">
        <v>235</v>
      </c>
      <c r="G1708" s="241"/>
      <c r="H1708" s="244">
        <v>44.613999999999997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149</v>
      </c>
      <c r="AU1708" s="250" t="s">
        <v>147</v>
      </c>
      <c r="AV1708" s="14" t="s">
        <v>147</v>
      </c>
      <c r="AW1708" s="14" t="s">
        <v>30</v>
      </c>
      <c r="AX1708" s="14" t="s">
        <v>74</v>
      </c>
      <c r="AY1708" s="250" t="s">
        <v>138</v>
      </c>
    </row>
    <row r="1709" s="13" customFormat="1">
      <c r="A1709" s="13"/>
      <c r="B1709" s="229"/>
      <c r="C1709" s="230"/>
      <c r="D1709" s="231" t="s">
        <v>149</v>
      </c>
      <c r="E1709" s="232" t="s">
        <v>1</v>
      </c>
      <c r="F1709" s="233" t="s">
        <v>196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149</v>
      </c>
      <c r="AU1709" s="239" t="s">
        <v>147</v>
      </c>
      <c r="AV1709" s="13" t="s">
        <v>82</v>
      </c>
      <c r="AW1709" s="13" t="s">
        <v>30</v>
      </c>
      <c r="AX1709" s="13" t="s">
        <v>74</v>
      </c>
      <c r="AY1709" s="239" t="s">
        <v>138</v>
      </c>
    </row>
    <row r="1710" s="14" customFormat="1">
      <c r="A1710" s="14"/>
      <c r="B1710" s="240"/>
      <c r="C1710" s="241"/>
      <c r="D1710" s="231" t="s">
        <v>149</v>
      </c>
      <c r="E1710" s="242" t="s">
        <v>1</v>
      </c>
      <c r="F1710" s="243" t="s">
        <v>236</v>
      </c>
      <c r="G1710" s="241"/>
      <c r="H1710" s="244">
        <v>46.552999999999997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149</v>
      </c>
      <c r="AU1710" s="250" t="s">
        <v>147</v>
      </c>
      <c r="AV1710" s="14" t="s">
        <v>147</v>
      </c>
      <c r="AW1710" s="14" t="s">
        <v>30</v>
      </c>
      <c r="AX1710" s="14" t="s">
        <v>74</v>
      </c>
      <c r="AY1710" s="250" t="s">
        <v>138</v>
      </c>
    </row>
    <row r="1711" s="13" customFormat="1">
      <c r="A1711" s="13"/>
      <c r="B1711" s="229"/>
      <c r="C1711" s="230"/>
      <c r="D1711" s="231" t="s">
        <v>149</v>
      </c>
      <c r="E1711" s="232" t="s">
        <v>1</v>
      </c>
      <c r="F1711" s="233" t="s">
        <v>237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149</v>
      </c>
      <c r="AU1711" s="239" t="s">
        <v>147</v>
      </c>
      <c r="AV1711" s="13" t="s">
        <v>82</v>
      </c>
      <c r="AW1711" s="13" t="s">
        <v>30</v>
      </c>
      <c r="AX1711" s="13" t="s">
        <v>74</v>
      </c>
      <c r="AY1711" s="239" t="s">
        <v>138</v>
      </c>
    </row>
    <row r="1712" s="13" customFormat="1">
      <c r="A1712" s="13"/>
      <c r="B1712" s="229"/>
      <c r="C1712" s="230"/>
      <c r="D1712" s="231" t="s">
        <v>149</v>
      </c>
      <c r="E1712" s="232" t="s">
        <v>1</v>
      </c>
      <c r="F1712" s="233" t="s">
        <v>174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149</v>
      </c>
      <c r="AU1712" s="239" t="s">
        <v>147</v>
      </c>
      <c r="AV1712" s="13" t="s">
        <v>82</v>
      </c>
      <c r="AW1712" s="13" t="s">
        <v>30</v>
      </c>
      <c r="AX1712" s="13" t="s">
        <v>74</v>
      </c>
      <c r="AY1712" s="239" t="s">
        <v>138</v>
      </c>
    </row>
    <row r="1713" s="14" customFormat="1">
      <c r="A1713" s="14"/>
      <c r="B1713" s="240"/>
      <c r="C1713" s="241"/>
      <c r="D1713" s="231" t="s">
        <v>149</v>
      </c>
      <c r="E1713" s="242" t="s">
        <v>1</v>
      </c>
      <c r="F1713" s="243" t="s">
        <v>238</v>
      </c>
      <c r="G1713" s="241"/>
      <c r="H1713" s="244">
        <v>-10.853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149</v>
      </c>
      <c r="AU1713" s="250" t="s">
        <v>147</v>
      </c>
      <c r="AV1713" s="14" t="s">
        <v>147</v>
      </c>
      <c r="AW1713" s="14" t="s">
        <v>30</v>
      </c>
      <c r="AX1713" s="14" t="s">
        <v>74</v>
      </c>
      <c r="AY1713" s="250" t="s">
        <v>138</v>
      </c>
    </row>
    <row r="1714" s="13" customFormat="1">
      <c r="A1714" s="13"/>
      <c r="B1714" s="229"/>
      <c r="C1714" s="230"/>
      <c r="D1714" s="231" t="s">
        <v>149</v>
      </c>
      <c r="E1714" s="232" t="s">
        <v>1</v>
      </c>
      <c r="F1714" s="233" t="s">
        <v>186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149</v>
      </c>
      <c r="AU1714" s="239" t="s">
        <v>147</v>
      </c>
      <c r="AV1714" s="13" t="s">
        <v>82</v>
      </c>
      <c r="AW1714" s="13" t="s">
        <v>30</v>
      </c>
      <c r="AX1714" s="13" t="s">
        <v>74</v>
      </c>
      <c r="AY1714" s="239" t="s">
        <v>138</v>
      </c>
    </row>
    <row r="1715" s="14" customFormat="1">
      <c r="A1715" s="14"/>
      <c r="B1715" s="240"/>
      <c r="C1715" s="241"/>
      <c r="D1715" s="231" t="s">
        <v>149</v>
      </c>
      <c r="E1715" s="242" t="s">
        <v>1</v>
      </c>
      <c r="F1715" s="243" t="s">
        <v>239</v>
      </c>
      <c r="G1715" s="241"/>
      <c r="H1715" s="244">
        <v>-4.6289999999999996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149</v>
      </c>
      <c r="AU1715" s="250" t="s">
        <v>147</v>
      </c>
      <c r="AV1715" s="14" t="s">
        <v>147</v>
      </c>
      <c r="AW1715" s="14" t="s">
        <v>30</v>
      </c>
      <c r="AX1715" s="14" t="s">
        <v>74</v>
      </c>
      <c r="AY1715" s="250" t="s">
        <v>138</v>
      </c>
    </row>
    <row r="1716" s="15" customFormat="1">
      <c r="A1716" s="15"/>
      <c r="B1716" s="251"/>
      <c r="C1716" s="252"/>
      <c r="D1716" s="231" t="s">
        <v>149</v>
      </c>
      <c r="E1716" s="253" t="s">
        <v>1</v>
      </c>
      <c r="F1716" s="254" t="s">
        <v>176</v>
      </c>
      <c r="G1716" s="252"/>
      <c r="H1716" s="255">
        <v>315.512</v>
      </c>
      <c r="I1716" s="256"/>
      <c r="J1716" s="252"/>
      <c r="K1716" s="252"/>
      <c r="L1716" s="257"/>
      <c r="M1716" s="258"/>
      <c r="N1716" s="259"/>
      <c r="O1716" s="259"/>
      <c r="P1716" s="259"/>
      <c r="Q1716" s="259"/>
      <c r="R1716" s="259"/>
      <c r="S1716" s="259"/>
      <c r="T1716" s="260"/>
      <c r="U1716" s="15"/>
      <c r="V1716" s="15"/>
      <c r="W1716" s="15"/>
      <c r="X1716" s="15"/>
      <c r="Y1716" s="15"/>
      <c r="Z1716" s="15"/>
      <c r="AA1716" s="15"/>
      <c r="AB1716" s="15"/>
      <c r="AC1716" s="15"/>
      <c r="AD1716" s="15"/>
      <c r="AE1716" s="15"/>
      <c r="AT1716" s="261" t="s">
        <v>149</v>
      </c>
      <c r="AU1716" s="261" t="s">
        <v>147</v>
      </c>
      <c r="AV1716" s="15" t="s">
        <v>146</v>
      </c>
      <c r="AW1716" s="15" t="s">
        <v>30</v>
      </c>
      <c r="AX1716" s="15" t="s">
        <v>82</v>
      </c>
      <c r="AY1716" s="261" t="s">
        <v>138</v>
      </c>
    </row>
    <row r="1717" s="2" customFormat="1" ht="24.15" customHeight="1">
      <c r="A1717" s="38"/>
      <c r="B1717" s="39"/>
      <c r="C1717" s="215" t="s">
        <v>1788</v>
      </c>
      <c r="D1717" s="215" t="s">
        <v>142</v>
      </c>
      <c r="E1717" s="216" t="s">
        <v>1789</v>
      </c>
      <c r="F1717" s="217" t="s">
        <v>1790</v>
      </c>
      <c r="G1717" s="218" t="s">
        <v>171</v>
      </c>
      <c r="H1717" s="219">
        <v>315.512</v>
      </c>
      <c r="I1717" s="220"/>
      <c r="J1717" s="221">
        <f>ROUND(I1717*H1717,1)</f>
        <v>0</v>
      </c>
      <c r="K1717" s="222"/>
      <c r="L1717" s="44"/>
      <c r="M1717" s="223" t="s">
        <v>1</v>
      </c>
      <c r="N1717" s="224" t="s">
        <v>40</v>
      </c>
      <c r="O1717" s="91"/>
      <c r="P1717" s="225">
        <f>O1717*H1717</f>
        <v>0</v>
      </c>
      <c r="Q1717" s="225">
        <v>2.08E-06</v>
      </c>
      <c r="R1717" s="225">
        <f>Q1717*H1717</f>
        <v>0.00065626496</v>
      </c>
      <c r="S1717" s="225">
        <v>0.00014999999999999999</v>
      </c>
      <c r="T1717" s="226">
        <f>S1717*H1717</f>
        <v>0.047326799999999995</v>
      </c>
      <c r="U1717" s="38"/>
      <c r="V1717" s="38"/>
      <c r="W1717" s="38"/>
      <c r="X1717" s="38"/>
      <c r="Y1717" s="38"/>
      <c r="Z1717" s="38"/>
      <c r="AA1717" s="38"/>
      <c r="AB1717" s="38"/>
      <c r="AC1717" s="38"/>
      <c r="AD1717" s="38"/>
      <c r="AE1717" s="38"/>
      <c r="AR1717" s="227" t="s">
        <v>442</v>
      </c>
      <c r="AT1717" s="227" t="s">
        <v>142</v>
      </c>
      <c r="AU1717" s="227" t="s">
        <v>147</v>
      </c>
      <c r="AY1717" s="17" t="s">
        <v>138</v>
      </c>
      <c r="BE1717" s="228">
        <f>IF(N1717="základní",J1717,0)</f>
        <v>0</v>
      </c>
      <c r="BF1717" s="228">
        <f>IF(N1717="snížená",J1717,0)</f>
        <v>0</v>
      </c>
      <c r="BG1717" s="228">
        <f>IF(N1717="zákl. přenesená",J1717,0)</f>
        <v>0</v>
      </c>
      <c r="BH1717" s="228">
        <f>IF(N1717="sníž. přenesená",J1717,0)</f>
        <v>0</v>
      </c>
      <c r="BI1717" s="228">
        <f>IF(N1717="nulová",J1717,0)</f>
        <v>0</v>
      </c>
      <c r="BJ1717" s="17" t="s">
        <v>147</v>
      </c>
      <c r="BK1717" s="228">
        <f>ROUND(I1717*H1717,1)</f>
        <v>0</v>
      </c>
      <c r="BL1717" s="17" t="s">
        <v>442</v>
      </c>
      <c r="BM1717" s="227" t="s">
        <v>1791</v>
      </c>
    </row>
    <row r="1718" s="13" customFormat="1">
      <c r="A1718" s="13"/>
      <c r="B1718" s="229"/>
      <c r="C1718" s="230"/>
      <c r="D1718" s="231" t="s">
        <v>149</v>
      </c>
      <c r="E1718" s="232" t="s">
        <v>1</v>
      </c>
      <c r="F1718" s="233" t="s">
        <v>1786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149</v>
      </c>
      <c r="AU1718" s="239" t="s">
        <v>147</v>
      </c>
      <c r="AV1718" s="13" t="s">
        <v>82</v>
      </c>
      <c r="AW1718" s="13" t="s">
        <v>30</v>
      </c>
      <c r="AX1718" s="13" t="s">
        <v>74</v>
      </c>
      <c r="AY1718" s="239" t="s">
        <v>138</v>
      </c>
    </row>
    <row r="1719" s="13" customFormat="1">
      <c r="A1719" s="13"/>
      <c r="B1719" s="229"/>
      <c r="C1719" s="230"/>
      <c r="D1719" s="231" t="s">
        <v>149</v>
      </c>
      <c r="E1719" s="232" t="s">
        <v>1</v>
      </c>
      <c r="F1719" s="233" t="s">
        <v>182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149</v>
      </c>
      <c r="AU1719" s="239" t="s">
        <v>147</v>
      </c>
      <c r="AV1719" s="13" t="s">
        <v>82</v>
      </c>
      <c r="AW1719" s="13" t="s">
        <v>30</v>
      </c>
      <c r="AX1719" s="13" t="s">
        <v>74</v>
      </c>
      <c r="AY1719" s="239" t="s">
        <v>138</v>
      </c>
    </row>
    <row r="1720" s="14" customFormat="1">
      <c r="A1720" s="14"/>
      <c r="B1720" s="240"/>
      <c r="C1720" s="241"/>
      <c r="D1720" s="231" t="s">
        <v>149</v>
      </c>
      <c r="E1720" s="242" t="s">
        <v>1</v>
      </c>
      <c r="F1720" s="243" t="s">
        <v>183</v>
      </c>
      <c r="G1720" s="241"/>
      <c r="H1720" s="244">
        <v>12.743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149</v>
      </c>
      <c r="AU1720" s="250" t="s">
        <v>147</v>
      </c>
      <c r="AV1720" s="14" t="s">
        <v>147</v>
      </c>
      <c r="AW1720" s="14" t="s">
        <v>30</v>
      </c>
      <c r="AX1720" s="14" t="s">
        <v>74</v>
      </c>
      <c r="AY1720" s="250" t="s">
        <v>138</v>
      </c>
    </row>
    <row r="1721" s="14" customFormat="1">
      <c r="A1721" s="14"/>
      <c r="B1721" s="240"/>
      <c r="C1721" s="241"/>
      <c r="D1721" s="231" t="s">
        <v>149</v>
      </c>
      <c r="E1721" s="242" t="s">
        <v>1</v>
      </c>
      <c r="F1721" s="243" t="s">
        <v>184</v>
      </c>
      <c r="G1721" s="241"/>
      <c r="H1721" s="244">
        <v>3.1230000000000002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149</v>
      </c>
      <c r="AU1721" s="250" t="s">
        <v>147</v>
      </c>
      <c r="AV1721" s="14" t="s">
        <v>147</v>
      </c>
      <c r="AW1721" s="14" t="s">
        <v>30</v>
      </c>
      <c r="AX1721" s="14" t="s">
        <v>74</v>
      </c>
      <c r="AY1721" s="250" t="s">
        <v>138</v>
      </c>
    </row>
    <row r="1722" s="13" customFormat="1">
      <c r="A1722" s="13"/>
      <c r="B1722" s="229"/>
      <c r="C1722" s="230"/>
      <c r="D1722" s="231" t="s">
        <v>149</v>
      </c>
      <c r="E1722" s="232" t="s">
        <v>1</v>
      </c>
      <c r="F1722" s="233" t="s">
        <v>174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149</v>
      </c>
      <c r="AU1722" s="239" t="s">
        <v>147</v>
      </c>
      <c r="AV1722" s="13" t="s">
        <v>82</v>
      </c>
      <c r="AW1722" s="13" t="s">
        <v>30</v>
      </c>
      <c r="AX1722" s="13" t="s">
        <v>74</v>
      </c>
      <c r="AY1722" s="239" t="s">
        <v>138</v>
      </c>
    </row>
    <row r="1723" s="14" customFormat="1">
      <c r="A1723" s="14"/>
      <c r="B1723" s="240"/>
      <c r="C1723" s="241"/>
      <c r="D1723" s="231" t="s">
        <v>149</v>
      </c>
      <c r="E1723" s="242" t="s">
        <v>1</v>
      </c>
      <c r="F1723" s="243" t="s">
        <v>185</v>
      </c>
      <c r="G1723" s="241"/>
      <c r="H1723" s="244">
        <v>2.4710000000000001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149</v>
      </c>
      <c r="AU1723" s="250" t="s">
        <v>147</v>
      </c>
      <c r="AV1723" s="14" t="s">
        <v>147</v>
      </c>
      <c r="AW1723" s="14" t="s">
        <v>30</v>
      </c>
      <c r="AX1723" s="14" t="s">
        <v>74</v>
      </c>
      <c r="AY1723" s="250" t="s">
        <v>138</v>
      </c>
    </row>
    <row r="1724" s="13" customFormat="1">
      <c r="A1724" s="13"/>
      <c r="B1724" s="229"/>
      <c r="C1724" s="230"/>
      <c r="D1724" s="231" t="s">
        <v>149</v>
      </c>
      <c r="E1724" s="232" t="s">
        <v>1</v>
      </c>
      <c r="F1724" s="233" t="s">
        <v>186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149</v>
      </c>
      <c r="AU1724" s="239" t="s">
        <v>147</v>
      </c>
      <c r="AV1724" s="13" t="s">
        <v>82</v>
      </c>
      <c r="AW1724" s="13" t="s">
        <v>30</v>
      </c>
      <c r="AX1724" s="13" t="s">
        <v>74</v>
      </c>
      <c r="AY1724" s="239" t="s">
        <v>138</v>
      </c>
    </row>
    <row r="1725" s="14" customFormat="1">
      <c r="A1725" s="14"/>
      <c r="B1725" s="240"/>
      <c r="C1725" s="241"/>
      <c r="D1725" s="231" t="s">
        <v>149</v>
      </c>
      <c r="E1725" s="242" t="s">
        <v>1</v>
      </c>
      <c r="F1725" s="243" t="s">
        <v>187</v>
      </c>
      <c r="G1725" s="241"/>
      <c r="H1725" s="244">
        <v>1.165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149</v>
      </c>
      <c r="AU1725" s="250" t="s">
        <v>147</v>
      </c>
      <c r="AV1725" s="14" t="s">
        <v>147</v>
      </c>
      <c r="AW1725" s="14" t="s">
        <v>30</v>
      </c>
      <c r="AX1725" s="14" t="s">
        <v>74</v>
      </c>
      <c r="AY1725" s="250" t="s">
        <v>138</v>
      </c>
    </row>
    <row r="1726" s="13" customFormat="1">
      <c r="A1726" s="13"/>
      <c r="B1726" s="229"/>
      <c r="C1726" s="230"/>
      <c r="D1726" s="231" t="s">
        <v>149</v>
      </c>
      <c r="E1726" s="232" t="s">
        <v>1</v>
      </c>
      <c r="F1726" s="233" t="s">
        <v>188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149</v>
      </c>
      <c r="AU1726" s="239" t="s">
        <v>147</v>
      </c>
      <c r="AV1726" s="13" t="s">
        <v>82</v>
      </c>
      <c r="AW1726" s="13" t="s">
        <v>30</v>
      </c>
      <c r="AX1726" s="13" t="s">
        <v>74</v>
      </c>
      <c r="AY1726" s="239" t="s">
        <v>138</v>
      </c>
    </row>
    <row r="1727" s="14" customFormat="1">
      <c r="A1727" s="14"/>
      <c r="B1727" s="240"/>
      <c r="C1727" s="241"/>
      <c r="D1727" s="231" t="s">
        <v>149</v>
      </c>
      <c r="E1727" s="242" t="s">
        <v>1</v>
      </c>
      <c r="F1727" s="243" t="s">
        <v>189</v>
      </c>
      <c r="G1727" s="241"/>
      <c r="H1727" s="244">
        <v>1.4470000000000001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149</v>
      </c>
      <c r="AU1727" s="250" t="s">
        <v>147</v>
      </c>
      <c r="AV1727" s="14" t="s">
        <v>147</v>
      </c>
      <c r="AW1727" s="14" t="s">
        <v>30</v>
      </c>
      <c r="AX1727" s="14" t="s">
        <v>74</v>
      </c>
      <c r="AY1727" s="250" t="s">
        <v>138</v>
      </c>
    </row>
    <row r="1728" s="13" customFormat="1">
      <c r="A1728" s="13"/>
      <c r="B1728" s="229"/>
      <c r="C1728" s="230"/>
      <c r="D1728" s="231" t="s">
        <v>149</v>
      </c>
      <c r="E1728" s="232" t="s">
        <v>1</v>
      </c>
      <c r="F1728" s="233" t="s">
        <v>190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149</v>
      </c>
      <c r="AU1728" s="239" t="s">
        <v>147</v>
      </c>
      <c r="AV1728" s="13" t="s">
        <v>82</v>
      </c>
      <c r="AW1728" s="13" t="s">
        <v>30</v>
      </c>
      <c r="AX1728" s="13" t="s">
        <v>74</v>
      </c>
      <c r="AY1728" s="239" t="s">
        <v>138</v>
      </c>
    </row>
    <row r="1729" s="14" customFormat="1">
      <c r="A1729" s="14"/>
      <c r="B1729" s="240"/>
      <c r="C1729" s="241"/>
      <c r="D1729" s="231" t="s">
        <v>149</v>
      </c>
      <c r="E1729" s="242" t="s">
        <v>1</v>
      </c>
      <c r="F1729" s="243" t="s">
        <v>191</v>
      </c>
      <c r="G1729" s="241"/>
      <c r="H1729" s="244">
        <v>7.5339999999999998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149</v>
      </c>
      <c r="AU1729" s="250" t="s">
        <v>147</v>
      </c>
      <c r="AV1729" s="14" t="s">
        <v>147</v>
      </c>
      <c r="AW1729" s="14" t="s">
        <v>30</v>
      </c>
      <c r="AX1729" s="14" t="s">
        <v>74</v>
      </c>
      <c r="AY1729" s="250" t="s">
        <v>138</v>
      </c>
    </row>
    <row r="1730" s="13" customFormat="1">
      <c r="A1730" s="13"/>
      <c r="B1730" s="229"/>
      <c r="C1730" s="230"/>
      <c r="D1730" s="231" t="s">
        <v>149</v>
      </c>
      <c r="E1730" s="232" t="s">
        <v>1</v>
      </c>
      <c r="F1730" s="233" t="s">
        <v>192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149</v>
      </c>
      <c r="AU1730" s="239" t="s">
        <v>147</v>
      </c>
      <c r="AV1730" s="13" t="s">
        <v>82</v>
      </c>
      <c r="AW1730" s="13" t="s">
        <v>30</v>
      </c>
      <c r="AX1730" s="13" t="s">
        <v>74</v>
      </c>
      <c r="AY1730" s="239" t="s">
        <v>138</v>
      </c>
    </row>
    <row r="1731" s="14" customFormat="1">
      <c r="A1731" s="14"/>
      <c r="B1731" s="240"/>
      <c r="C1731" s="241"/>
      <c r="D1731" s="231" t="s">
        <v>149</v>
      </c>
      <c r="E1731" s="242" t="s">
        <v>1</v>
      </c>
      <c r="F1731" s="243" t="s">
        <v>193</v>
      </c>
      <c r="G1731" s="241"/>
      <c r="H1731" s="244">
        <v>15.712999999999999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149</v>
      </c>
      <c r="AU1731" s="250" t="s">
        <v>147</v>
      </c>
      <c r="AV1731" s="14" t="s">
        <v>147</v>
      </c>
      <c r="AW1731" s="14" t="s">
        <v>30</v>
      </c>
      <c r="AX1731" s="14" t="s">
        <v>74</v>
      </c>
      <c r="AY1731" s="250" t="s">
        <v>138</v>
      </c>
    </row>
    <row r="1732" s="13" customFormat="1">
      <c r="A1732" s="13"/>
      <c r="B1732" s="229"/>
      <c r="C1732" s="230"/>
      <c r="D1732" s="231" t="s">
        <v>149</v>
      </c>
      <c r="E1732" s="232" t="s">
        <v>1</v>
      </c>
      <c r="F1732" s="233" t="s">
        <v>194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149</v>
      </c>
      <c r="AU1732" s="239" t="s">
        <v>147</v>
      </c>
      <c r="AV1732" s="13" t="s">
        <v>82</v>
      </c>
      <c r="AW1732" s="13" t="s">
        <v>30</v>
      </c>
      <c r="AX1732" s="13" t="s">
        <v>74</v>
      </c>
      <c r="AY1732" s="239" t="s">
        <v>138</v>
      </c>
    </row>
    <row r="1733" s="14" customFormat="1">
      <c r="A1733" s="14"/>
      <c r="B1733" s="240"/>
      <c r="C1733" s="241"/>
      <c r="D1733" s="231" t="s">
        <v>149</v>
      </c>
      <c r="E1733" s="242" t="s">
        <v>1</v>
      </c>
      <c r="F1733" s="243" t="s">
        <v>195</v>
      </c>
      <c r="G1733" s="241"/>
      <c r="H1733" s="244">
        <v>18.109999999999999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149</v>
      </c>
      <c r="AU1733" s="250" t="s">
        <v>147</v>
      </c>
      <c r="AV1733" s="14" t="s">
        <v>147</v>
      </c>
      <c r="AW1733" s="14" t="s">
        <v>30</v>
      </c>
      <c r="AX1733" s="14" t="s">
        <v>74</v>
      </c>
      <c r="AY1733" s="250" t="s">
        <v>138</v>
      </c>
    </row>
    <row r="1734" s="13" customFormat="1">
      <c r="A1734" s="13"/>
      <c r="B1734" s="229"/>
      <c r="C1734" s="230"/>
      <c r="D1734" s="231" t="s">
        <v>149</v>
      </c>
      <c r="E1734" s="232" t="s">
        <v>1</v>
      </c>
      <c r="F1734" s="233" t="s">
        <v>196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149</v>
      </c>
      <c r="AU1734" s="239" t="s">
        <v>147</v>
      </c>
      <c r="AV1734" s="13" t="s">
        <v>82</v>
      </c>
      <c r="AW1734" s="13" t="s">
        <v>30</v>
      </c>
      <c r="AX1734" s="13" t="s">
        <v>74</v>
      </c>
      <c r="AY1734" s="239" t="s">
        <v>138</v>
      </c>
    </row>
    <row r="1735" s="14" customFormat="1">
      <c r="A1735" s="14"/>
      <c r="B1735" s="240"/>
      <c r="C1735" s="241"/>
      <c r="D1735" s="231" t="s">
        <v>149</v>
      </c>
      <c r="E1735" s="242" t="s">
        <v>1</v>
      </c>
      <c r="F1735" s="243" t="s">
        <v>197</v>
      </c>
      <c r="G1735" s="241"/>
      <c r="H1735" s="244">
        <v>18.280000000000001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149</v>
      </c>
      <c r="AU1735" s="250" t="s">
        <v>147</v>
      </c>
      <c r="AV1735" s="14" t="s">
        <v>147</v>
      </c>
      <c r="AW1735" s="14" t="s">
        <v>30</v>
      </c>
      <c r="AX1735" s="14" t="s">
        <v>74</v>
      </c>
      <c r="AY1735" s="250" t="s">
        <v>138</v>
      </c>
    </row>
    <row r="1736" s="13" customFormat="1">
      <c r="A1736" s="13"/>
      <c r="B1736" s="229"/>
      <c r="C1736" s="230"/>
      <c r="D1736" s="231" t="s">
        <v>149</v>
      </c>
      <c r="E1736" s="232" t="s">
        <v>1</v>
      </c>
      <c r="F1736" s="233" t="s">
        <v>1787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149</v>
      </c>
      <c r="AU1736" s="239" t="s">
        <v>147</v>
      </c>
      <c r="AV1736" s="13" t="s">
        <v>82</v>
      </c>
      <c r="AW1736" s="13" t="s">
        <v>30</v>
      </c>
      <c r="AX1736" s="13" t="s">
        <v>74</v>
      </c>
      <c r="AY1736" s="239" t="s">
        <v>138</v>
      </c>
    </row>
    <row r="1737" s="13" customFormat="1">
      <c r="A1737" s="13"/>
      <c r="B1737" s="229"/>
      <c r="C1737" s="230"/>
      <c r="D1737" s="231" t="s">
        <v>149</v>
      </c>
      <c r="E1737" s="232" t="s">
        <v>1</v>
      </c>
      <c r="F1737" s="233" t="s">
        <v>182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149</v>
      </c>
      <c r="AU1737" s="239" t="s">
        <v>147</v>
      </c>
      <c r="AV1737" s="13" t="s">
        <v>82</v>
      </c>
      <c r="AW1737" s="13" t="s">
        <v>30</v>
      </c>
      <c r="AX1737" s="13" t="s">
        <v>74</v>
      </c>
      <c r="AY1737" s="239" t="s">
        <v>138</v>
      </c>
    </row>
    <row r="1738" s="14" customFormat="1">
      <c r="A1738" s="14"/>
      <c r="B1738" s="240"/>
      <c r="C1738" s="241"/>
      <c r="D1738" s="231" t="s">
        <v>149</v>
      </c>
      <c r="E1738" s="242" t="s">
        <v>1</v>
      </c>
      <c r="F1738" s="243" t="s">
        <v>228</v>
      </c>
      <c r="G1738" s="241"/>
      <c r="H1738" s="244">
        <v>47.442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149</v>
      </c>
      <c r="AU1738" s="250" t="s">
        <v>147</v>
      </c>
      <c r="AV1738" s="14" t="s">
        <v>147</v>
      </c>
      <c r="AW1738" s="14" t="s">
        <v>30</v>
      </c>
      <c r="AX1738" s="14" t="s">
        <v>74</v>
      </c>
      <c r="AY1738" s="250" t="s">
        <v>138</v>
      </c>
    </row>
    <row r="1739" s="14" customFormat="1">
      <c r="A1739" s="14"/>
      <c r="B1739" s="240"/>
      <c r="C1739" s="241"/>
      <c r="D1739" s="231" t="s">
        <v>149</v>
      </c>
      <c r="E1739" s="242" t="s">
        <v>1</v>
      </c>
      <c r="F1739" s="243" t="s">
        <v>229</v>
      </c>
      <c r="G1739" s="241"/>
      <c r="H1739" s="244">
        <v>2.7930000000000001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149</v>
      </c>
      <c r="AU1739" s="250" t="s">
        <v>147</v>
      </c>
      <c r="AV1739" s="14" t="s">
        <v>147</v>
      </c>
      <c r="AW1739" s="14" t="s">
        <v>30</v>
      </c>
      <c r="AX1739" s="14" t="s">
        <v>74</v>
      </c>
      <c r="AY1739" s="250" t="s">
        <v>138</v>
      </c>
    </row>
    <row r="1740" s="13" customFormat="1">
      <c r="A1740" s="13"/>
      <c r="B1740" s="229"/>
      <c r="C1740" s="230"/>
      <c r="D1740" s="231" t="s">
        <v>149</v>
      </c>
      <c r="E1740" s="232" t="s">
        <v>1</v>
      </c>
      <c r="F1740" s="233" t="s">
        <v>174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149</v>
      </c>
      <c r="AU1740" s="239" t="s">
        <v>147</v>
      </c>
      <c r="AV1740" s="13" t="s">
        <v>82</v>
      </c>
      <c r="AW1740" s="13" t="s">
        <v>30</v>
      </c>
      <c r="AX1740" s="13" t="s">
        <v>74</v>
      </c>
      <c r="AY1740" s="239" t="s">
        <v>138</v>
      </c>
    </row>
    <row r="1741" s="14" customFormat="1">
      <c r="A1741" s="14"/>
      <c r="B1741" s="240"/>
      <c r="C1741" s="241"/>
      <c r="D1741" s="231" t="s">
        <v>149</v>
      </c>
      <c r="E1741" s="242" t="s">
        <v>1</v>
      </c>
      <c r="F1741" s="243" t="s">
        <v>230</v>
      </c>
      <c r="G1741" s="241"/>
      <c r="H1741" s="244">
        <v>16.018999999999998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149</v>
      </c>
      <c r="AU1741" s="250" t="s">
        <v>147</v>
      </c>
      <c r="AV1741" s="14" t="s">
        <v>147</v>
      </c>
      <c r="AW1741" s="14" t="s">
        <v>30</v>
      </c>
      <c r="AX1741" s="14" t="s">
        <v>74</v>
      </c>
      <c r="AY1741" s="250" t="s">
        <v>138</v>
      </c>
    </row>
    <row r="1742" s="13" customFormat="1">
      <c r="A1742" s="13"/>
      <c r="B1742" s="229"/>
      <c r="C1742" s="230"/>
      <c r="D1742" s="231" t="s">
        <v>149</v>
      </c>
      <c r="E1742" s="232" t="s">
        <v>1</v>
      </c>
      <c r="F1742" s="233" t="s">
        <v>186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149</v>
      </c>
      <c r="AU1742" s="239" t="s">
        <v>147</v>
      </c>
      <c r="AV1742" s="13" t="s">
        <v>82</v>
      </c>
      <c r="AW1742" s="13" t="s">
        <v>30</v>
      </c>
      <c r="AX1742" s="13" t="s">
        <v>74</v>
      </c>
      <c r="AY1742" s="239" t="s">
        <v>138</v>
      </c>
    </row>
    <row r="1743" s="14" customFormat="1">
      <c r="A1743" s="14"/>
      <c r="B1743" s="240"/>
      <c r="C1743" s="241"/>
      <c r="D1743" s="231" t="s">
        <v>149</v>
      </c>
      <c r="E1743" s="242" t="s">
        <v>1</v>
      </c>
      <c r="F1743" s="243" t="s">
        <v>231</v>
      </c>
      <c r="G1743" s="241"/>
      <c r="H1743" s="244">
        <v>8.8550000000000004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149</v>
      </c>
      <c r="AU1743" s="250" t="s">
        <v>147</v>
      </c>
      <c r="AV1743" s="14" t="s">
        <v>147</v>
      </c>
      <c r="AW1743" s="14" t="s">
        <v>30</v>
      </c>
      <c r="AX1743" s="14" t="s">
        <v>74</v>
      </c>
      <c r="AY1743" s="250" t="s">
        <v>138</v>
      </c>
    </row>
    <row r="1744" s="13" customFormat="1">
      <c r="A1744" s="13"/>
      <c r="B1744" s="229"/>
      <c r="C1744" s="230"/>
      <c r="D1744" s="231" t="s">
        <v>149</v>
      </c>
      <c r="E1744" s="232" t="s">
        <v>1</v>
      </c>
      <c r="F1744" s="233" t="s">
        <v>188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149</v>
      </c>
      <c r="AU1744" s="239" t="s">
        <v>147</v>
      </c>
      <c r="AV1744" s="13" t="s">
        <v>82</v>
      </c>
      <c r="AW1744" s="13" t="s">
        <v>30</v>
      </c>
      <c r="AX1744" s="13" t="s">
        <v>74</v>
      </c>
      <c r="AY1744" s="239" t="s">
        <v>138</v>
      </c>
    </row>
    <row r="1745" s="14" customFormat="1">
      <c r="A1745" s="14"/>
      <c r="B1745" s="240"/>
      <c r="C1745" s="241"/>
      <c r="D1745" s="231" t="s">
        <v>149</v>
      </c>
      <c r="E1745" s="242" t="s">
        <v>1</v>
      </c>
      <c r="F1745" s="243" t="s">
        <v>232</v>
      </c>
      <c r="G1745" s="241"/>
      <c r="H1745" s="244">
        <v>13.269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149</v>
      </c>
      <c r="AU1745" s="250" t="s">
        <v>147</v>
      </c>
      <c r="AV1745" s="14" t="s">
        <v>147</v>
      </c>
      <c r="AW1745" s="14" t="s">
        <v>30</v>
      </c>
      <c r="AX1745" s="14" t="s">
        <v>74</v>
      </c>
      <c r="AY1745" s="250" t="s">
        <v>138</v>
      </c>
    </row>
    <row r="1746" s="13" customFormat="1">
      <c r="A1746" s="13"/>
      <c r="B1746" s="229"/>
      <c r="C1746" s="230"/>
      <c r="D1746" s="231" t="s">
        <v>149</v>
      </c>
      <c r="E1746" s="232" t="s">
        <v>1</v>
      </c>
      <c r="F1746" s="233" t="s">
        <v>190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149</v>
      </c>
      <c r="AU1746" s="239" t="s">
        <v>147</v>
      </c>
      <c r="AV1746" s="13" t="s">
        <v>82</v>
      </c>
      <c r="AW1746" s="13" t="s">
        <v>30</v>
      </c>
      <c r="AX1746" s="13" t="s">
        <v>74</v>
      </c>
      <c r="AY1746" s="239" t="s">
        <v>138</v>
      </c>
    </row>
    <row r="1747" s="14" customFormat="1">
      <c r="A1747" s="14"/>
      <c r="B1747" s="240"/>
      <c r="C1747" s="241"/>
      <c r="D1747" s="231" t="s">
        <v>149</v>
      </c>
      <c r="E1747" s="242" t="s">
        <v>1</v>
      </c>
      <c r="F1747" s="243" t="s">
        <v>233</v>
      </c>
      <c r="G1747" s="241"/>
      <c r="H1747" s="244">
        <v>30.295999999999999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149</v>
      </c>
      <c r="AU1747" s="250" t="s">
        <v>147</v>
      </c>
      <c r="AV1747" s="14" t="s">
        <v>147</v>
      </c>
      <c r="AW1747" s="14" t="s">
        <v>30</v>
      </c>
      <c r="AX1747" s="14" t="s">
        <v>74</v>
      </c>
      <c r="AY1747" s="250" t="s">
        <v>138</v>
      </c>
    </row>
    <row r="1748" s="13" customFormat="1">
      <c r="A1748" s="13"/>
      <c r="B1748" s="229"/>
      <c r="C1748" s="230"/>
      <c r="D1748" s="231" t="s">
        <v>149</v>
      </c>
      <c r="E1748" s="232" t="s">
        <v>1</v>
      </c>
      <c r="F1748" s="233" t="s">
        <v>192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149</v>
      </c>
      <c r="AU1748" s="239" t="s">
        <v>147</v>
      </c>
      <c r="AV1748" s="13" t="s">
        <v>82</v>
      </c>
      <c r="AW1748" s="13" t="s">
        <v>30</v>
      </c>
      <c r="AX1748" s="13" t="s">
        <v>74</v>
      </c>
      <c r="AY1748" s="239" t="s">
        <v>138</v>
      </c>
    </row>
    <row r="1749" s="14" customFormat="1">
      <c r="A1749" s="14"/>
      <c r="B1749" s="240"/>
      <c r="C1749" s="241"/>
      <c r="D1749" s="231" t="s">
        <v>149</v>
      </c>
      <c r="E1749" s="242" t="s">
        <v>1</v>
      </c>
      <c r="F1749" s="243" t="s">
        <v>234</v>
      </c>
      <c r="G1749" s="241"/>
      <c r="H1749" s="244">
        <v>40.567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149</v>
      </c>
      <c r="AU1749" s="250" t="s">
        <v>147</v>
      </c>
      <c r="AV1749" s="14" t="s">
        <v>147</v>
      </c>
      <c r="AW1749" s="14" t="s">
        <v>30</v>
      </c>
      <c r="AX1749" s="14" t="s">
        <v>74</v>
      </c>
      <c r="AY1749" s="250" t="s">
        <v>138</v>
      </c>
    </row>
    <row r="1750" s="13" customFormat="1">
      <c r="A1750" s="13"/>
      <c r="B1750" s="229"/>
      <c r="C1750" s="230"/>
      <c r="D1750" s="231" t="s">
        <v>149</v>
      </c>
      <c r="E1750" s="232" t="s">
        <v>1</v>
      </c>
      <c r="F1750" s="233" t="s">
        <v>194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149</v>
      </c>
      <c r="AU1750" s="239" t="s">
        <v>147</v>
      </c>
      <c r="AV1750" s="13" t="s">
        <v>82</v>
      </c>
      <c r="AW1750" s="13" t="s">
        <v>30</v>
      </c>
      <c r="AX1750" s="13" t="s">
        <v>74</v>
      </c>
      <c r="AY1750" s="239" t="s">
        <v>138</v>
      </c>
    </row>
    <row r="1751" s="14" customFormat="1">
      <c r="A1751" s="14"/>
      <c r="B1751" s="240"/>
      <c r="C1751" s="241"/>
      <c r="D1751" s="231" t="s">
        <v>149</v>
      </c>
      <c r="E1751" s="242" t="s">
        <v>1</v>
      </c>
      <c r="F1751" s="243" t="s">
        <v>235</v>
      </c>
      <c r="G1751" s="241"/>
      <c r="H1751" s="244">
        <v>44.613999999999997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149</v>
      </c>
      <c r="AU1751" s="250" t="s">
        <v>147</v>
      </c>
      <c r="AV1751" s="14" t="s">
        <v>147</v>
      </c>
      <c r="AW1751" s="14" t="s">
        <v>30</v>
      </c>
      <c r="AX1751" s="14" t="s">
        <v>74</v>
      </c>
      <c r="AY1751" s="250" t="s">
        <v>138</v>
      </c>
    </row>
    <row r="1752" s="13" customFormat="1">
      <c r="A1752" s="13"/>
      <c r="B1752" s="229"/>
      <c r="C1752" s="230"/>
      <c r="D1752" s="231" t="s">
        <v>149</v>
      </c>
      <c r="E1752" s="232" t="s">
        <v>1</v>
      </c>
      <c r="F1752" s="233" t="s">
        <v>196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149</v>
      </c>
      <c r="AU1752" s="239" t="s">
        <v>147</v>
      </c>
      <c r="AV1752" s="13" t="s">
        <v>82</v>
      </c>
      <c r="AW1752" s="13" t="s">
        <v>30</v>
      </c>
      <c r="AX1752" s="13" t="s">
        <v>74</v>
      </c>
      <c r="AY1752" s="239" t="s">
        <v>138</v>
      </c>
    </row>
    <row r="1753" s="14" customFormat="1">
      <c r="A1753" s="14"/>
      <c r="B1753" s="240"/>
      <c r="C1753" s="241"/>
      <c r="D1753" s="231" t="s">
        <v>149</v>
      </c>
      <c r="E1753" s="242" t="s">
        <v>1</v>
      </c>
      <c r="F1753" s="243" t="s">
        <v>236</v>
      </c>
      <c r="G1753" s="241"/>
      <c r="H1753" s="244">
        <v>46.552999999999997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149</v>
      </c>
      <c r="AU1753" s="250" t="s">
        <v>147</v>
      </c>
      <c r="AV1753" s="14" t="s">
        <v>147</v>
      </c>
      <c r="AW1753" s="14" t="s">
        <v>30</v>
      </c>
      <c r="AX1753" s="14" t="s">
        <v>74</v>
      </c>
      <c r="AY1753" s="250" t="s">
        <v>138</v>
      </c>
    </row>
    <row r="1754" s="13" customFormat="1">
      <c r="A1754" s="13"/>
      <c r="B1754" s="229"/>
      <c r="C1754" s="230"/>
      <c r="D1754" s="231" t="s">
        <v>149</v>
      </c>
      <c r="E1754" s="232" t="s">
        <v>1</v>
      </c>
      <c r="F1754" s="233" t="s">
        <v>237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149</v>
      </c>
      <c r="AU1754" s="239" t="s">
        <v>147</v>
      </c>
      <c r="AV1754" s="13" t="s">
        <v>82</v>
      </c>
      <c r="AW1754" s="13" t="s">
        <v>30</v>
      </c>
      <c r="AX1754" s="13" t="s">
        <v>74</v>
      </c>
      <c r="AY1754" s="239" t="s">
        <v>138</v>
      </c>
    </row>
    <row r="1755" s="13" customFormat="1">
      <c r="A1755" s="13"/>
      <c r="B1755" s="229"/>
      <c r="C1755" s="230"/>
      <c r="D1755" s="231" t="s">
        <v>149</v>
      </c>
      <c r="E1755" s="232" t="s">
        <v>1</v>
      </c>
      <c r="F1755" s="233" t="s">
        <v>174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149</v>
      </c>
      <c r="AU1755" s="239" t="s">
        <v>147</v>
      </c>
      <c r="AV1755" s="13" t="s">
        <v>82</v>
      </c>
      <c r="AW1755" s="13" t="s">
        <v>30</v>
      </c>
      <c r="AX1755" s="13" t="s">
        <v>74</v>
      </c>
      <c r="AY1755" s="239" t="s">
        <v>138</v>
      </c>
    </row>
    <row r="1756" s="14" customFormat="1">
      <c r="A1756" s="14"/>
      <c r="B1756" s="240"/>
      <c r="C1756" s="241"/>
      <c r="D1756" s="231" t="s">
        <v>149</v>
      </c>
      <c r="E1756" s="242" t="s">
        <v>1</v>
      </c>
      <c r="F1756" s="243" t="s">
        <v>238</v>
      </c>
      <c r="G1756" s="241"/>
      <c r="H1756" s="244">
        <v>-10.853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149</v>
      </c>
      <c r="AU1756" s="250" t="s">
        <v>147</v>
      </c>
      <c r="AV1756" s="14" t="s">
        <v>147</v>
      </c>
      <c r="AW1756" s="14" t="s">
        <v>30</v>
      </c>
      <c r="AX1756" s="14" t="s">
        <v>74</v>
      </c>
      <c r="AY1756" s="250" t="s">
        <v>138</v>
      </c>
    </row>
    <row r="1757" s="13" customFormat="1">
      <c r="A1757" s="13"/>
      <c r="B1757" s="229"/>
      <c r="C1757" s="230"/>
      <c r="D1757" s="231" t="s">
        <v>149</v>
      </c>
      <c r="E1757" s="232" t="s">
        <v>1</v>
      </c>
      <c r="F1757" s="233" t="s">
        <v>186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149</v>
      </c>
      <c r="AU1757" s="239" t="s">
        <v>147</v>
      </c>
      <c r="AV1757" s="13" t="s">
        <v>82</v>
      </c>
      <c r="AW1757" s="13" t="s">
        <v>30</v>
      </c>
      <c r="AX1757" s="13" t="s">
        <v>74</v>
      </c>
      <c r="AY1757" s="239" t="s">
        <v>138</v>
      </c>
    </row>
    <row r="1758" s="14" customFormat="1">
      <c r="A1758" s="14"/>
      <c r="B1758" s="240"/>
      <c r="C1758" s="241"/>
      <c r="D1758" s="231" t="s">
        <v>149</v>
      </c>
      <c r="E1758" s="242" t="s">
        <v>1</v>
      </c>
      <c r="F1758" s="243" t="s">
        <v>239</v>
      </c>
      <c r="G1758" s="241"/>
      <c r="H1758" s="244">
        <v>-4.6289999999999996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149</v>
      </c>
      <c r="AU1758" s="250" t="s">
        <v>147</v>
      </c>
      <c r="AV1758" s="14" t="s">
        <v>147</v>
      </c>
      <c r="AW1758" s="14" t="s">
        <v>30</v>
      </c>
      <c r="AX1758" s="14" t="s">
        <v>74</v>
      </c>
      <c r="AY1758" s="250" t="s">
        <v>138</v>
      </c>
    </row>
    <row r="1759" s="15" customFormat="1">
      <c r="A1759" s="15"/>
      <c r="B1759" s="251"/>
      <c r="C1759" s="252"/>
      <c r="D1759" s="231" t="s">
        <v>149</v>
      </c>
      <c r="E1759" s="253" t="s">
        <v>1</v>
      </c>
      <c r="F1759" s="254" t="s">
        <v>176</v>
      </c>
      <c r="G1759" s="252"/>
      <c r="H1759" s="255">
        <v>315.512</v>
      </c>
      <c r="I1759" s="256"/>
      <c r="J1759" s="252"/>
      <c r="K1759" s="252"/>
      <c r="L1759" s="257"/>
      <c r="M1759" s="258"/>
      <c r="N1759" s="259"/>
      <c r="O1759" s="259"/>
      <c r="P1759" s="259"/>
      <c r="Q1759" s="259"/>
      <c r="R1759" s="259"/>
      <c r="S1759" s="259"/>
      <c r="T1759" s="260"/>
      <c r="U1759" s="15"/>
      <c r="V1759" s="15"/>
      <c r="W1759" s="15"/>
      <c r="X1759" s="15"/>
      <c r="Y1759" s="15"/>
      <c r="Z1759" s="15"/>
      <c r="AA1759" s="15"/>
      <c r="AB1759" s="15"/>
      <c r="AC1759" s="15"/>
      <c r="AD1759" s="15"/>
      <c r="AE1759" s="15"/>
      <c r="AT1759" s="261" t="s">
        <v>149</v>
      </c>
      <c r="AU1759" s="261" t="s">
        <v>147</v>
      </c>
      <c r="AV1759" s="15" t="s">
        <v>146</v>
      </c>
      <c r="AW1759" s="15" t="s">
        <v>30</v>
      </c>
      <c r="AX1759" s="15" t="s">
        <v>82</v>
      </c>
      <c r="AY1759" s="261" t="s">
        <v>138</v>
      </c>
    </row>
    <row r="1760" s="2" customFormat="1" ht="16.5" customHeight="1">
      <c r="A1760" s="38"/>
      <c r="B1760" s="39"/>
      <c r="C1760" s="215" t="s">
        <v>1792</v>
      </c>
      <c r="D1760" s="215" t="s">
        <v>142</v>
      </c>
      <c r="E1760" s="216" t="s">
        <v>1793</v>
      </c>
      <c r="F1760" s="217" t="s">
        <v>1794</v>
      </c>
      <c r="G1760" s="218" t="s">
        <v>171</v>
      </c>
      <c r="H1760" s="219">
        <v>315.512</v>
      </c>
      <c r="I1760" s="220"/>
      <c r="J1760" s="221">
        <f>ROUND(I1760*H1760,1)</f>
        <v>0</v>
      </c>
      <c r="K1760" s="222"/>
      <c r="L1760" s="44"/>
      <c r="M1760" s="223" t="s">
        <v>1</v>
      </c>
      <c r="N1760" s="224" t="s">
        <v>40</v>
      </c>
      <c r="O1760" s="91"/>
      <c r="P1760" s="225">
        <f>O1760*H1760</f>
        <v>0</v>
      </c>
      <c r="Q1760" s="225">
        <v>0.001</v>
      </c>
      <c r="R1760" s="225">
        <f>Q1760*H1760</f>
        <v>0.31551200000000001</v>
      </c>
      <c r="S1760" s="225">
        <v>0.00031</v>
      </c>
      <c r="T1760" s="226">
        <f>S1760*H1760</f>
        <v>0.097808720000000002</v>
      </c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R1760" s="227" t="s">
        <v>442</v>
      </c>
      <c r="AT1760" s="227" t="s">
        <v>142</v>
      </c>
      <c r="AU1760" s="227" t="s">
        <v>147</v>
      </c>
      <c r="AY1760" s="17" t="s">
        <v>138</v>
      </c>
      <c r="BE1760" s="228">
        <f>IF(N1760="základní",J1760,0)</f>
        <v>0</v>
      </c>
      <c r="BF1760" s="228">
        <f>IF(N1760="snížená",J1760,0)</f>
        <v>0</v>
      </c>
      <c r="BG1760" s="228">
        <f>IF(N1760="zákl. přenesená",J1760,0)</f>
        <v>0</v>
      </c>
      <c r="BH1760" s="228">
        <f>IF(N1760="sníž. přenesená",J1760,0)</f>
        <v>0</v>
      </c>
      <c r="BI1760" s="228">
        <f>IF(N1760="nulová",J1760,0)</f>
        <v>0</v>
      </c>
      <c r="BJ1760" s="17" t="s">
        <v>147</v>
      </c>
      <c r="BK1760" s="228">
        <f>ROUND(I1760*H1760,1)</f>
        <v>0</v>
      </c>
      <c r="BL1760" s="17" t="s">
        <v>442</v>
      </c>
      <c r="BM1760" s="227" t="s">
        <v>1795</v>
      </c>
    </row>
    <row r="1761" s="13" customFormat="1">
      <c r="A1761" s="13"/>
      <c r="B1761" s="229"/>
      <c r="C1761" s="230"/>
      <c r="D1761" s="231" t="s">
        <v>149</v>
      </c>
      <c r="E1761" s="232" t="s">
        <v>1</v>
      </c>
      <c r="F1761" s="233" t="s">
        <v>1786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149</v>
      </c>
      <c r="AU1761" s="239" t="s">
        <v>147</v>
      </c>
      <c r="AV1761" s="13" t="s">
        <v>82</v>
      </c>
      <c r="AW1761" s="13" t="s">
        <v>30</v>
      </c>
      <c r="AX1761" s="13" t="s">
        <v>74</v>
      </c>
      <c r="AY1761" s="239" t="s">
        <v>138</v>
      </c>
    </row>
    <row r="1762" s="13" customFormat="1">
      <c r="A1762" s="13"/>
      <c r="B1762" s="229"/>
      <c r="C1762" s="230"/>
      <c r="D1762" s="231" t="s">
        <v>149</v>
      </c>
      <c r="E1762" s="232" t="s">
        <v>1</v>
      </c>
      <c r="F1762" s="233" t="s">
        <v>182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149</v>
      </c>
      <c r="AU1762" s="239" t="s">
        <v>147</v>
      </c>
      <c r="AV1762" s="13" t="s">
        <v>82</v>
      </c>
      <c r="AW1762" s="13" t="s">
        <v>30</v>
      </c>
      <c r="AX1762" s="13" t="s">
        <v>74</v>
      </c>
      <c r="AY1762" s="239" t="s">
        <v>138</v>
      </c>
    </row>
    <row r="1763" s="14" customFormat="1">
      <c r="A1763" s="14"/>
      <c r="B1763" s="240"/>
      <c r="C1763" s="241"/>
      <c r="D1763" s="231" t="s">
        <v>149</v>
      </c>
      <c r="E1763" s="242" t="s">
        <v>1</v>
      </c>
      <c r="F1763" s="243" t="s">
        <v>183</v>
      </c>
      <c r="G1763" s="241"/>
      <c r="H1763" s="244">
        <v>12.743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149</v>
      </c>
      <c r="AU1763" s="250" t="s">
        <v>147</v>
      </c>
      <c r="AV1763" s="14" t="s">
        <v>147</v>
      </c>
      <c r="AW1763" s="14" t="s">
        <v>30</v>
      </c>
      <c r="AX1763" s="14" t="s">
        <v>74</v>
      </c>
      <c r="AY1763" s="250" t="s">
        <v>138</v>
      </c>
    </row>
    <row r="1764" s="14" customFormat="1">
      <c r="A1764" s="14"/>
      <c r="B1764" s="240"/>
      <c r="C1764" s="241"/>
      <c r="D1764" s="231" t="s">
        <v>149</v>
      </c>
      <c r="E1764" s="242" t="s">
        <v>1</v>
      </c>
      <c r="F1764" s="243" t="s">
        <v>184</v>
      </c>
      <c r="G1764" s="241"/>
      <c r="H1764" s="244">
        <v>3.1230000000000002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149</v>
      </c>
      <c r="AU1764" s="250" t="s">
        <v>147</v>
      </c>
      <c r="AV1764" s="14" t="s">
        <v>147</v>
      </c>
      <c r="AW1764" s="14" t="s">
        <v>30</v>
      </c>
      <c r="AX1764" s="14" t="s">
        <v>74</v>
      </c>
      <c r="AY1764" s="250" t="s">
        <v>138</v>
      </c>
    </row>
    <row r="1765" s="13" customFormat="1">
      <c r="A1765" s="13"/>
      <c r="B1765" s="229"/>
      <c r="C1765" s="230"/>
      <c r="D1765" s="231" t="s">
        <v>149</v>
      </c>
      <c r="E1765" s="232" t="s">
        <v>1</v>
      </c>
      <c r="F1765" s="233" t="s">
        <v>174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149</v>
      </c>
      <c r="AU1765" s="239" t="s">
        <v>147</v>
      </c>
      <c r="AV1765" s="13" t="s">
        <v>82</v>
      </c>
      <c r="AW1765" s="13" t="s">
        <v>30</v>
      </c>
      <c r="AX1765" s="13" t="s">
        <v>74</v>
      </c>
      <c r="AY1765" s="239" t="s">
        <v>138</v>
      </c>
    </row>
    <row r="1766" s="14" customFormat="1">
      <c r="A1766" s="14"/>
      <c r="B1766" s="240"/>
      <c r="C1766" s="241"/>
      <c r="D1766" s="231" t="s">
        <v>149</v>
      </c>
      <c r="E1766" s="242" t="s">
        <v>1</v>
      </c>
      <c r="F1766" s="243" t="s">
        <v>185</v>
      </c>
      <c r="G1766" s="241"/>
      <c r="H1766" s="244">
        <v>2.4710000000000001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149</v>
      </c>
      <c r="AU1766" s="250" t="s">
        <v>147</v>
      </c>
      <c r="AV1766" s="14" t="s">
        <v>147</v>
      </c>
      <c r="AW1766" s="14" t="s">
        <v>30</v>
      </c>
      <c r="AX1766" s="14" t="s">
        <v>74</v>
      </c>
      <c r="AY1766" s="250" t="s">
        <v>138</v>
      </c>
    </row>
    <row r="1767" s="13" customFormat="1">
      <c r="A1767" s="13"/>
      <c r="B1767" s="229"/>
      <c r="C1767" s="230"/>
      <c r="D1767" s="231" t="s">
        <v>149</v>
      </c>
      <c r="E1767" s="232" t="s">
        <v>1</v>
      </c>
      <c r="F1767" s="233" t="s">
        <v>186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149</v>
      </c>
      <c r="AU1767" s="239" t="s">
        <v>147</v>
      </c>
      <c r="AV1767" s="13" t="s">
        <v>82</v>
      </c>
      <c r="AW1767" s="13" t="s">
        <v>30</v>
      </c>
      <c r="AX1767" s="13" t="s">
        <v>74</v>
      </c>
      <c r="AY1767" s="239" t="s">
        <v>138</v>
      </c>
    </row>
    <row r="1768" s="14" customFormat="1">
      <c r="A1768" s="14"/>
      <c r="B1768" s="240"/>
      <c r="C1768" s="241"/>
      <c r="D1768" s="231" t="s">
        <v>149</v>
      </c>
      <c r="E1768" s="242" t="s">
        <v>1</v>
      </c>
      <c r="F1768" s="243" t="s">
        <v>187</v>
      </c>
      <c r="G1768" s="241"/>
      <c r="H1768" s="244">
        <v>1.165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149</v>
      </c>
      <c r="AU1768" s="250" t="s">
        <v>147</v>
      </c>
      <c r="AV1768" s="14" t="s">
        <v>147</v>
      </c>
      <c r="AW1768" s="14" t="s">
        <v>30</v>
      </c>
      <c r="AX1768" s="14" t="s">
        <v>74</v>
      </c>
      <c r="AY1768" s="250" t="s">
        <v>138</v>
      </c>
    </row>
    <row r="1769" s="13" customFormat="1">
      <c r="A1769" s="13"/>
      <c r="B1769" s="229"/>
      <c r="C1769" s="230"/>
      <c r="D1769" s="231" t="s">
        <v>149</v>
      </c>
      <c r="E1769" s="232" t="s">
        <v>1</v>
      </c>
      <c r="F1769" s="233" t="s">
        <v>188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149</v>
      </c>
      <c r="AU1769" s="239" t="s">
        <v>147</v>
      </c>
      <c r="AV1769" s="13" t="s">
        <v>82</v>
      </c>
      <c r="AW1769" s="13" t="s">
        <v>30</v>
      </c>
      <c r="AX1769" s="13" t="s">
        <v>74</v>
      </c>
      <c r="AY1769" s="239" t="s">
        <v>138</v>
      </c>
    </row>
    <row r="1770" s="14" customFormat="1">
      <c r="A1770" s="14"/>
      <c r="B1770" s="240"/>
      <c r="C1770" s="241"/>
      <c r="D1770" s="231" t="s">
        <v>149</v>
      </c>
      <c r="E1770" s="242" t="s">
        <v>1</v>
      </c>
      <c r="F1770" s="243" t="s">
        <v>189</v>
      </c>
      <c r="G1770" s="241"/>
      <c r="H1770" s="244">
        <v>1.4470000000000001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149</v>
      </c>
      <c r="AU1770" s="250" t="s">
        <v>147</v>
      </c>
      <c r="AV1770" s="14" t="s">
        <v>147</v>
      </c>
      <c r="AW1770" s="14" t="s">
        <v>30</v>
      </c>
      <c r="AX1770" s="14" t="s">
        <v>74</v>
      </c>
      <c r="AY1770" s="250" t="s">
        <v>138</v>
      </c>
    </row>
    <row r="1771" s="13" customFormat="1">
      <c r="A1771" s="13"/>
      <c r="B1771" s="229"/>
      <c r="C1771" s="230"/>
      <c r="D1771" s="231" t="s">
        <v>149</v>
      </c>
      <c r="E1771" s="232" t="s">
        <v>1</v>
      </c>
      <c r="F1771" s="233" t="s">
        <v>190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149</v>
      </c>
      <c r="AU1771" s="239" t="s">
        <v>147</v>
      </c>
      <c r="AV1771" s="13" t="s">
        <v>82</v>
      </c>
      <c r="AW1771" s="13" t="s">
        <v>30</v>
      </c>
      <c r="AX1771" s="13" t="s">
        <v>74</v>
      </c>
      <c r="AY1771" s="239" t="s">
        <v>138</v>
      </c>
    </row>
    <row r="1772" s="14" customFormat="1">
      <c r="A1772" s="14"/>
      <c r="B1772" s="240"/>
      <c r="C1772" s="241"/>
      <c r="D1772" s="231" t="s">
        <v>149</v>
      </c>
      <c r="E1772" s="242" t="s">
        <v>1</v>
      </c>
      <c r="F1772" s="243" t="s">
        <v>191</v>
      </c>
      <c r="G1772" s="241"/>
      <c r="H1772" s="244">
        <v>7.5339999999999998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149</v>
      </c>
      <c r="AU1772" s="250" t="s">
        <v>147</v>
      </c>
      <c r="AV1772" s="14" t="s">
        <v>147</v>
      </c>
      <c r="AW1772" s="14" t="s">
        <v>30</v>
      </c>
      <c r="AX1772" s="14" t="s">
        <v>74</v>
      </c>
      <c r="AY1772" s="250" t="s">
        <v>138</v>
      </c>
    </row>
    <row r="1773" s="13" customFormat="1">
      <c r="A1773" s="13"/>
      <c r="B1773" s="229"/>
      <c r="C1773" s="230"/>
      <c r="D1773" s="231" t="s">
        <v>149</v>
      </c>
      <c r="E1773" s="232" t="s">
        <v>1</v>
      </c>
      <c r="F1773" s="233" t="s">
        <v>192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149</v>
      </c>
      <c r="AU1773" s="239" t="s">
        <v>147</v>
      </c>
      <c r="AV1773" s="13" t="s">
        <v>82</v>
      </c>
      <c r="AW1773" s="13" t="s">
        <v>30</v>
      </c>
      <c r="AX1773" s="13" t="s">
        <v>74</v>
      </c>
      <c r="AY1773" s="239" t="s">
        <v>138</v>
      </c>
    </row>
    <row r="1774" s="14" customFormat="1">
      <c r="A1774" s="14"/>
      <c r="B1774" s="240"/>
      <c r="C1774" s="241"/>
      <c r="D1774" s="231" t="s">
        <v>149</v>
      </c>
      <c r="E1774" s="242" t="s">
        <v>1</v>
      </c>
      <c r="F1774" s="243" t="s">
        <v>193</v>
      </c>
      <c r="G1774" s="241"/>
      <c r="H1774" s="244">
        <v>15.712999999999999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149</v>
      </c>
      <c r="AU1774" s="250" t="s">
        <v>147</v>
      </c>
      <c r="AV1774" s="14" t="s">
        <v>147</v>
      </c>
      <c r="AW1774" s="14" t="s">
        <v>30</v>
      </c>
      <c r="AX1774" s="14" t="s">
        <v>74</v>
      </c>
      <c r="AY1774" s="250" t="s">
        <v>138</v>
      </c>
    </row>
    <row r="1775" s="13" customFormat="1">
      <c r="A1775" s="13"/>
      <c r="B1775" s="229"/>
      <c r="C1775" s="230"/>
      <c r="D1775" s="231" t="s">
        <v>149</v>
      </c>
      <c r="E1775" s="232" t="s">
        <v>1</v>
      </c>
      <c r="F1775" s="233" t="s">
        <v>194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149</v>
      </c>
      <c r="AU1775" s="239" t="s">
        <v>147</v>
      </c>
      <c r="AV1775" s="13" t="s">
        <v>82</v>
      </c>
      <c r="AW1775" s="13" t="s">
        <v>30</v>
      </c>
      <c r="AX1775" s="13" t="s">
        <v>74</v>
      </c>
      <c r="AY1775" s="239" t="s">
        <v>138</v>
      </c>
    </row>
    <row r="1776" s="14" customFormat="1">
      <c r="A1776" s="14"/>
      <c r="B1776" s="240"/>
      <c r="C1776" s="241"/>
      <c r="D1776" s="231" t="s">
        <v>149</v>
      </c>
      <c r="E1776" s="242" t="s">
        <v>1</v>
      </c>
      <c r="F1776" s="243" t="s">
        <v>195</v>
      </c>
      <c r="G1776" s="241"/>
      <c r="H1776" s="244">
        <v>18.109999999999999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149</v>
      </c>
      <c r="AU1776" s="250" t="s">
        <v>147</v>
      </c>
      <c r="AV1776" s="14" t="s">
        <v>147</v>
      </c>
      <c r="AW1776" s="14" t="s">
        <v>30</v>
      </c>
      <c r="AX1776" s="14" t="s">
        <v>74</v>
      </c>
      <c r="AY1776" s="250" t="s">
        <v>138</v>
      </c>
    </row>
    <row r="1777" s="13" customFormat="1">
      <c r="A1777" s="13"/>
      <c r="B1777" s="229"/>
      <c r="C1777" s="230"/>
      <c r="D1777" s="231" t="s">
        <v>149</v>
      </c>
      <c r="E1777" s="232" t="s">
        <v>1</v>
      </c>
      <c r="F1777" s="233" t="s">
        <v>196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149</v>
      </c>
      <c r="AU1777" s="239" t="s">
        <v>147</v>
      </c>
      <c r="AV1777" s="13" t="s">
        <v>82</v>
      </c>
      <c r="AW1777" s="13" t="s">
        <v>30</v>
      </c>
      <c r="AX1777" s="13" t="s">
        <v>74</v>
      </c>
      <c r="AY1777" s="239" t="s">
        <v>138</v>
      </c>
    </row>
    <row r="1778" s="14" customFormat="1">
      <c r="A1778" s="14"/>
      <c r="B1778" s="240"/>
      <c r="C1778" s="241"/>
      <c r="D1778" s="231" t="s">
        <v>149</v>
      </c>
      <c r="E1778" s="242" t="s">
        <v>1</v>
      </c>
      <c r="F1778" s="243" t="s">
        <v>197</v>
      </c>
      <c r="G1778" s="241"/>
      <c r="H1778" s="244">
        <v>18.280000000000001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149</v>
      </c>
      <c r="AU1778" s="250" t="s">
        <v>147</v>
      </c>
      <c r="AV1778" s="14" t="s">
        <v>147</v>
      </c>
      <c r="AW1778" s="14" t="s">
        <v>30</v>
      </c>
      <c r="AX1778" s="14" t="s">
        <v>74</v>
      </c>
      <c r="AY1778" s="250" t="s">
        <v>138</v>
      </c>
    </row>
    <row r="1779" s="13" customFormat="1">
      <c r="A1779" s="13"/>
      <c r="B1779" s="229"/>
      <c r="C1779" s="230"/>
      <c r="D1779" s="231" t="s">
        <v>149</v>
      </c>
      <c r="E1779" s="232" t="s">
        <v>1</v>
      </c>
      <c r="F1779" s="233" t="s">
        <v>1787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149</v>
      </c>
      <c r="AU1779" s="239" t="s">
        <v>147</v>
      </c>
      <c r="AV1779" s="13" t="s">
        <v>82</v>
      </c>
      <c r="AW1779" s="13" t="s">
        <v>30</v>
      </c>
      <c r="AX1779" s="13" t="s">
        <v>74</v>
      </c>
      <c r="AY1779" s="239" t="s">
        <v>138</v>
      </c>
    </row>
    <row r="1780" s="13" customFormat="1">
      <c r="A1780" s="13"/>
      <c r="B1780" s="229"/>
      <c r="C1780" s="230"/>
      <c r="D1780" s="231" t="s">
        <v>149</v>
      </c>
      <c r="E1780" s="232" t="s">
        <v>1</v>
      </c>
      <c r="F1780" s="233" t="s">
        <v>182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149</v>
      </c>
      <c r="AU1780" s="239" t="s">
        <v>147</v>
      </c>
      <c r="AV1780" s="13" t="s">
        <v>82</v>
      </c>
      <c r="AW1780" s="13" t="s">
        <v>30</v>
      </c>
      <c r="AX1780" s="13" t="s">
        <v>74</v>
      </c>
      <c r="AY1780" s="239" t="s">
        <v>138</v>
      </c>
    </row>
    <row r="1781" s="14" customFormat="1">
      <c r="A1781" s="14"/>
      <c r="B1781" s="240"/>
      <c r="C1781" s="241"/>
      <c r="D1781" s="231" t="s">
        <v>149</v>
      </c>
      <c r="E1781" s="242" t="s">
        <v>1</v>
      </c>
      <c r="F1781" s="243" t="s">
        <v>228</v>
      </c>
      <c r="G1781" s="241"/>
      <c r="H1781" s="244">
        <v>47.442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149</v>
      </c>
      <c r="AU1781" s="250" t="s">
        <v>147</v>
      </c>
      <c r="AV1781" s="14" t="s">
        <v>147</v>
      </c>
      <c r="AW1781" s="14" t="s">
        <v>30</v>
      </c>
      <c r="AX1781" s="14" t="s">
        <v>74</v>
      </c>
      <c r="AY1781" s="250" t="s">
        <v>138</v>
      </c>
    </row>
    <row r="1782" s="14" customFormat="1">
      <c r="A1782" s="14"/>
      <c r="B1782" s="240"/>
      <c r="C1782" s="241"/>
      <c r="D1782" s="231" t="s">
        <v>149</v>
      </c>
      <c r="E1782" s="242" t="s">
        <v>1</v>
      </c>
      <c r="F1782" s="243" t="s">
        <v>229</v>
      </c>
      <c r="G1782" s="241"/>
      <c r="H1782" s="244">
        <v>2.7930000000000001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149</v>
      </c>
      <c r="AU1782" s="250" t="s">
        <v>147</v>
      </c>
      <c r="AV1782" s="14" t="s">
        <v>147</v>
      </c>
      <c r="AW1782" s="14" t="s">
        <v>30</v>
      </c>
      <c r="AX1782" s="14" t="s">
        <v>74</v>
      </c>
      <c r="AY1782" s="250" t="s">
        <v>138</v>
      </c>
    </row>
    <row r="1783" s="13" customFormat="1">
      <c r="A1783" s="13"/>
      <c r="B1783" s="229"/>
      <c r="C1783" s="230"/>
      <c r="D1783" s="231" t="s">
        <v>149</v>
      </c>
      <c r="E1783" s="232" t="s">
        <v>1</v>
      </c>
      <c r="F1783" s="233" t="s">
        <v>174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149</v>
      </c>
      <c r="AU1783" s="239" t="s">
        <v>147</v>
      </c>
      <c r="AV1783" s="13" t="s">
        <v>82</v>
      </c>
      <c r="AW1783" s="13" t="s">
        <v>30</v>
      </c>
      <c r="AX1783" s="13" t="s">
        <v>74</v>
      </c>
      <c r="AY1783" s="239" t="s">
        <v>138</v>
      </c>
    </row>
    <row r="1784" s="14" customFormat="1">
      <c r="A1784" s="14"/>
      <c r="B1784" s="240"/>
      <c r="C1784" s="241"/>
      <c r="D1784" s="231" t="s">
        <v>149</v>
      </c>
      <c r="E1784" s="242" t="s">
        <v>1</v>
      </c>
      <c r="F1784" s="243" t="s">
        <v>230</v>
      </c>
      <c r="G1784" s="241"/>
      <c r="H1784" s="244">
        <v>16.018999999999998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149</v>
      </c>
      <c r="AU1784" s="250" t="s">
        <v>147</v>
      </c>
      <c r="AV1784" s="14" t="s">
        <v>147</v>
      </c>
      <c r="AW1784" s="14" t="s">
        <v>30</v>
      </c>
      <c r="AX1784" s="14" t="s">
        <v>74</v>
      </c>
      <c r="AY1784" s="250" t="s">
        <v>138</v>
      </c>
    </row>
    <row r="1785" s="13" customFormat="1">
      <c r="A1785" s="13"/>
      <c r="B1785" s="229"/>
      <c r="C1785" s="230"/>
      <c r="D1785" s="231" t="s">
        <v>149</v>
      </c>
      <c r="E1785" s="232" t="s">
        <v>1</v>
      </c>
      <c r="F1785" s="233" t="s">
        <v>186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149</v>
      </c>
      <c r="AU1785" s="239" t="s">
        <v>147</v>
      </c>
      <c r="AV1785" s="13" t="s">
        <v>82</v>
      </c>
      <c r="AW1785" s="13" t="s">
        <v>30</v>
      </c>
      <c r="AX1785" s="13" t="s">
        <v>74</v>
      </c>
      <c r="AY1785" s="239" t="s">
        <v>138</v>
      </c>
    </row>
    <row r="1786" s="14" customFormat="1">
      <c r="A1786" s="14"/>
      <c r="B1786" s="240"/>
      <c r="C1786" s="241"/>
      <c r="D1786" s="231" t="s">
        <v>149</v>
      </c>
      <c r="E1786" s="242" t="s">
        <v>1</v>
      </c>
      <c r="F1786" s="243" t="s">
        <v>231</v>
      </c>
      <c r="G1786" s="241"/>
      <c r="H1786" s="244">
        <v>8.8550000000000004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149</v>
      </c>
      <c r="AU1786" s="250" t="s">
        <v>147</v>
      </c>
      <c r="AV1786" s="14" t="s">
        <v>147</v>
      </c>
      <c r="AW1786" s="14" t="s">
        <v>30</v>
      </c>
      <c r="AX1786" s="14" t="s">
        <v>74</v>
      </c>
      <c r="AY1786" s="250" t="s">
        <v>138</v>
      </c>
    </row>
    <row r="1787" s="13" customFormat="1">
      <c r="A1787" s="13"/>
      <c r="B1787" s="229"/>
      <c r="C1787" s="230"/>
      <c r="D1787" s="231" t="s">
        <v>149</v>
      </c>
      <c r="E1787" s="232" t="s">
        <v>1</v>
      </c>
      <c r="F1787" s="233" t="s">
        <v>188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149</v>
      </c>
      <c r="AU1787" s="239" t="s">
        <v>147</v>
      </c>
      <c r="AV1787" s="13" t="s">
        <v>82</v>
      </c>
      <c r="AW1787" s="13" t="s">
        <v>30</v>
      </c>
      <c r="AX1787" s="13" t="s">
        <v>74</v>
      </c>
      <c r="AY1787" s="239" t="s">
        <v>138</v>
      </c>
    </row>
    <row r="1788" s="14" customFormat="1">
      <c r="A1788" s="14"/>
      <c r="B1788" s="240"/>
      <c r="C1788" s="241"/>
      <c r="D1788" s="231" t="s">
        <v>149</v>
      </c>
      <c r="E1788" s="242" t="s">
        <v>1</v>
      </c>
      <c r="F1788" s="243" t="s">
        <v>232</v>
      </c>
      <c r="G1788" s="241"/>
      <c r="H1788" s="244">
        <v>13.269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149</v>
      </c>
      <c r="AU1788" s="250" t="s">
        <v>147</v>
      </c>
      <c r="AV1788" s="14" t="s">
        <v>147</v>
      </c>
      <c r="AW1788" s="14" t="s">
        <v>30</v>
      </c>
      <c r="AX1788" s="14" t="s">
        <v>74</v>
      </c>
      <c r="AY1788" s="250" t="s">
        <v>138</v>
      </c>
    </row>
    <row r="1789" s="13" customFormat="1">
      <c r="A1789" s="13"/>
      <c r="B1789" s="229"/>
      <c r="C1789" s="230"/>
      <c r="D1789" s="231" t="s">
        <v>149</v>
      </c>
      <c r="E1789" s="232" t="s">
        <v>1</v>
      </c>
      <c r="F1789" s="233" t="s">
        <v>190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149</v>
      </c>
      <c r="AU1789" s="239" t="s">
        <v>147</v>
      </c>
      <c r="AV1789" s="13" t="s">
        <v>82</v>
      </c>
      <c r="AW1789" s="13" t="s">
        <v>30</v>
      </c>
      <c r="AX1789" s="13" t="s">
        <v>74</v>
      </c>
      <c r="AY1789" s="239" t="s">
        <v>138</v>
      </c>
    </row>
    <row r="1790" s="14" customFormat="1">
      <c r="A1790" s="14"/>
      <c r="B1790" s="240"/>
      <c r="C1790" s="241"/>
      <c r="D1790" s="231" t="s">
        <v>149</v>
      </c>
      <c r="E1790" s="242" t="s">
        <v>1</v>
      </c>
      <c r="F1790" s="243" t="s">
        <v>233</v>
      </c>
      <c r="G1790" s="241"/>
      <c r="H1790" s="244">
        <v>30.295999999999999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149</v>
      </c>
      <c r="AU1790" s="250" t="s">
        <v>147</v>
      </c>
      <c r="AV1790" s="14" t="s">
        <v>147</v>
      </c>
      <c r="AW1790" s="14" t="s">
        <v>30</v>
      </c>
      <c r="AX1790" s="14" t="s">
        <v>74</v>
      </c>
      <c r="AY1790" s="250" t="s">
        <v>138</v>
      </c>
    </row>
    <row r="1791" s="13" customFormat="1">
      <c r="A1791" s="13"/>
      <c r="B1791" s="229"/>
      <c r="C1791" s="230"/>
      <c r="D1791" s="231" t="s">
        <v>149</v>
      </c>
      <c r="E1791" s="232" t="s">
        <v>1</v>
      </c>
      <c r="F1791" s="233" t="s">
        <v>192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149</v>
      </c>
      <c r="AU1791" s="239" t="s">
        <v>147</v>
      </c>
      <c r="AV1791" s="13" t="s">
        <v>82</v>
      </c>
      <c r="AW1791" s="13" t="s">
        <v>30</v>
      </c>
      <c r="AX1791" s="13" t="s">
        <v>74</v>
      </c>
      <c r="AY1791" s="239" t="s">
        <v>138</v>
      </c>
    </row>
    <row r="1792" s="14" customFormat="1">
      <c r="A1792" s="14"/>
      <c r="B1792" s="240"/>
      <c r="C1792" s="241"/>
      <c r="D1792" s="231" t="s">
        <v>149</v>
      </c>
      <c r="E1792" s="242" t="s">
        <v>1</v>
      </c>
      <c r="F1792" s="243" t="s">
        <v>234</v>
      </c>
      <c r="G1792" s="241"/>
      <c r="H1792" s="244">
        <v>40.567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149</v>
      </c>
      <c r="AU1792" s="250" t="s">
        <v>147</v>
      </c>
      <c r="AV1792" s="14" t="s">
        <v>147</v>
      </c>
      <c r="AW1792" s="14" t="s">
        <v>30</v>
      </c>
      <c r="AX1792" s="14" t="s">
        <v>74</v>
      </c>
      <c r="AY1792" s="250" t="s">
        <v>138</v>
      </c>
    </row>
    <row r="1793" s="13" customFormat="1">
      <c r="A1793" s="13"/>
      <c r="B1793" s="229"/>
      <c r="C1793" s="230"/>
      <c r="D1793" s="231" t="s">
        <v>149</v>
      </c>
      <c r="E1793" s="232" t="s">
        <v>1</v>
      </c>
      <c r="F1793" s="233" t="s">
        <v>194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149</v>
      </c>
      <c r="AU1793" s="239" t="s">
        <v>147</v>
      </c>
      <c r="AV1793" s="13" t="s">
        <v>82</v>
      </c>
      <c r="AW1793" s="13" t="s">
        <v>30</v>
      </c>
      <c r="AX1793" s="13" t="s">
        <v>74</v>
      </c>
      <c r="AY1793" s="239" t="s">
        <v>138</v>
      </c>
    </row>
    <row r="1794" s="14" customFormat="1">
      <c r="A1794" s="14"/>
      <c r="B1794" s="240"/>
      <c r="C1794" s="241"/>
      <c r="D1794" s="231" t="s">
        <v>149</v>
      </c>
      <c r="E1794" s="242" t="s">
        <v>1</v>
      </c>
      <c r="F1794" s="243" t="s">
        <v>235</v>
      </c>
      <c r="G1794" s="241"/>
      <c r="H1794" s="244">
        <v>44.613999999999997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149</v>
      </c>
      <c r="AU1794" s="250" t="s">
        <v>147</v>
      </c>
      <c r="AV1794" s="14" t="s">
        <v>147</v>
      </c>
      <c r="AW1794" s="14" t="s">
        <v>30</v>
      </c>
      <c r="AX1794" s="14" t="s">
        <v>74</v>
      </c>
      <c r="AY1794" s="250" t="s">
        <v>138</v>
      </c>
    </row>
    <row r="1795" s="13" customFormat="1">
      <c r="A1795" s="13"/>
      <c r="B1795" s="229"/>
      <c r="C1795" s="230"/>
      <c r="D1795" s="231" t="s">
        <v>149</v>
      </c>
      <c r="E1795" s="232" t="s">
        <v>1</v>
      </c>
      <c r="F1795" s="233" t="s">
        <v>196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149</v>
      </c>
      <c r="AU1795" s="239" t="s">
        <v>147</v>
      </c>
      <c r="AV1795" s="13" t="s">
        <v>82</v>
      </c>
      <c r="AW1795" s="13" t="s">
        <v>30</v>
      </c>
      <c r="AX1795" s="13" t="s">
        <v>74</v>
      </c>
      <c r="AY1795" s="239" t="s">
        <v>138</v>
      </c>
    </row>
    <row r="1796" s="14" customFormat="1">
      <c r="A1796" s="14"/>
      <c r="B1796" s="240"/>
      <c r="C1796" s="241"/>
      <c r="D1796" s="231" t="s">
        <v>149</v>
      </c>
      <c r="E1796" s="242" t="s">
        <v>1</v>
      </c>
      <c r="F1796" s="243" t="s">
        <v>236</v>
      </c>
      <c r="G1796" s="241"/>
      <c r="H1796" s="244">
        <v>46.552999999999997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149</v>
      </c>
      <c r="AU1796" s="250" t="s">
        <v>147</v>
      </c>
      <c r="AV1796" s="14" t="s">
        <v>147</v>
      </c>
      <c r="AW1796" s="14" t="s">
        <v>30</v>
      </c>
      <c r="AX1796" s="14" t="s">
        <v>74</v>
      </c>
      <c r="AY1796" s="250" t="s">
        <v>138</v>
      </c>
    </row>
    <row r="1797" s="13" customFormat="1">
      <c r="A1797" s="13"/>
      <c r="B1797" s="229"/>
      <c r="C1797" s="230"/>
      <c r="D1797" s="231" t="s">
        <v>149</v>
      </c>
      <c r="E1797" s="232" t="s">
        <v>1</v>
      </c>
      <c r="F1797" s="233" t="s">
        <v>237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149</v>
      </c>
      <c r="AU1797" s="239" t="s">
        <v>147</v>
      </c>
      <c r="AV1797" s="13" t="s">
        <v>82</v>
      </c>
      <c r="AW1797" s="13" t="s">
        <v>30</v>
      </c>
      <c r="AX1797" s="13" t="s">
        <v>74</v>
      </c>
      <c r="AY1797" s="239" t="s">
        <v>138</v>
      </c>
    </row>
    <row r="1798" s="13" customFormat="1">
      <c r="A1798" s="13"/>
      <c r="B1798" s="229"/>
      <c r="C1798" s="230"/>
      <c r="D1798" s="231" t="s">
        <v>149</v>
      </c>
      <c r="E1798" s="232" t="s">
        <v>1</v>
      </c>
      <c r="F1798" s="233" t="s">
        <v>174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149</v>
      </c>
      <c r="AU1798" s="239" t="s">
        <v>147</v>
      </c>
      <c r="AV1798" s="13" t="s">
        <v>82</v>
      </c>
      <c r="AW1798" s="13" t="s">
        <v>30</v>
      </c>
      <c r="AX1798" s="13" t="s">
        <v>74</v>
      </c>
      <c r="AY1798" s="239" t="s">
        <v>138</v>
      </c>
    </row>
    <row r="1799" s="14" customFormat="1">
      <c r="A1799" s="14"/>
      <c r="B1799" s="240"/>
      <c r="C1799" s="241"/>
      <c r="D1799" s="231" t="s">
        <v>149</v>
      </c>
      <c r="E1799" s="242" t="s">
        <v>1</v>
      </c>
      <c r="F1799" s="243" t="s">
        <v>238</v>
      </c>
      <c r="G1799" s="241"/>
      <c r="H1799" s="244">
        <v>-10.853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149</v>
      </c>
      <c r="AU1799" s="250" t="s">
        <v>147</v>
      </c>
      <c r="AV1799" s="14" t="s">
        <v>147</v>
      </c>
      <c r="AW1799" s="14" t="s">
        <v>30</v>
      </c>
      <c r="AX1799" s="14" t="s">
        <v>74</v>
      </c>
      <c r="AY1799" s="250" t="s">
        <v>138</v>
      </c>
    </row>
    <row r="1800" s="13" customFormat="1">
      <c r="A1800" s="13"/>
      <c r="B1800" s="229"/>
      <c r="C1800" s="230"/>
      <c r="D1800" s="231" t="s">
        <v>149</v>
      </c>
      <c r="E1800" s="232" t="s">
        <v>1</v>
      </c>
      <c r="F1800" s="233" t="s">
        <v>186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149</v>
      </c>
      <c r="AU1800" s="239" t="s">
        <v>147</v>
      </c>
      <c r="AV1800" s="13" t="s">
        <v>82</v>
      </c>
      <c r="AW1800" s="13" t="s">
        <v>30</v>
      </c>
      <c r="AX1800" s="13" t="s">
        <v>74</v>
      </c>
      <c r="AY1800" s="239" t="s">
        <v>138</v>
      </c>
    </row>
    <row r="1801" s="14" customFormat="1">
      <c r="A1801" s="14"/>
      <c r="B1801" s="240"/>
      <c r="C1801" s="241"/>
      <c r="D1801" s="231" t="s">
        <v>149</v>
      </c>
      <c r="E1801" s="242" t="s">
        <v>1</v>
      </c>
      <c r="F1801" s="243" t="s">
        <v>239</v>
      </c>
      <c r="G1801" s="241"/>
      <c r="H1801" s="244">
        <v>-4.6289999999999996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0" t="s">
        <v>149</v>
      </c>
      <c r="AU1801" s="250" t="s">
        <v>147</v>
      </c>
      <c r="AV1801" s="14" t="s">
        <v>147</v>
      </c>
      <c r="AW1801" s="14" t="s">
        <v>30</v>
      </c>
      <c r="AX1801" s="14" t="s">
        <v>74</v>
      </c>
      <c r="AY1801" s="250" t="s">
        <v>138</v>
      </c>
    </row>
    <row r="1802" s="15" customFormat="1">
      <c r="A1802" s="15"/>
      <c r="B1802" s="251"/>
      <c r="C1802" s="252"/>
      <c r="D1802" s="231" t="s">
        <v>149</v>
      </c>
      <c r="E1802" s="253" t="s">
        <v>1</v>
      </c>
      <c r="F1802" s="254" t="s">
        <v>176</v>
      </c>
      <c r="G1802" s="252"/>
      <c r="H1802" s="255">
        <v>315.512</v>
      </c>
      <c r="I1802" s="256"/>
      <c r="J1802" s="252"/>
      <c r="K1802" s="252"/>
      <c r="L1802" s="257"/>
      <c r="M1802" s="258"/>
      <c r="N1802" s="259"/>
      <c r="O1802" s="259"/>
      <c r="P1802" s="259"/>
      <c r="Q1802" s="259"/>
      <c r="R1802" s="259"/>
      <c r="S1802" s="259"/>
      <c r="T1802" s="260"/>
      <c r="U1802" s="15"/>
      <c r="V1802" s="15"/>
      <c r="W1802" s="15"/>
      <c r="X1802" s="15"/>
      <c r="Y1802" s="15"/>
      <c r="Z1802" s="15"/>
      <c r="AA1802" s="15"/>
      <c r="AB1802" s="15"/>
      <c r="AC1802" s="15"/>
      <c r="AD1802" s="15"/>
      <c r="AE1802" s="15"/>
      <c r="AT1802" s="261" t="s">
        <v>149</v>
      </c>
      <c r="AU1802" s="261" t="s">
        <v>147</v>
      </c>
      <c r="AV1802" s="15" t="s">
        <v>146</v>
      </c>
      <c r="AW1802" s="15" t="s">
        <v>30</v>
      </c>
      <c r="AX1802" s="15" t="s">
        <v>82</v>
      </c>
      <c r="AY1802" s="261" t="s">
        <v>138</v>
      </c>
    </row>
    <row r="1803" s="2" customFormat="1" ht="24.15" customHeight="1">
      <c r="A1803" s="38"/>
      <c r="B1803" s="39"/>
      <c r="C1803" s="215" t="s">
        <v>1796</v>
      </c>
      <c r="D1803" s="215" t="s">
        <v>142</v>
      </c>
      <c r="E1803" s="216" t="s">
        <v>1797</v>
      </c>
      <c r="F1803" s="217" t="s">
        <v>1798</v>
      </c>
      <c r="G1803" s="218" t="s">
        <v>171</v>
      </c>
      <c r="H1803" s="219">
        <v>315.512</v>
      </c>
      <c r="I1803" s="220"/>
      <c r="J1803" s="221">
        <f>ROUND(I1803*H1803,1)</f>
        <v>0</v>
      </c>
      <c r="K1803" s="222"/>
      <c r="L1803" s="44"/>
      <c r="M1803" s="223" t="s">
        <v>1</v>
      </c>
      <c r="N1803" s="224" t="s">
        <v>40</v>
      </c>
      <c r="O1803" s="91"/>
      <c r="P1803" s="225">
        <f>O1803*H1803</f>
        <v>0</v>
      </c>
      <c r="Q1803" s="225">
        <v>0</v>
      </c>
      <c r="R1803" s="225">
        <f>Q1803*H1803</f>
        <v>0</v>
      </c>
      <c r="S1803" s="225">
        <v>0</v>
      </c>
      <c r="T1803" s="226">
        <f>S1803*H1803</f>
        <v>0</v>
      </c>
      <c r="U1803" s="38"/>
      <c r="V1803" s="38"/>
      <c r="W1803" s="38"/>
      <c r="X1803" s="38"/>
      <c r="Y1803" s="38"/>
      <c r="Z1803" s="38"/>
      <c r="AA1803" s="38"/>
      <c r="AB1803" s="38"/>
      <c r="AC1803" s="38"/>
      <c r="AD1803" s="38"/>
      <c r="AE1803" s="38"/>
      <c r="AR1803" s="227" t="s">
        <v>442</v>
      </c>
      <c r="AT1803" s="227" t="s">
        <v>142</v>
      </c>
      <c r="AU1803" s="227" t="s">
        <v>147</v>
      </c>
      <c r="AY1803" s="17" t="s">
        <v>138</v>
      </c>
      <c r="BE1803" s="228">
        <f>IF(N1803="základní",J1803,0)</f>
        <v>0</v>
      </c>
      <c r="BF1803" s="228">
        <f>IF(N1803="snížená",J1803,0)</f>
        <v>0</v>
      </c>
      <c r="BG1803" s="228">
        <f>IF(N1803="zákl. přenesená",J1803,0)</f>
        <v>0</v>
      </c>
      <c r="BH1803" s="228">
        <f>IF(N1803="sníž. přenesená",J1803,0)</f>
        <v>0</v>
      </c>
      <c r="BI1803" s="228">
        <f>IF(N1803="nulová",J1803,0)</f>
        <v>0</v>
      </c>
      <c r="BJ1803" s="17" t="s">
        <v>147</v>
      </c>
      <c r="BK1803" s="228">
        <f>ROUND(I1803*H1803,1)</f>
        <v>0</v>
      </c>
      <c r="BL1803" s="17" t="s">
        <v>442</v>
      </c>
      <c r="BM1803" s="227" t="s">
        <v>1799</v>
      </c>
    </row>
    <row r="1804" s="13" customFormat="1">
      <c r="A1804" s="13"/>
      <c r="B1804" s="229"/>
      <c r="C1804" s="230"/>
      <c r="D1804" s="231" t="s">
        <v>149</v>
      </c>
      <c r="E1804" s="232" t="s">
        <v>1</v>
      </c>
      <c r="F1804" s="233" t="s">
        <v>1786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149</v>
      </c>
      <c r="AU1804" s="239" t="s">
        <v>147</v>
      </c>
      <c r="AV1804" s="13" t="s">
        <v>82</v>
      </c>
      <c r="AW1804" s="13" t="s">
        <v>30</v>
      </c>
      <c r="AX1804" s="13" t="s">
        <v>74</v>
      </c>
      <c r="AY1804" s="239" t="s">
        <v>138</v>
      </c>
    </row>
    <row r="1805" s="13" customFormat="1">
      <c r="A1805" s="13"/>
      <c r="B1805" s="229"/>
      <c r="C1805" s="230"/>
      <c r="D1805" s="231" t="s">
        <v>149</v>
      </c>
      <c r="E1805" s="232" t="s">
        <v>1</v>
      </c>
      <c r="F1805" s="233" t="s">
        <v>182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149</v>
      </c>
      <c r="AU1805" s="239" t="s">
        <v>147</v>
      </c>
      <c r="AV1805" s="13" t="s">
        <v>82</v>
      </c>
      <c r="AW1805" s="13" t="s">
        <v>30</v>
      </c>
      <c r="AX1805" s="13" t="s">
        <v>74</v>
      </c>
      <c r="AY1805" s="239" t="s">
        <v>138</v>
      </c>
    </row>
    <row r="1806" s="14" customFormat="1">
      <c r="A1806" s="14"/>
      <c r="B1806" s="240"/>
      <c r="C1806" s="241"/>
      <c r="D1806" s="231" t="s">
        <v>149</v>
      </c>
      <c r="E1806" s="242" t="s">
        <v>1</v>
      </c>
      <c r="F1806" s="243" t="s">
        <v>183</v>
      </c>
      <c r="G1806" s="241"/>
      <c r="H1806" s="244">
        <v>12.743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149</v>
      </c>
      <c r="AU1806" s="250" t="s">
        <v>147</v>
      </c>
      <c r="AV1806" s="14" t="s">
        <v>147</v>
      </c>
      <c r="AW1806" s="14" t="s">
        <v>30</v>
      </c>
      <c r="AX1806" s="14" t="s">
        <v>74</v>
      </c>
      <c r="AY1806" s="250" t="s">
        <v>138</v>
      </c>
    </row>
    <row r="1807" s="14" customFormat="1">
      <c r="A1807" s="14"/>
      <c r="B1807" s="240"/>
      <c r="C1807" s="241"/>
      <c r="D1807" s="231" t="s">
        <v>149</v>
      </c>
      <c r="E1807" s="242" t="s">
        <v>1</v>
      </c>
      <c r="F1807" s="243" t="s">
        <v>184</v>
      </c>
      <c r="G1807" s="241"/>
      <c r="H1807" s="244">
        <v>3.1230000000000002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149</v>
      </c>
      <c r="AU1807" s="250" t="s">
        <v>147</v>
      </c>
      <c r="AV1807" s="14" t="s">
        <v>147</v>
      </c>
      <c r="AW1807" s="14" t="s">
        <v>30</v>
      </c>
      <c r="AX1807" s="14" t="s">
        <v>74</v>
      </c>
      <c r="AY1807" s="250" t="s">
        <v>138</v>
      </c>
    </row>
    <row r="1808" s="13" customFormat="1">
      <c r="A1808" s="13"/>
      <c r="B1808" s="229"/>
      <c r="C1808" s="230"/>
      <c r="D1808" s="231" t="s">
        <v>149</v>
      </c>
      <c r="E1808" s="232" t="s">
        <v>1</v>
      </c>
      <c r="F1808" s="233" t="s">
        <v>174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149</v>
      </c>
      <c r="AU1808" s="239" t="s">
        <v>147</v>
      </c>
      <c r="AV1808" s="13" t="s">
        <v>82</v>
      </c>
      <c r="AW1808" s="13" t="s">
        <v>30</v>
      </c>
      <c r="AX1808" s="13" t="s">
        <v>74</v>
      </c>
      <c r="AY1808" s="239" t="s">
        <v>138</v>
      </c>
    </row>
    <row r="1809" s="14" customFormat="1">
      <c r="A1809" s="14"/>
      <c r="B1809" s="240"/>
      <c r="C1809" s="241"/>
      <c r="D1809" s="231" t="s">
        <v>149</v>
      </c>
      <c r="E1809" s="242" t="s">
        <v>1</v>
      </c>
      <c r="F1809" s="243" t="s">
        <v>185</v>
      </c>
      <c r="G1809" s="241"/>
      <c r="H1809" s="244">
        <v>2.4710000000000001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149</v>
      </c>
      <c r="AU1809" s="250" t="s">
        <v>147</v>
      </c>
      <c r="AV1809" s="14" t="s">
        <v>147</v>
      </c>
      <c r="AW1809" s="14" t="s">
        <v>30</v>
      </c>
      <c r="AX1809" s="14" t="s">
        <v>74</v>
      </c>
      <c r="AY1809" s="250" t="s">
        <v>138</v>
      </c>
    </row>
    <row r="1810" s="13" customFormat="1">
      <c r="A1810" s="13"/>
      <c r="B1810" s="229"/>
      <c r="C1810" s="230"/>
      <c r="D1810" s="231" t="s">
        <v>149</v>
      </c>
      <c r="E1810" s="232" t="s">
        <v>1</v>
      </c>
      <c r="F1810" s="233" t="s">
        <v>186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149</v>
      </c>
      <c r="AU1810" s="239" t="s">
        <v>147</v>
      </c>
      <c r="AV1810" s="13" t="s">
        <v>82</v>
      </c>
      <c r="AW1810" s="13" t="s">
        <v>30</v>
      </c>
      <c r="AX1810" s="13" t="s">
        <v>74</v>
      </c>
      <c r="AY1810" s="239" t="s">
        <v>138</v>
      </c>
    </row>
    <row r="1811" s="14" customFormat="1">
      <c r="A1811" s="14"/>
      <c r="B1811" s="240"/>
      <c r="C1811" s="241"/>
      <c r="D1811" s="231" t="s">
        <v>149</v>
      </c>
      <c r="E1811" s="242" t="s">
        <v>1</v>
      </c>
      <c r="F1811" s="243" t="s">
        <v>187</v>
      </c>
      <c r="G1811" s="241"/>
      <c r="H1811" s="244">
        <v>1.165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149</v>
      </c>
      <c r="AU1811" s="250" t="s">
        <v>147</v>
      </c>
      <c r="AV1811" s="14" t="s">
        <v>147</v>
      </c>
      <c r="AW1811" s="14" t="s">
        <v>30</v>
      </c>
      <c r="AX1811" s="14" t="s">
        <v>74</v>
      </c>
      <c r="AY1811" s="250" t="s">
        <v>138</v>
      </c>
    </row>
    <row r="1812" s="13" customFormat="1">
      <c r="A1812" s="13"/>
      <c r="B1812" s="229"/>
      <c r="C1812" s="230"/>
      <c r="D1812" s="231" t="s">
        <v>149</v>
      </c>
      <c r="E1812" s="232" t="s">
        <v>1</v>
      </c>
      <c r="F1812" s="233" t="s">
        <v>188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149</v>
      </c>
      <c r="AU1812" s="239" t="s">
        <v>147</v>
      </c>
      <c r="AV1812" s="13" t="s">
        <v>82</v>
      </c>
      <c r="AW1812" s="13" t="s">
        <v>30</v>
      </c>
      <c r="AX1812" s="13" t="s">
        <v>74</v>
      </c>
      <c r="AY1812" s="239" t="s">
        <v>138</v>
      </c>
    </row>
    <row r="1813" s="14" customFormat="1">
      <c r="A1813" s="14"/>
      <c r="B1813" s="240"/>
      <c r="C1813" s="241"/>
      <c r="D1813" s="231" t="s">
        <v>149</v>
      </c>
      <c r="E1813" s="242" t="s">
        <v>1</v>
      </c>
      <c r="F1813" s="243" t="s">
        <v>189</v>
      </c>
      <c r="G1813" s="241"/>
      <c r="H1813" s="244">
        <v>1.4470000000000001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149</v>
      </c>
      <c r="AU1813" s="250" t="s">
        <v>147</v>
      </c>
      <c r="AV1813" s="14" t="s">
        <v>147</v>
      </c>
      <c r="AW1813" s="14" t="s">
        <v>30</v>
      </c>
      <c r="AX1813" s="14" t="s">
        <v>74</v>
      </c>
      <c r="AY1813" s="250" t="s">
        <v>138</v>
      </c>
    </row>
    <row r="1814" s="13" customFormat="1">
      <c r="A1814" s="13"/>
      <c r="B1814" s="229"/>
      <c r="C1814" s="230"/>
      <c r="D1814" s="231" t="s">
        <v>149</v>
      </c>
      <c r="E1814" s="232" t="s">
        <v>1</v>
      </c>
      <c r="F1814" s="233" t="s">
        <v>190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149</v>
      </c>
      <c r="AU1814" s="239" t="s">
        <v>147</v>
      </c>
      <c r="AV1814" s="13" t="s">
        <v>82</v>
      </c>
      <c r="AW1814" s="13" t="s">
        <v>30</v>
      </c>
      <c r="AX1814" s="13" t="s">
        <v>74</v>
      </c>
      <c r="AY1814" s="239" t="s">
        <v>138</v>
      </c>
    </row>
    <row r="1815" s="14" customFormat="1">
      <c r="A1815" s="14"/>
      <c r="B1815" s="240"/>
      <c r="C1815" s="241"/>
      <c r="D1815" s="231" t="s">
        <v>149</v>
      </c>
      <c r="E1815" s="242" t="s">
        <v>1</v>
      </c>
      <c r="F1815" s="243" t="s">
        <v>191</v>
      </c>
      <c r="G1815" s="241"/>
      <c r="H1815" s="244">
        <v>7.5339999999999998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149</v>
      </c>
      <c r="AU1815" s="250" t="s">
        <v>147</v>
      </c>
      <c r="AV1815" s="14" t="s">
        <v>147</v>
      </c>
      <c r="AW1815" s="14" t="s">
        <v>30</v>
      </c>
      <c r="AX1815" s="14" t="s">
        <v>74</v>
      </c>
      <c r="AY1815" s="250" t="s">
        <v>138</v>
      </c>
    </row>
    <row r="1816" s="13" customFormat="1">
      <c r="A1816" s="13"/>
      <c r="B1816" s="229"/>
      <c r="C1816" s="230"/>
      <c r="D1816" s="231" t="s">
        <v>149</v>
      </c>
      <c r="E1816" s="232" t="s">
        <v>1</v>
      </c>
      <c r="F1816" s="233" t="s">
        <v>192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149</v>
      </c>
      <c r="AU1816" s="239" t="s">
        <v>147</v>
      </c>
      <c r="AV1816" s="13" t="s">
        <v>82</v>
      </c>
      <c r="AW1816" s="13" t="s">
        <v>30</v>
      </c>
      <c r="AX1816" s="13" t="s">
        <v>74</v>
      </c>
      <c r="AY1816" s="239" t="s">
        <v>138</v>
      </c>
    </row>
    <row r="1817" s="14" customFormat="1">
      <c r="A1817" s="14"/>
      <c r="B1817" s="240"/>
      <c r="C1817" s="241"/>
      <c r="D1817" s="231" t="s">
        <v>149</v>
      </c>
      <c r="E1817" s="242" t="s">
        <v>1</v>
      </c>
      <c r="F1817" s="243" t="s">
        <v>193</v>
      </c>
      <c r="G1817" s="241"/>
      <c r="H1817" s="244">
        <v>15.712999999999999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149</v>
      </c>
      <c r="AU1817" s="250" t="s">
        <v>147</v>
      </c>
      <c r="AV1817" s="14" t="s">
        <v>147</v>
      </c>
      <c r="AW1817" s="14" t="s">
        <v>30</v>
      </c>
      <c r="AX1817" s="14" t="s">
        <v>74</v>
      </c>
      <c r="AY1817" s="250" t="s">
        <v>138</v>
      </c>
    </row>
    <row r="1818" s="13" customFormat="1">
      <c r="A1818" s="13"/>
      <c r="B1818" s="229"/>
      <c r="C1818" s="230"/>
      <c r="D1818" s="231" t="s">
        <v>149</v>
      </c>
      <c r="E1818" s="232" t="s">
        <v>1</v>
      </c>
      <c r="F1818" s="233" t="s">
        <v>194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149</v>
      </c>
      <c r="AU1818" s="239" t="s">
        <v>147</v>
      </c>
      <c r="AV1818" s="13" t="s">
        <v>82</v>
      </c>
      <c r="AW1818" s="13" t="s">
        <v>30</v>
      </c>
      <c r="AX1818" s="13" t="s">
        <v>74</v>
      </c>
      <c r="AY1818" s="239" t="s">
        <v>138</v>
      </c>
    </row>
    <row r="1819" s="14" customFormat="1">
      <c r="A1819" s="14"/>
      <c r="B1819" s="240"/>
      <c r="C1819" s="241"/>
      <c r="D1819" s="231" t="s">
        <v>149</v>
      </c>
      <c r="E1819" s="242" t="s">
        <v>1</v>
      </c>
      <c r="F1819" s="243" t="s">
        <v>195</v>
      </c>
      <c r="G1819" s="241"/>
      <c r="H1819" s="244">
        <v>18.109999999999999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149</v>
      </c>
      <c r="AU1819" s="250" t="s">
        <v>147</v>
      </c>
      <c r="AV1819" s="14" t="s">
        <v>147</v>
      </c>
      <c r="AW1819" s="14" t="s">
        <v>30</v>
      </c>
      <c r="AX1819" s="14" t="s">
        <v>74</v>
      </c>
      <c r="AY1819" s="250" t="s">
        <v>138</v>
      </c>
    </row>
    <row r="1820" s="13" customFormat="1">
      <c r="A1820" s="13"/>
      <c r="B1820" s="229"/>
      <c r="C1820" s="230"/>
      <c r="D1820" s="231" t="s">
        <v>149</v>
      </c>
      <c r="E1820" s="232" t="s">
        <v>1</v>
      </c>
      <c r="F1820" s="233" t="s">
        <v>196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149</v>
      </c>
      <c r="AU1820" s="239" t="s">
        <v>147</v>
      </c>
      <c r="AV1820" s="13" t="s">
        <v>82</v>
      </c>
      <c r="AW1820" s="13" t="s">
        <v>30</v>
      </c>
      <c r="AX1820" s="13" t="s">
        <v>74</v>
      </c>
      <c r="AY1820" s="239" t="s">
        <v>138</v>
      </c>
    </row>
    <row r="1821" s="14" customFormat="1">
      <c r="A1821" s="14"/>
      <c r="B1821" s="240"/>
      <c r="C1821" s="241"/>
      <c r="D1821" s="231" t="s">
        <v>149</v>
      </c>
      <c r="E1821" s="242" t="s">
        <v>1</v>
      </c>
      <c r="F1821" s="243" t="s">
        <v>197</v>
      </c>
      <c r="G1821" s="241"/>
      <c r="H1821" s="244">
        <v>18.280000000000001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149</v>
      </c>
      <c r="AU1821" s="250" t="s">
        <v>147</v>
      </c>
      <c r="AV1821" s="14" t="s">
        <v>147</v>
      </c>
      <c r="AW1821" s="14" t="s">
        <v>30</v>
      </c>
      <c r="AX1821" s="14" t="s">
        <v>74</v>
      </c>
      <c r="AY1821" s="250" t="s">
        <v>138</v>
      </c>
    </row>
    <row r="1822" s="13" customFormat="1">
      <c r="A1822" s="13"/>
      <c r="B1822" s="229"/>
      <c r="C1822" s="230"/>
      <c r="D1822" s="231" t="s">
        <v>149</v>
      </c>
      <c r="E1822" s="232" t="s">
        <v>1</v>
      </c>
      <c r="F1822" s="233" t="s">
        <v>1787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149</v>
      </c>
      <c r="AU1822" s="239" t="s">
        <v>147</v>
      </c>
      <c r="AV1822" s="13" t="s">
        <v>82</v>
      </c>
      <c r="AW1822" s="13" t="s">
        <v>30</v>
      </c>
      <c r="AX1822" s="13" t="s">
        <v>74</v>
      </c>
      <c r="AY1822" s="239" t="s">
        <v>138</v>
      </c>
    </row>
    <row r="1823" s="13" customFormat="1">
      <c r="A1823" s="13"/>
      <c r="B1823" s="229"/>
      <c r="C1823" s="230"/>
      <c r="D1823" s="231" t="s">
        <v>149</v>
      </c>
      <c r="E1823" s="232" t="s">
        <v>1</v>
      </c>
      <c r="F1823" s="233" t="s">
        <v>182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149</v>
      </c>
      <c r="AU1823" s="239" t="s">
        <v>147</v>
      </c>
      <c r="AV1823" s="13" t="s">
        <v>82</v>
      </c>
      <c r="AW1823" s="13" t="s">
        <v>30</v>
      </c>
      <c r="AX1823" s="13" t="s">
        <v>74</v>
      </c>
      <c r="AY1823" s="239" t="s">
        <v>138</v>
      </c>
    </row>
    <row r="1824" s="14" customFormat="1">
      <c r="A1824" s="14"/>
      <c r="B1824" s="240"/>
      <c r="C1824" s="241"/>
      <c r="D1824" s="231" t="s">
        <v>149</v>
      </c>
      <c r="E1824" s="242" t="s">
        <v>1</v>
      </c>
      <c r="F1824" s="243" t="s">
        <v>228</v>
      </c>
      <c r="G1824" s="241"/>
      <c r="H1824" s="244">
        <v>47.442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149</v>
      </c>
      <c r="AU1824" s="250" t="s">
        <v>147</v>
      </c>
      <c r="AV1824" s="14" t="s">
        <v>147</v>
      </c>
      <c r="AW1824" s="14" t="s">
        <v>30</v>
      </c>
      <c r="AX1824" s="14" t="s">
        <v>74</v>
      </c>
      <c r="AY1824" s="250" t="s">
        <v>138</v>
      </c>
    </row>
    <row r="1825" s="14" customFormat="1">
      <c r="A1825" s="14"/>
      <c r="B1825" s="240"/>
      <c r="C1825" s="241"/>
      <c r="D1825" s="231" t="s">
        <v>149</v>
      </c>
      <c r="E1825" s="242" t="s">
        <v>1</v>
      </c>
      <c r="F1825" s="243" t="s">
        <v>229</v>
      </c>
      <c r="G1825" s="241"/>
      <c r="H1825" s="244">
        <v>2.7930000000000001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149</v>
      </c>
      <c r="AU1825" s="250" t="s">
        <v>147</v>
      </c>
      <c r="AV1825" s="14" t="s">
        <v>147</v>
      </c>
      <c r="AW1825" s="14" t="s">
        <v>30</v>
      </c>
      <c r="AX1825" s="14" t="s">
        <v>74</v>
      </c>
      <c r="AY1825" s="250" t="s">
        <v>138</v>
      </c>
    </row>
    <row r="1826" s="13" customFormat="1">
      <c r="A1826" s="13"/>
      <c r="B1826" s="229"/>
      <c r="C1826" s="230"/>
      <c r="D1826" s="231" t="s">
        <v>149</v>
      </c>
      <c r="E1826" s="232" t="s">
        <v>1</v>
      </c>
      <c r="F1826" s="233" t="s">
        <v>174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149</v>
      </c>
      <c r="AU1826" s="239" t="s">
        <v>147</v>
      </c>
      <c r="AV1826" s="13" t="s">
        <v>82</v>
      </c>
      <c r="AW1826" s="13" t="s">
        <v>30</v>
      </c>
      <c r="AX1826" s="13" t="s">
        <v>74</v>
      </c>
      <c r="AY1826" s="239" t="s">
        <v>138</v>
      </c>
    </row>
    <row r="1827" s="14" customFormat="1">
      <c r="A1827" s="14"/>
      <c r="B1827" s="240"/>
      <c r="C1827" s="241"/>
      <c r="D1827" s="231" t="s">
        <v>149</v>
      </c>
      <c r="E1827" s="242" t="s">
        <v>1</v>
      </c>
      <c r="F1827" s="243" t="s">
        <v>230</v>
      </c>
      <c r="G1827" s="241"/>
      <c r="H1827" s="244">
        <v>16.018999999999998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149</v>
      </c>
      <c r="AU1827" s="250" t="s">
        <v>147</v>
      </c>
      <c r="AV1827" s="14" t="s">
        <v>147</v>
      </c>
      <c r="AW1827" s="14" t="s">
        <v>30</v>
      </c>
      <c r="AX1827" s="14" t="s">
        <v>74</v>
      </c>
      <c r="AY1827" s="250" t="s">
        <v>138</v>
      </c>
    </row>
    <row r="1828" s="13" customFormat="1">
      <c r="A1828" s="13"/>
      <c r="B1828" s="229"/>
      <c r="C1828" s="230"/>
      <c r="D1828" s="231" t="s">
        <v>149</v>
      </c>
      <c r="E1828" s="232" t="s">
        <v>1</v>
      </c>
      <c r="F1828" s="233" t="s">
        <v>186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149</v>
      </c>
      <c r="AU1828" s="239" t="s">
        <v>147</v>
      </c>
      <c r="AV1828" s="13" t="s">
        <v>82</v>
      </c>
      <c r="AW1828" s="13" t="s">
        <v>30</v>
      </c>
      <c r="AX1828" s="13" t="s">
        <v>74</v>
      </c>
      <c r="AY1828" s="239" t="s">
        <v>138</v>
      </c>
    </row>
    <row r="1829" s="14" customFormat="1">
      <c r="A1829" s="14"/>
      <c r="B1829" s="240"/>
      <c r="C1829" s="241"/>
      <c r="D1829" s="231" t="s">
        <v>149</v>
      </c>
      <c r="E1829" s="242" t="s">
        <v>1</v>
      </c>
      <c r="F1829" s="243" t="s">
        <v>231</v>
      </c>
      <c r="G1829" s="241"/>
      <c r="H1829" s="244">
        <v>8.8550000000000004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149</v>
      </c>
      <c r="AU1829" s="250" t="s">
        <v>147</v>
      </c>
      <c r="AV1829" s="14" t="s">
        <v>147</v>
      </c>
      <c r="AW1829" s="14" t="s">
        <v>30</v>
      </c>
      <c r="AX1829" s="14" t="s">
        <v>74</v>
      </c>
      <c r="AY1829" s="250" t="s">
        <v>138</v>
      </c>
    </row>
    <row r="1830" s="13" customFormat="1">
      <c r="A1830" s="13"/>
      <c r="B1830" s="229"/>
      <c r="C1830" s="230"/>
      <c r="D1830" s="231" t="s">
        <v>149</v>
      </c>
      <c r="E1830" s="232" t="s">
        <v>1</v>
      </c>
      <c r="F1830" s="233" t="s">
        <v>188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149</v>
      </c>
      <c r="AU1830" s="239" t="s">
        <v>147</v>
      </c>
      <c r="AV1830" s="13" t="s">
        <v>82</v>
      </c>
      <c r="AW1830" s="13" t="s">
        <v>30</v>
      </c>
      <c r="AX1830" s="13" t="s">
        <v>74</v>
      </c>
      <c r="AY1830" s="239" t="s">
        <v>138</v>
      </c>
    </row>
    <row r="1831" s="14" customFormat="1">
      <c r="A1831" s="14"/>
      <c r="B1831" s="240"/>
      <c r="C1831" s="241"/>
      <c r="D1831" s="231" t="s">
        <v>149</v>
      </c>
      <c r="E1831" s="242" t="s">
        <v>1</v>
      </c>
      <c r="F1831" s="243" t="s">
        <v>232</v>
      </c>
      <c r="G1831" s="241"/>
      <c r="H1831" s="244">
        <v>13.269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149</v>
      </c>
      <c r="AU1831" s="250" t="s">
        <v>147</v>
      </c>
      <c r="AV1831" s="14" t="s">
        <v>147</v>
      </c>
      <c r="AW1831" s="14" t="s">
        <v>30</v>
      </c>
      <c r="AX1831" s="14" t="s">
        <v>74</v>
      </c>
      <c r="AY1831" s="250" t="s">
        <v>138</v>
      </c>
    </row>
    <row r="1832" s="13" customFormat="1">
      <c r="A1832" s="13"/>
      <c r="B1832" s="229"/>
      <c r="C1832" s="230"/>
      <c r="D1832" s="231" t="s">
        <v>149</v>
      </c>
      <c r="E1832" s="232" t="s">
        <v>1</v>
      </c>
      <c r="F1832" s="233" t="s">
        <v>190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149</v>
      </c>
      <c r="AU1832" s="239" t="s">
        <v>147</v>
      </c>
      <c r="AV1832" s="13" t="s">
        <v>82</v>
      </c>
      <c r="AW1832" s="13" t="s">
        <v>30</v>
      </c>
      <c r="AX1832" s="13" t="s">
        <v>74</v>
      </c>
      <c r="AY1832" s="239" t="s">
        <v>138</v>
      </c>
    </row>
    <row r="1833" s="14" customFormat="1">
      <c r="A1833" s="14"/>
      <c r="B1833" s="240"/>
      <c r="C1833" s="241"/>
      <c r="D1833" s="231" t="s">
        <v>149</v>
      </c>
      <c r="E1833" s="242" t="s">
        <v>1</v>
      </c>
      <c r="F1833" s="243" t="s">
        <v>233</v>
      </c>
      <c r="G1833" s="241"/>
      <c r="H1833" s="244">
        <v>30.295999999999999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149</v>
      </c>
      <c r="AU1833" s="250" t="s">
        <v>147</v>
      </c>
      <c r="AV1833" s="14" t="s">
        <v>147</v>
      </c>
      <c r="AW1833" s="14" t="s">
        <v>30</v>
      </c>
      <c r="AX1833" s="14" t="s">
        <v>74</v>
      </c>
      <c r="AY1833" s="250" t="s">
        <v>138</v>
      </c>
    </row>
    <row r="1834" s="13" customFormat="1">
      <c r="A1834" s="13"/>
      <c r="B1834" s="229"/>
      <c r="C1834" s="230"/>
      <c r="D1834" s="231" t="s">
        <v>149</v>
      </c>
      <c r="E1834" s="232" t="s">
        <v>1</v>
      </c>
      <c r="F1834" s="233" t="s">
        <v>192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149</v>
      </c>
      <c r="AU1834" s="239" t="s">
        <v>147</v>
      </c>
      <c r="AV1834" s="13" t="s">
        <v>82</v>
      </c>
      <c r="AW1834" s="13" t="s">
        <v>30</v>
      </c>
      <c r="AX1834" s="13" t="s">
        <v>74</v>
      </c>
      <c r="AY1834" s="239" t="s">
        <v>138</v>
      </c>
    </row>
    <row r="1835" s="14" customFormat="1">
      <c r="A1835" s="14"/>
      <c r="B1835" s="240"/>
      <c r="C1835" s="241"/>
      <c r="D1835" s="231" t="s">
        <v>149</v>
      </c>
      <c r="E1835" s="242" t="s">
        <v>1</v>
      </c>
      <c r="F1835" s="243" t="s">
        <v>234</v>
      </c>
      <c r="G1835" s="241"/>
      <c r="H1835" s="244">
        <v>40.567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149</v>
      </c>
      <c r="AU1835" s="250" t="s">
        <v>147</v>
      </c>
      <c r="AV1835" s="14" t="s">
        <v>147</v>
      </c>
      <c r="AW1835" s="14" t="s">
        <v>30</v>
      </c>
      <c r="AX1835" s="14" t="s">
        <v>74</v>
      </c>
      <c r="AY1835" s="250" t="s">
        <v>138</v>
      </c>
    </row>
    <row r="1836" s="13" customFormat="1">
      <c r="A1836" s="13"/>
      <c r="B1836" s="229"/>
      <c r="C1836" s="230"/>
      <c r="D1836" s="231" t="s">
        <v>149</v>
      </c>
      <c r="E1836" s="232" t="s">
        <v>1</v>
      </c>
      <c r="F1836" s="233" t="s">
        <v>194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149</v>
      </c>
      <c r="AU1836" s="239" t="s">
        <v>147</v>
      </c>
      <c r="AV1836" s="13" t="s">
        <v>82</v>
      </c>
      <c r="AW1836" s="13" t="s">
        <v>30</v>
      </c>
      <c r="AX1836" s="13" t="s">
        <v>74</v>
      </c>
      <c r="AY1836" s="239" t="s">
        <v>138</v>
      </c>
    </row>
    <row r="1837" s="14" customFormat="1">
      <c r="A1837" s="14"/>
      <c r="B1837" s="240"/>
      <c r="C1837" s="241"/>
      <c r="D1837" s="231" t="s">
        <v>149</v>
      </c>
      <c r="E1837" s="242" t="s">
        <v>1</v>
      </c>
      <c r="F1837" s="243" t="s">
        <v>235</v>
      </c>
      <c r="G1837" s="241"/>
      <c r="H1837" s="244">
        <v>44.613999999999997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149</v>
      </c>
      <c r="AU1837" s="250" t="s">
        <v>147</v>
      </c>
      <c r="AV1837" s="14" t="s">
        <v>147</v>
      </c>
      <c r="AW1837" s="14" t="s">
        <v>30</v>
      </c>
      <c r="AX1837" s="14" t="s">
        <v>74</v>
      </c>
      <c r="AY1837" s="250" t="s">
        <v>138</v>
      </c>
    </row>
    <row r="1838" s="13" customFormat="1">
      <c r="A1838" s="13"/>
      <c r="B1838" s="229"/>
      <c r="C1838" s="230"/>
      <c r="D1838" s="231" t="s">
        <v>149</v>
      </c>
      <c r="E1838" s="232" t="s">
        <v>1</v>
      </c>
      <c r="F1838" s="233" t="s">
        <v>196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149</v>
      </c>
      <c r="AU1838" s="239" t="s">
        <v>147</v>
      </c>
      <c r="AV1838" s="13" t="s">
        <v>82</v>
      </c>
      <c r="AW1838" s="13" t="s">
        <v>30</v>
      </c>
      <c r="AX1838" s="13" t="s">
        <v>74</v>
      </c>
      <c r="AY1838" s="239" t="s">
        <v>138</v>
      </c>
    </row>
    <row r="1839" s="14" customFormat="1">
      <c r="A1839" s="14"/>
      <c r="B1839" s="240"/>
      <c r="C1839" s="241"/>
      <c r="D1839" s="231" t="s">
        <v>149</v>
      </c>
      <c r="E1839" s="242" t="s">
        <v>1</v>
      </c>
      <c r="F1839" s="243" t="s">
        <v>236</v>
      </c>
      <c r="G1839" s="241"/>
      <c r="H1839" s="244">
        <v>46.552999999999997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149</v>
      </c>
      <c r="AU1839" s="250" t="s">
        <v>147</v>
      </c>
      <c r="AV1839" s="14" t="s">
        <v>147</v>
      </c>
      <c r="AW1839" s="14" t="s">
        <v>30</v>
      </c>
      <c r="AX1839" s="14" t="s">
        <v>74</v>
      </c>
      <c r="AY1839" s="250" t="s">
        <v>138</v>
      </c>
    </row>
    <row r="1840" s="13" customFormat="1">
      <c r="A1840" s="13"/>
      <c r="B1840" s="229"/>
      <c r="C1840" s="230"/>
      <c r="D1840" s="231" t="s">
        <v>149</v>
      </c>
      <c r="E1840" s="232" t="s">
        <v>1</v>
      </c>
      <c r="F1840" s="233" t="s">
        <v>237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149</v>
      </c>
      <c r="AU1840" s="239" t="s">
        <v>147</v>
      </c>
      <c r="AV1840" s="13" t="s">
        <v>82</v>
      </c>
      <c r="AW1840" s="13" t="s">
        <v>30</v>
      </c>
      <c r="AX1840" s="13" t="s">
        <v>74</v>
      </c>
      <c r="AY1840" s="239" t="s">
        <v>138</v>
      </c>
    </row>
    <row r="1841" s="13" customFormat="1">
      <c r="A1841" s="13"/>
      <c r="B1841" s="229"/>
      <c r="C1841" s="230"/>
      <c r="D1841" s="231" t="s">
        <v>149</v>
      </c>
      <c r="E1841" s="232" t="s">
        <v>1</v>
      </c>
      <c r="F1841" s="233" t="s">
        <v>174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149</v>
      </c>
      <c r="AU1841" s="239" t="s">
        <v>147</v>
      </c>
      <c r="AV1841" s="13" t="s">
        <v>82</v>
      </c>
      <c r="AW1841" s="13" t="s">
        <v>30</v>
      </c>
      <c r="AX1841" s="13" t="s">
        <v>74</v>
      </c>
      <c r="AY1841" s="239" t="s">
        <v>138</v>
      </c>
    </row>
    <row r="1842" s="14" customFormat="1">
      <c r="A1842" s="14"/>
      <c r="B1842" s="240"/>
      <c r="C1842" s="241"/>
      <c r="D1842" s="231" t="s">
        <v>149</v>
      </c>
      <c r="E1842" s="242" t="s">
        <v>1</v>
      </c>
      <c r="F1842" s="243" t="s">
        <v>238</v>
      </c>
      <c r="G1842" s="241"/>
      <c r="H1842" s="244">
        <v>-10.853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149</v>
      </c>
      <c r="AU1842" s="250" t="s">
        <v>147</v>
      </c>
      <c r="AV1842" s="14" t="s">
        <v>147</v>
      </c>
      <c r="AW1842" s="14" t="s">
        <v>30</v>
      </c>
      <c r="AX1842" s="14" t="s">
        <v>74</v>
      </c>
      <c r="AY1842" s="250" t="s">
        <v>138</v>
      </c>
    </row>
    <row r="1843" s="13" customFormat="1">
      <c r="A1843" s="13"/>
      <c r="B1843" s="229"/>
      <c r="C1843" s="230"/>
      <c r="D1843" s="231" t="s">
        <v>149</v>
      </c>
      <c r="E1843" s="232" t="s">
        <v>1</v>
      </c>
      <c r="F1843" s="233" t="s">
        <v>186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149</v>
      </c>
      <c r="AU1843" s="239" t="s">
        <v>147</v>
      </c>
      <c r="AV1843" s="13" t="s">
        <v>82</v>
      </c>
      <c r="AW1843" s="13" t="s">
        <v>30</v>
      </c>
      <c r="AX1843" s="13" t="s">
        <v>74</v>
      </c>
      <c r="AY1843" s="239" t="s">
        <v>138</v>
      </c>
    </row>
    <row r="1844" s="14" customFormat="1">
      <c r="A1844" s="14"/>
      <c r="B1844" s="240"/>
      <c r="C1844" s="241"/>
      <c r="D1844" s="231" t="s">
        <v>149</v>
      </c>
      <c r="E1844" s="242" t="s">
        <v>1</v>
      </c>
      <c r="F1844" s="243" t="s">
        <v>239</v>
      </c>
      <c r="G1844" s="241"/>
      <c r="H1844" s="244">
        <v>-4.6289999999999996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149</v>
      </c>
      <c r="AU1844" s="250" t="s">
        <v>147</v>
      </c>
      <c r="AV1844" s="14" t="s">
        <v>147</v>
      </c>
      <c r="AW1844" s="14" t="s">
        <v>30</v>
      </c>
      <c r="AX1844" s="14" t="s">
        <v>74</v>
      </c>
      <c r="AY1844" s="250" t="s">
        <v>138</v>
      </c>
    </row>
    <row r="1845" s="15" customFormat="1">
      <c r="A1845" s="15"/>
      <c r="B1845" s="251"/>
      <c r="C1845" s="252"/>
      <c r="D1845" s="231" t="s">
        <v>149</v>
      </c>
      <c r="E1845" s="253" t="s">
        <v>1</v>
      </c>
      <c r="F1845" s="254" t="s">
        <v>176</v>
      </c>
      <c r="G1845" s="252"/>
      <c r="H1845" s="255">
        <v>315.512</v>
      </c>
      <c r="I1845" s="256"/>
      <c r="J1845" s="252"/>
      <c r="K1845" s="252"/>
      <c r="L1845" s="257"/>
      <c r="M1845" s="258"/>
      <c r="N1845" s="259"/>
      <c r="O1845" s="259"/>
      <c r="P1845" s="259"/>
      <c r="Q1845" s="259"/>
      <c r="R1845" s="259"/>
      <c r="S1845" s="259"/>
      <c r="T1845" s="260"/>
      <c r="U1845" s="15"/>
      <c r="V1845" s="15"/>
      <c r="W1845" s="15"/>
      <c r="X1845" s="15"/>
      <c r="Y1845" s="15"/>
      <c r="Z1845" s="15"/>
      <c r="AA1845" s="15"/>
      <c r="AB1845" s="15"/>
      <c r="AC1845" s="15"/>
      <c r="AD1845" s="15"/>
      <c r="AE1845" s="15"/>
      <c r="AT1845" s="261" t="s">
        <v>149</v>
      </c>
      <c r="AU1845" s="261" t="s">
        <v>147</v>
      </c>
      <c r="AV1845" s="15" t="s">
        <v>146</v>
      </c>
      <c r="AW1845" s="15" t="s">
        <v>30</v>
      </c>
      <c r="AX1845" s="15" t="s">
        <v>82</v>
      </c>
      <c r="AY1845" s="261" t="s">
        <v>138</v>
      </c>
    </row>
    <row r="1846" s="2" customFormat="1" ht="24.15" customHeight="1">
      <c r="A1846" s="38"/>
      <c r="B1846" s="39"/>
      <c r="C1846" s="215" t="s">
        <v>1800</v>
      </c>
      <c r="D1846" s="215" t="s">
        <v>142</v>
      </c>
      <c r="E1846" s="216" t="s">
        <v>1801</v>
      </c>
      <c r="F1846" s="217" t="s">
        <v>1802</v>
      </c>
      <c r="G1846" s="218" t="s">
        <v>364</v>
      </c>
      <c r="H1846" s="219">
        <v>120</v>
      </c>
      <c r="I1846" s="220"/>
      <c r="J1846" s="221">
        <f>ROUND(I1846*H1846,1)</f>
        <v>0</v>
      </c>
      <c r="K1846" s="222"/>
      <c r="L1846" s="44"/>
      <c r="M1846" s="223" t="s">
        <v>1</v>
      </c>
      <c r="N1846" s="224" t="s">
        <v>40</v>
      </c>
      <c r="O1846" s="91"/>
      <c r="P1846" s="225">
        <f>O1846*H1846</f>
        <v>0</v>
      </c>
      <c r="Q1846" s="225">
        <v>1.1559899999999999E-05</v>
      </c>
      <c r="R1846" s="225">
        <f>Q1846*H1846</f>
        <v>0.0013871879999999999</v>
      </c>
      <c r="S1846" s="225">
        <v>0</v>
      </c>
      <c r="T1846" s="226">
        <f>S1846*H1846</f>
        <v>0</v>
      </c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  <c r="AE1846" s="38"/>
      <c r="AR1846" s="227" t="s">
        <v>442</v>
      </c>
      <c r="AT1846" s="227" t="s">
        <v>142</v>
      </c>
      <c r="AU1846" s="227" t="s">
        <v>147</v>
      </c>
      <c r="AY1846" s="17" t="s">
        <v>138</v>
      </c>
      <c r="BE1846" s="228">
        <f>IF(N1846="základní",J1846,0)</f>
        <v>0</v>
      </c>
      <c r="BF1846" s="228">
        <f>IF(N1846="snížená",J1846,0)</f>
        <v>0</v>
      </c>
      <c r="BG1846" s="228">
        <f>IF(N1846="zákl. přenesená",J1846,0)</f>
        <v>0</v>
      </c>
      <c r="BH1846" s="228">
        <f>IF(N1846="sníž. přenesená",J1846,0)</f>
        <v>0</v>
      </c>
      <c r="BI1846" s="228">
        <f>IF(N1846="nulová",J1846,0)</f>
        <v>0</v>
      </c>
      <c r="BJ1846" s="17" t="s">
        <v>147</v>
      </c>
      <c r="BK1846" s="228">
        <f>ROUND(I1846*H1846,1)</f>
        <v>0</v>
      </c>
      <c r="BL1846" s="17" t="s">
        <v>442</v>
      </c>
      <c r="BM1846" s="227" t="s">
        <v>1803</v>
      </c>
    </row>
    <row r="1847" s="13" customFormat="1">
      <c r="A1847" s="13"/>
      <c r="B1847" s="229"/>
      <c r="C1847" s="230"/>
      <c r="D1847" s="231" t="s">
        <v>149</v>
      </c>
      <c r="E1847" s="232" t="s">
        <v>1</v>
      </c>
      <c r="F1847" s="233" t="s">
        <v>1804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149</v>
      </c>
      <c r="AU1847" s="239" t="s">
        <v>147</v>
      </c>
      <c r="AV1847" s="13" t="s">
        <v>82</v>
      </c>
      <c r="AW1847" s="13" t="s">
        <v>30</v>
      </c>
      <c r="AX1847" s="13" t="s">
        <v>74</v>
      </c>
      <c r="AY1847" s="239" t="s">
        <v>138</v>
      </c>
    </row>
    <row r="1848" s="14" customFormat="1">
      <c r="A1848" s="14"/>
      <c r="B1848" s="240"/>
      <c r="C1848" s="241"/>
      <c r="D1848" s="231" t="s">
        <v>149</v>
      </c>
      <c r="E1848" s="242" t="s">
        <v>1</v>
      </c>
      <c r="F1848" s="243" t="s">
        <v>737</v>
      </c>
      <c r="G1848" s="241"/>
      <c r="H1848" s="244">
        <v>120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149</v>
      </c>
      <c r="AU1848" s="250" t="s">
        <v>147</v>
      </c>
      <c r="AV1848" s="14" t="s">
        <v>147</v>
      </c>
      <c r="AW1848" s="14" t="s">
        <v>30</v>
      </c>
      <c r="AX1848" s="14" t="s">
        <v>82</v>
      </c>
      <c r="AY1848" s="250" t="s">
        <v>138</v>
      </c>
    </row>
    <row r="1849" s="2" customFormat="1" ht="16.5" customHeight="1">
      <c r="A1849" s="38"/>
      <c r="B1849" s="39"/>
      <c r="C1849" s="215" t="s">
        <v>1805</v>
      </c>
      <c r="D1849" s="215" t="s">
        <v>142</v>
      </c>
      <c r="E1849" s="216" t="s">
        <v>1806</v>
      </c>
      <c r="F1849" s="217" t="s">
        <v>1807</v>
      </c>
      <c r="G1849" s="218" t="s">
        <v>171</v>
      </c>
      <c r="H1849" s="219">
        <v>80.585999999999999</v>
      </c>
      <c r="I1849" s="220"/>
      <c r="J1849" s="221">
        <f>ROUND(I1849*H1849,1)</f>
        <v>0</v>
      </c>
      <c r="K1849" s="222"/>
      <c r="L1849" s="44"/>
      <c r="M1849" s="223" t="s">
        <v>1</v>
      </c>
      <c r="N1849" s="224" t="s">
        <v>40</v>
      </c>
      <c r="O1849" s="91"/>
      <c r="P1849" s="225">
        <f>O1849*H1849</f>
        <v>0</v>
      </c>
      <c r="Q1849" s="225">
        <v>0</v>
      </c>
      <c r="R1849" s="225">
        <f>Q1849*H1849</f>
        <v>0</v>
      </c>
      <c r="S1849" s="225">
        <v>0</v>
      </c>
      <c r="T1849" s="226">
        <f>S1849*H1849</f>
        <v>0</v>
      </c>
      <c r="U1849" s="38"/>
      <c r="V1849" s="38"/>
      <c r="W1849" s="38"/>
      <c r="X1849" s="38"/>
      <c r="Y1849" s="38"/>
      <c r="Z1849" s="38"/>
      <c r="AA1849" s="38"/>
      <c r="AB1849" s="38"/>
      <c r="AC1849" s="38"/>
      <c r="AD1849" s="38"/>
      <c r="AE1849" s="38"/>
      <c r="AR1849" s="227" t="s">
        <v>442</v>
      </c>
      <c r="AT1849" s="227" t="s">
        <v>142</v>
      </c>
      <c r="AU1849" s="227" t="s">
        <v>147</v>
      </c>
      <c r="AY1849" s="17" t="s">
        <v>138</v>
      </c>
      <c r="BE1849" s="228">
        <f>IF(N1849="základní",J1849,0)</f>
        <v>0</v>
      </c>
      <c r="BF1849" s="228">
        <f>IF(N1849="snížená",J1849,0)</f>
        <v>0</v>
      </c>
      <c r="BG1849" s="228">
        <f>IF(N1849="zákl. přenesená",J1849,0)</f>
        <v>0</v>
      </c>
      <c r="BH1849" s="228">
        <f>IF(N1849="sníž. přenesená",J1849,0)</f>
        <v>0</v>
      </c>
      <c r="BI1849" s="228">
        <f>IF(N1849="nulová",J1849,0)</f>
        <v>0</v>
      </c>
      <c r="BJ1849" s="17" t="s">
        <v>147</v>
      </c>
      <c r="BK1849" s="228">
        <f>ROUND(I1849*H1849,1)</f>
        <v>0</v>
      </c>
      <c r="BL1849" s="17" t="s">
        <v>442</v>
      </c>
      <c r="BM1849" s="227" t="s">
        <v>1808</v>
      </c>
    </row>
    <row r="1850" s="13" customFormat="1">
      <c r="A1850" s="13"/>
      <c r="B1850" s="229"/>
      <c r="C1850" s="230"/>
      <c r="D1850" s="231" t="s">
        <v>149</v>
      </c>
      <c r="E1850" s="232" t="s">
        <v>1</v>
      </c>
      <c r="F1850" s="233" t="s">
        <v>182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149</v>
      </c>
      <c r="AU1850" s="239" t="s">
        <v>147</v>
      </c>
      <c r="AV1850" s="13" t="s">
        <v>82</v>
      </c>
      <c r="AW1850" s="13" t="s">
        <v>30</v>
      </c>
      <c r="AX1850" s="13" t="s">
        <v>74</v>
      </c>
      <c r="AY1850" s="239" t="s">
        <v>138</v>
      </c>
    </row>
    <row r="1851" s="14" customFormat="1">
      <c r="A1851" s="14"/>
      <c r="B1851" s="240"/>
      <c r="C1851" s="241"/>
      <c r="D1851" s="231" t="s">
        <v>149</v>
      </c>
      <c r="E1851" s="242" t="s">
        <v>1</v>
      </c>
      <c r="F1851" s="243" t="s">
        <v>183</v>
      </c>
      <c r="G1851" s="241"/>
      <c r="H1851" s="244">
        <v>12.743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149</v>
      </c>
      <c r="AU1851" s="250" t="s">
        <v>147</v>
      </c>
      <c r="AV1851" s="14" t="s">
        <v>147</v>
      </c>
      <c r="AW1851" s="14" t="s">
        <v>30</v>
      </c>
      <c r="AX1851" s="14" t="s">
        <v>74</v>
      </c>
      <c r="AY1851" s="250" t="s">
        <v>138</v>
      </c>
    </row>
    <row r="1852" s="14" customFormat="1">
      <c r="A1852" s="14"/>
      <c r="B1852" s="240"/>
      <c r="C1852" s="241"/>
      <c r="D1852" s="231" t="s">
        <v>149</v>
      </c>
      <c r="E1852" s="242" t="s">
        <v>1</v>
      </c>
      <c r="F1852" s="243" t="s">
        <v>184</v>
      </c>
      <c r="G1852" s="241"/>
      <c r="H1852" s="244">
        <v>3.1230000000000002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149</v>
      </c>
      <c r="AU1852" s="250" t="s">
        <v>147</v>
      </c>
      <c r="AV1852" s="14" t="s">
        <v>147</v>
      </c>
      <c r="AW1852" s="14" t="s">
        <v>30</v>
      </c>
      <c r="AX1852" s="14" t="s">
        <v>74</v>
      </c>
      <c r="AY1852" s="250" t="s">
        <v>138</v>
      </c>
    </row>
    <row r="1853" s="13" customFormat="1">
      <c r="A1853" s="13"/>
      <c r="B1853" s="229"/>
      <c r="C1853" s="230"/>
      <c r="D1853" s="231" t="s">
        <v>149</v>
      </c>
      <c r="E1853" s="232" t="s">
        <v>1</v>
      </c>
      <c r="F1853" s="233" t="s">
        <v>174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149</v>
      </c>
      <c r="AU1853" s="239" t="s">
        <v>147</v>
      </c>
      <c r="AV1853" s="13" t="s">
        <v>82</v>
      </c>
      <c r="AW1853" s="13" t="s">
        <v>30</v>
      </c>
      <c r="AX1853" s="13" t="s">
        <v>74</v>
      </c>
      <c r="AY1853" s="239" t="s">
        <v>138</v>
      </c>
    </row>
    <row r="1854" s="14" customFormat="1">
      <c r="A1854" s="14"/>
      <c r="B1854" s="240"/>
      <c r="C1854" s="241"/>
      <c r="D1854" s="231" t="s">
        <v>149</v>
      </c>
      <c r="E1854" s="242" t="s">
        <v>1</v>
      </c>
      <c r="F1854" s="243" t="s">
        <v>185</v>
      </c>
      <c r="G1854" s="241"/>
      <c r="H1854" s="244">
        <v>2.4710000000000001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149</v>
      </c>
      <c r="AU1854" s="250" t="s">
        <v>147</v>
      </c>
      <c r="AV1854" s="14" t="s">
        <v>147</v>
      </c>
      <c r="AW1854" s="14" t="s">
        <v>30</v>
      </c>
      <c r="AX1854" s="14" t="s">
        <v>74</v>
      </c>
      <c r="AY1854" s="250" t="s">
        <v>138</v>
      </c>
    </row>
    <row r="1855" s="13" customFormat="1">
      <c r="A1855" s="13"/>
      <c r="B1855" s="229"/>
      <c r="C1855" s="230"/>
      <c r="D1855" s="231" t="s">
        <v>149</v>
      </c>
      <c r="E1855" s="232" t="s">
        <v>1</v>
      </c>
      <c r="F1855" s="233" t="s">
        <v>186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149</v>
      </c>
      <c r="AU1855" s="239" t="s">
        <v>147</v>
      </c>
      <c r="AV1855" s="13" t="s">
        <v>82</v>
      </c>
      <c r="AW1855" s="13" t="s">
        <v>30</v>
      </c>
      <c r="AX1855" s="13" t="s">
        <v>74</v>
      </c>
      <c r="AY1855" s="239" t="s">
        <v>138</v>
      </c>
    </row>
    <row r="1856" s="14" customFormat="1">
      <c r="A1856" s="14"/>
      <c r="B1856" s="240"/>
      <c r="C1856" s="241"/>
      <c r="D1856" s="231" t="s">
        <v>149</v>
      </c>
      <c r="E1856" s="242" t="s">
        <v>1</v>
      </c>
      <c r="F1856" s="243" t="s">
        <v>187</v>
      </c>
      <c r="G1856" s="241"/>
      <c r="H1856" s="244">
        <v>1.165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149</v>
      </c>
      <c r="AU1856" s="250" t="s">
        <v>147</v>
      </c>
      <c r="AV1856" s="14" t="s">
        <v>147</v>
      </c>
      <c r="AW1856" s="14" t="s">
        <v>30</v>
      </c>
      <c r="AX1856" s="14" t="s">
        <v>74</v>
      </c>
      <c r="AY1856" s="250" t="s">
        <v>138</v>
      </c>
    </row>
    <row r="1857" s="13" customFormat="1">
      <c r="A1857" s="13"/>
      <c r="B1857" s="229"/>
      <c r="C1857" s="230"/>
      <c r="D1857" s="231" t="s">
        <v>149</v>
      </c>
      <c r="E1857" s="232" t="s">
        <v>1</v>
      </c>
      <c r="F1857" s="233" t="s">
        <v>188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149</v>
      </c>
      <c r="AU1857" s="239" t="s">
        <v>147</v>
      </c>
      <c r="AV1857" s="13" t="s">
        <v>82</v>
      </c>
      <c r="AW1857" s="13" t="s">
        <v>30</v>
      </c>
      <c r="AX1857" s="13" t="s">
        <v>74</v>
      </c>
      <c r="AY1857" s="239" t="s">
        <v>138</v>
      </c>
    </row>
    <row r="1858" s="14" customFormat="1">
      <c r="A1858" s="14"/>
      <c r="B1858" s="240"/>
      <c r="C1858" s="241"/>
      <c r="D1858" s="231" t="s">
        <v>149</v>
      </c>
      <c r="E1858" s="242" t="s">
        <v>1</v>
      </c>
      <c r="F1858" s="243" t="s">
        <v>189</v>
      </c>
      <c r="G1858" s="241"/>
      <c r="H1858" s="244">
        <v>1.4470000000000001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149</v>
      </c>
      <c r="AU1858" s="250" t="s">
        <v>147</v>
      </c>
      <c r="AV1858" s="14" t="s">
        <v>147</v>
      </c>
      <c r="AW1858" s="14" t="s">
        <v>30</v>
      </c>
      <c r="AX1858" s="14" t="s">
        <v>74</v>
      </c>
      <c r="AY1858" s="250" t="s">
        <v>138</v>
      </c>
    </row>
    <row r="1859" s="13" customFormat="1">
      <c r="A1859" s="13"/>
      <c r="B1859" s="229"/>
      <c r="C1859" s="230"/>
      <c r="D1859" s="231" t="s">
        <v>149</v>
      </c>
      <c r="E1859" s="232" t="s">
        <v>1</v>
      </c>
      <c r="F1859" s="233" t="s">
        <v>190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149</v>
      </c>
      <c r="AU1859" s="239" t="s">
        <v>147</v>
      </c>
      <c r="AV1859" s="13" t="s">
        <v>82</v>
      </c>
      <c r="AW1859" s="13" t="s">
        <v>30</v>
      </c>
      <c r="AX1859" s="13" t="s">
        <v>74</v>
      </c>
      <c r="AY1859" s="239" t="s">
        <v>138</v>
      </c>
    </row>
    <row r="1860" s="14" customFormat="1">
      <c r="A1860" s="14"/>
      <c r="B1860" s="240"/>
      <c r="C1860" s="241"/>
      <c r="D1860" s="231" t="s">
        <v>149</v>
      </c>
      <c r="E1860" s="242" t="s">
        <v>1</v>
      </c>
      <c r="F1860" s="243" t="s">
        <v>191</v>
      </c>
      <c r="G1860" s="241"/>
      <c r="H1860" s="244">
        <v>7.5339999999999998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149</v>
      </c>
      <c r="AU1860" s="250" t="s">
        <v>147</v>
      </c>
      <c r="AV1860" s="14" t="s">
        <v>147</v>
      </c>
      <c r="AW1860" s="14" t="s">
        <v>30</v>
      </c>
      <c r="AX1860" s="14" t="s">
        <v>74</v>
      </c>
      <c r="AY1860" s="250" t="s">
        <v>138</v>
      </c>
    </row>
    <row r="1861" s="13" customFormat="1">
      <c r="A1861" s="13"/>
      <c r="B1861" s="229"/>
      <c r="C1861" s="230"/>
      <c r="D1861" s="231" t="s">
        <v>149</v>
      </c>
      <c r="E1861" s="232" t="s">
        <v>1</v>
      </c>
      <c r="F1861" s="233" t="s">
        <v>192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149</v>
      </c>
      <c r="AU1861" s="239" t="s">
        <v>147</v>
      </c>
      <c r="AV1861" s="13" t="s">
        <v>82</v>
      </c>
      <c r="AW1861" s="13" t="s">
        <v>30</v>
      </c>
      <c r="AX1861" s="13" t="s">
        <v>74</v>
      </c>
      <c r="AY1861" s="239" t="s">
        <v>138</v>
      </c>
    </row>
    <row r="1862" s="14" customFormat="1">
      <c r="A1862" s="14"/>
      <c r="B1862" s="240"/>
      <c r="C1862" s="241"/>
      <c r="D1862" s="231" t="s">
        <v>149</v>
      </c>
      <c r="E1862" s="242" t="s">
        <v>1</v>
      </c>
      <c r="F1862" s="243" t="s">
        <v>193</v>
      </c>
      <c r="G1862" s="241"/>
      <c r="H1862" s="244">
        <v>15.712999999999999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149</v>
      </c>
      <c r="AU1862" s="250" t="s">
        <v>147</v>
      </c>
      <c r="AV1862" s="14" t="s">
        <v>147</v>
      </c>
      <c r="AW1862" s="14" t="s">
        <v>30</v>
      </c>
      <c r="AX1862" s="14" t="s">
        <v>74</v>
      </c>
      <c r="AY1862" s="250" t="s">
        <v>138</v>
      </c>
    </row>
    <row r="1863" s="13" customFormat="1">
      <c r="A1863" s="13"/>
      <c r="B1863" s="229"/>
      <c r="C1863" s="230"/>
      <c r="D1863" s="231" t="s">
        <v>149</v>
      </c>
      <c r="E1863" s="232" t="s">
        <v>1</v>
      </c>
      <c r="F1863" s="233" t="s">
        <v>194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149</v>
      </c>
      <c r="AU1863" s="239" t="s">
        <v>147</v>
      </c>
      <c r="AV1863" s="13" t="s">
        <v>82</v>
      </c>
      <c r="AW1863" s="13" t="s">
        <v>30</v>
      </c>
      <c r="AX1863" s="13" t="s">
        <v>74</v>
      </c>
      <c r="AY1863" s="239" t="s">
        <v>138</v>
      </c>
    </row>
    <row r="1864" s="14" customFormat="1">
      <c r="A1864" s="14"/>
      <c r="B1864" s="240"/>
      <c r="C1864" s="241"/>
      <c r="D1864" s="231" t="s">
        <v>149</v>
      </c>
      <c r="E1864" s="242" t="s">
        <v>1</v>
      </c>
      <c r="F1864" s="243" t="s">
        <v>195</v>
      </c>
      <c r="G1864" s="241"/>
      <c r="H1864" s="244">
        <v>18.109999999999999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149</v>
      </c>
      <c r="AU1864" s="250" t="s">
        <v>147</v>
      </c>
      <c r="AV1864" s="14" t="s">
        <v>147</v>
      </c>
      <c r="AW1864" s="14" t="s">
        <v>30</v>
      </c>
      <c r="AX1864" s="14" t="s">
        <v>74</v>
      </c>
      <c r="AY1864" s="250" t="s">
        <v>138</v>
      </c>
    </row>
    <row r="1865" s="13" customFormat="1">
      <c r="A1865" s="13"/>
      <c r="B1865" s="229"/>
      <c r="C1865" s="230"/>
      <c r="D1865" s="231" t="s">
        <v>149</v>
      </c>
      <c r="E1865" s="232" t="s">
        <v>1</v>
      </c>
      <c r="F1865" s="233" t="s">
        <v>196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149</v>
      </c>
      <c r="AU1865" s="239" t="s">
        <v>147</v>
      </c>
      <c r="AV1865" s="13" t="s">
        <v>82</v>
      </c>
      <c r="AW1865" s="13" t="s">
        <v>30</v>
      </c>
      <c r="AX1865" s="13" t="s">
        <v>74</v>
      </c>
      <c r="AY1865" s="239" t="s">
        <v>138</v>
      </c>
    </row>
    <row r="1866" s="14" customFormat="1">
      <c r="A1866" s="14"/>
      <c r="B1866" s="240"/>
      <c r="C1866" s="241"/>
      <c r="D1866" s="231" t="s">
        <v>149</v>
      </c>
      <c r="E1866" s="242" t="s">
        <v>1</v>
      </c>
      <c r="F1866" s="243" t="s">
        <v>197</v>
      </c>
      <c r="G1866" s="241"/>
      <c r="H1866" s="244">
        <v>18.280000000000001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149</v>
      </c>
      <c r="AU1866" s="250" t="s">
        <v>147</v>
      </c>
      <c r="AV1866" s="14" t="s">
        <v>147</v>
      </c>
      <c r="AW1866" s="14" t="s">
        <v>30</v>
      </c>
      <c r="AX1866" s="14" t="s">
        <v>74</v>
      </c>
      <c r="AY1866" s="250" t="s">
        <v>138</v>
      </c>
    </row>
    <row r="1867" s="15" customFormat="1">
      <c r="A1867" s="15"/>
      <c r="B1867" s="251"/>
      <c r="C1867" s="252"/>
      <c r="D1867" s="231" t="s">
        <v>149</v>
      </c>
      <c r="E1867" s="253" t="s">
        <v>1</v>
      </c>
      <c r="F1867" s="254" t="s">
        <v>176</v>
      </c>
      <c r="G1867" s="252"/>
      <c r="H1867" s="255">
        <v>80.585999999999999</v>
      </c>
      <c r="I1867" s="256"/>
      <c r="J1867" s="252"/>
      <c r="K1867" s="252"/>
      <c r="L1867" s="257"/>
      <c r="M1867" s="258"/>
      <c r="N1867" s="259"/>
      <c r="O1867" s="259"/>
      <c r="P1867" s="259"/>
      <c r="Q1867" s="259"/>
      <c r="R1867" s="259"/>
      <c r="S1867" s="259"/>
      <c r="T1867" s="260"/>
      <c r="U1867" s="15"/>
      <c r="V1867" s="15"/>
      <c r="W1867" s="15"/>
      <c r="X1867" s="15"/>
      <c r="Y1867" s="15"/>
      <c r="Z1867" s="15"/>
      <c r="AA1867" s="15"/>
      <c r="AB1867" s="15"/>
      <c r="AC1867" s="15"/>
      <c r="AD1867" s="15"/>
      <c r="AE1867" s="15"/>
      <c r="AT1867" s="261" t="s">
        <v>149</v>
      </c>
      <c r="AU1867" s="261" t="s">
        <v>147</v>
      </c>
      <c r="AV1867" s="15" t="s">
        <v>146</v>
      </c>
      <c r="AW1867" s="15" t="s">
        <v>30</v>
      </c>
      <c r="AX1867" s="15" t="s">
        <v>82</v>
      </c>
      <c r="AY1867" s="261" t="s">
        <v>138</v>
      </c>
    </row>
    <row r="1868" s="2" customFormat="1" ht="16.5" customHeight="1">
      <c r="A1868" s="38"/>
      <c r="B1868" s="39"/>
      <c r="C1868" s="262" t="s">
        <v>1809</v>
      </c>
      <c r="D1868" s="262" t="s">
        <v>307</v>
      </c>
      <c r="E1868" s="263" t="s">
        <v>1810</v>
      </c>
      <c r="F1868" s="264" t="s">
        <v>1811</v>
      </c>
      <c r="G1868" s="265" t="s">
        <v>171</v>
      </c>
      <c r="H1868" s="266">
        <v>84.614999999999995</v>
      </c>
      <c r="I1868" s="267"/>
      <c r="J1868" s="268">
        <f>ROUND(I1868*H1868,1)</f>
        <v>0</v>
      </c>
      <c r="K1868" s="269"/>
      <c r="L1868" s="270"/>
      <c r="M1868" s="271" t="s">
        <v>1</v>
      </c>
      <c r="N1868" s="272" t="s">
        <v>40</v>
      </c>
      <c r="O1868" s="91"/>
      <c r="P1868" s="225">
        <f>O1868*H1868</f>
        <v>0</v>
      </c>
      <c r="Q1868" s="225">
        <v>0</v>
      </c>
      <c r="R1868" s="225">
        <f>Q1868*H1868</f>
        <v>0</v>
      </c>
      <c r="S1868" s="225">
        <v>0</v>
      </c>
      <c r="T1868" s="226">
        <f>S1868*H1868</f>
        <v>0</v>
      </c>
      <c r="U1868" s="38"/>
      <c r="V1868" s="38"/>
      <c r="W1868" s="38"/>
      <c r="X1868" s="38"/>
      <c r="Y1868" s="38"/>
      <c r="Z1868" s="38"/>
      <c r="AA1868" s="38"/>
      <c r="AB1868" s="38"/>
      <c r="AC1868" s="38"/>
      <c r="AD1868" s="38"/>
      <c r="AE1868" s="38"/>
      <c r="AR1868" s="227" t="s">
        <v>452</v>
      </c>
      <c r="AT1868" s="227" t="s">
        <v>307</v>
      </c>
      <c r="AU1868" s="227" t="s">
        <v>147</v>
      </c>
      <c r="AY1868" s="17" t="s">
        <v>138</v>
      </c>
      <c r="BE1868" s="228">
        <f>IF(N1868="základní",J1868,0)</f>
        <v>0</v>
      </c>
      <c r="BF1868" s="228">
        <f>IF(N1868="snížená",J1868,0)</f>
        <v>0</v>
      </c>
      <c r="BG1868" s="228">
        <f>IF(N1868="zákl. přenesená",J1868,0)</f>
        <v>0</v>
      </c>
      <c r="BH1868" s="228">
        <f>IF(N1868="sníž. přenesená",J1868,0)</f>
        <v>0</v>
      </c>
      <c r="BI1868" s="228">
        <f>IF(N1868="nulová",J1868,0)</f>
        <v>0</v>
      </c>
      <c r="BJ1868" s="17" t="s">
        <v>147</v>
      </c>
      <c r="BK1868" s="228">
        <f>ROUND(I1868*H1868,1)</f>
        <v>0</v>
      </c>
      <c r="BL1868" s="17" t="s">
        <v>442</v>
      </c>
      <c r="BM1868" s="227" t="s">
        <v>1812</v>
      </c>
    </row>
    <row r="1869" s="14" customFormat="1">
      <c r="A1869" s="14"/>
      <c r="B1869" s="240"/>
      <c r="C1869" s="241"/>
      <c r="D1869" s="231" t="s">
        <v>149</v>
      </c>
      <c r="E1869" s="242" t="s">
        <v>1</v>
      </c>
      <c r="F1869" s="243" t="s">
        <v>1813</v>
      </c>
      <c r="G1869" s="241"/>
      <c r="H1869" s="244">
        <v>80.585999999999999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149</v>
      </c>
      <c r="AU1869" s="250" t="s">
        <v>147</v>
      </c>
      <c r="AV1869" s="14" t="s">
        <v>147</v>
      </c>
      <c r="AW1869" s="14" t="s">
        <v>30</v>
      </c>
      <c r="AX1869" s="14" t="s">
        <v>82</v>
      </c>
      <c r="AY1869" s="250" t="s">
        <v>138</v>
      </c>
    </row>
    <row r="1870" s="14" customFormat="1">
      <c r="A1870" s="14"/>
      <c r="B1870" s="240"/>
      <c r="C1870" s="241"/>
      <c r="D1870" s="231" t="s">
        <v>149</v>
      </c>
      <c r="E1870" s="241"/>
      <c r="F1870" s="243" t="s">
        <v>1814</v>
      </c>
      <c r="G1870" s="241"/>
      <c r="H1870" s="244">
        <v>84.614999999999995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149</v>
      </c>
      <c r="AU1870" s="250" t="s">
        <v>147</v>
      </c>
      <c r="AV1870" s="14" t="s">
        <v>147</v>
      </c>
      <c r="AW1870" s="14" t="s">
        <v>4</v>
      </c>
      <c r="AX1870" s="14" t="s">
        <v>82</v>
      </c>
      <c r="AY1870" s="250" t="s">
        <v>138</v>
      </c>
    </row>
    <row r="1871" s="2" customFormat="1" ht="24.15" customHeight="1">
      <c r="A1871" s="38"/>
      <c r="B1871" s="39"/>
      <c r="C1871" s="215" t="s">
        <v>1815</v>
      </c>
      <c r="D1871" s="215" t="s">
        <v>142</v>
      </c>
      <c r="E1871" s="216" t="s">
        <v>1816</v>
      </c>
      <c r="F1871" s="217" t="s">
        <v>1817</v>
      </c>
      <c r="G1871" s="218" t="s">
        <v>171</v>
      </c>
      <c r="H1871" s="219">
        <v>25</v>
      </c>
      <c r="I1871" s="220"/>
      <c r="J1871" s="221">
        <f>ROUND(I1871*H1871,1)</f>
        <v>0</v>
      </c>
      <c r="K1871" s="222"/>
      <c r="L1871" s="44"/>
      <c r="M1871" s="223" t="s">
        <v>1</v>
      </c>
      <c r="N1871" s="224" t="s">
        <v>40</v>
      </c>
      <c r="O1871" s="91"/>
      <c r="P1871" s="225">
        <f>O1871*H1871</f>
        <v>0</v>
      </c>
      <c r="Q1871" s="225">
        <v>0</v>
      </c>
      <c r="R1871" s="225">
        <f>Q1871*H1871</f>
        <v>0</v>
      </c>
      <c r="S1871" s="225">
        <v>0</v>
      </c>
      <c r="T1871" s="226">
        <f>S1871*H1871</f>
        <v>0</v>
      </c>
      <c r="U1871" s="38"/>
      <c r="V1871" s="38"/>
      <c r="W1871" s="38"/>
      <c r="X1871" s="38"/>
      <c r="Y1871" s="38"/>
      <c r="Z1871" s="38"/>
      <c r="AA1871" s="38"/>
      <c r="AB1871" s="38"/>
      <c r="AC1871" s="38"/>
      <c r="AD1871" s="38"/>
      <c r="AE1871" s="38"/>
      <c r="AR1871" s="227" t="s">
        <v>442</v>
      </c>
      <c r="AT1871" s="227" t="s">
        <v>142</v>
      </c>
      <c r="AU1871" s="227" t="s">
        <v>147</v>
      </c>
      <c r="AY1871" s="17" t="s">
        <v>138</v>
      </c>
      <c r="BE1871" s="228">
        <f>IF(N1871="základní",J1871,0)</f>
        <v>0</v>
      </c>
      <c r="BF1871" s="228">
        <f>IF(N1871="snížená",J1871,0)</f>
        <v>0</v>
      </c>
      <c r="BG1871" s="228">
        <f>IF(N1871="zákl. přenesená",J1871,0)</f>
        <v>0</v>
      </c>
      <c r="BH1871" s="228">
        <f>IF(N1871="sníž. přenesená",J1871,0)</f>
        <v>0</v>
      </c>
      <c r="BI1871" s="228">
        <f>IF(N1871="nulová",J1871,0)</f>
        <v>0</v>
      </c>
      <c r="BJ1871" s="17" t="s">
        <v>147</v>
      </c>
      <c r="BK1871" s="228">
        <f>ROUND(I1871*H1871,1)</f>
        <v>0</v>
      </c>
      <c r="BL1871" s="17" t="s">
        <v>442</v>
      </c>
      <c r="BM1871" s="227" t="s">
        <v>1818</v>
      </c>
    </row>
    <row r="1872" s="14" customFormat="1">
      <c r="A1872" s="14"/>
      <c r="B1872" s="240"/>
      <c r="C1872" s="241"/>
      <c r="D1872" s="231" t="s">
        <v>149</v>
      </c>
      <c r="E1872" s="242" t="s">
        <v>1</v>
      </c>
      <c r="F1872" s="243" t="s">
        <v>1575</v>
      </c>
      <c r="G1872" s="241"/>
      <c r="H1872" s="244">
        <v>25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149</v>
      </c>
      <c r="AU1872" s="250" t="s">
        <v>147</v>
      </c>
      <c r="AV1872" s="14" t="s">
        <v>147</v>
      </c>
      <c r="AW1872" s="14" t="s">
        <v>30</v>
      </c>
      <c r="AX1872" s="14" t="s">
        <v>82</v>
      </c>
      <c r="AY1872" s="250" t="s">
        <v>138</v>
      </c>
    </row>
    <row r="1873" s="2" customFormat="1" ht="16.5" customHeight="1">
      <c r="A1873" s="38"/>
      <c r="B1873" s="39"/>
      <c r="C1873" s="262" t="s">
        <v>1819</v>
      </c>
      <c r="D1873" s="262" t="s">
        <v>307</v>
      </c>
      <c r="E1873" s="263" t="s">
        <v>1820</v>
      </c>
      <c r="F1873" s="264" t="s">
        <v>1821</v>
      </c>
      <c r="G1873" s="265" t="s">
        <v>171</v>
      </c>
      <c r="H1873" s="266">
        <v>26.25</v>
      </c>
      <c r="I1873" s="267"/>
      <c r="J1873" s="268">
        <f>ROUND(I1873*H1873,1)</f>
        <v>0</v>
      </c>
      <c r="K1873" s="269"/>
      <c r="L1873" s="270"/>
      <c r="M1873" s="271" t="s">
        <v>1</v>
      </c>
      <c r="N1873" s="272" t="s">
        <v>40</v>
      </c>
      <c r="O1873" s="91"/>
      <c r="P1873" s="225">
        <f>O1873*H1873</f>
        <v>0</v>
      </c>
      <c r="Q1873" s="225">
        <v>0</v>
      </c>
      <c r="R1873" s="225">
        <f>Q1873*H1873</f>
        <v>0</v>
      </c>
      <c r="S1873" s="225">
        <v>0</v>
      </c>
      <c r="T1873" s="226">
        <f>S1873*H1873</f>
        <v>0</v>
      </c>
      <c r="U1873" s="38"/>
      <c r="V1873" s="38"/>
      <c r="W1873" s="38"/>
      <c r="X1873" s="38"/>
      <c r="Y1873" s="38"/>
      <c r="Z1873" s="38"/>
      <c r="AA1873" s="38"/>
      <c r="AB1873" s="38"/>
      <c r="AC1873" s="38"/>
      <c r="AD1873" s="38"/>
      <c r="AE1873" s="38"/>
      <c r="AR1873" s="227" t="s">
        <v>452</v>
      </c>
      <c r="AT1873" s="227" t="s">
        <v>307</v>
      </c>
      <c r="AU1873" s="227" t="s">
        <v>147</v>
      </c>
      <c r="AY1873" s="17" t="s">
        <v>138</v>
      </c>
      <c r="BE1873" s="228">
        <f>IF(N1873="základní",J1873,0)</f>
        <v>0</v>
      </c>
      <c r="BF1873" s="228">
        <f>IF(N1873="snížená",J1873,0)</f>
        <v>0</v>
      </c>
      <c r="BG1873" s="228">
        <f>IF(N1873="zákl. přenesená",J1873,0)</f>
        <v>0</v>
      </c>
      <c r="BH1873" s="228">
        <f>IF(N1873="sníž. přenesená",J1873,0)</f>
        <v>0</v>
      </c>
      <c r="BI1873" s="228">
        <f>IF(N1873="nulová",J1873,0)</f>
        <v>0</v>
      </c>
      <c r="BJ1873" s="17" t="s">
        <v>147</v>
      </c>
      <c r="BK1873" s="228">
        <f>ROUND(I1873*H1873,1)</f>
        <v>0</v>
      </c>
      <c r="BL1873" s="17" t="s">
        <v>442</v>
      </c>
      <c r="BM1873" s="227" t="s">
        <v>1822</v>
      </c>
    </row>
    <row r="1874" s="14" customFormat="1">
      <c r="A1874" s="14"/>
      <c r="B1874" s="240"/>
      <c r="C1874" s="241"/>
      <c r="D1874" s="231" t="s">
        <v>149</v>
      </c>
      <c r="E1874" s="242" t="s">
        <v>1</v>
      </c>
      <c r="F1874" s="243" t="s">
        <v>1575</v>
      </c>
      <c r="G1874" s="241"/>
      <c r="H1874" s="244">
        <v>25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149</v>
      </c>
      <c r="AU1874" s="250" t="s">
        <v>147</v>
      </c>
      <c r="AV1874" s="14" t="s">
        <v>147</v>
      </c>
      <c r="AW1874" s="14" t="s">
        <v>30</v>
      </c>
      <c r="AX1874" s="14" t="s">
        <v>82</v>
      </c>
      <c r="AY1874" s="250" t="s">
        <v>138</v>
      </c>
    </row>
    <row r="1875" s="14" customFormat="1">
      <c r="A1875" s="14"/>
      <c r="B1875" s="240"/>
      <c r="C1875" s="241"/>
      <c r="D1875" s="231" t="s">
        <v>149</v>
      </c>
      <c r="E1875" s="241"/>
      <c r="F1875" s="243" t="s">
        <v>1823</v>
      </c>
      <c r="G1875" s="241"/>
      <c r="H1875" s="244">
        <v>26.25</v>
      </c>
      <c r="I1875" s="245"/>
      <c r="J1875" s="241"/>
      <c r="K1875" s="241"/>
      <c r="L1875" s="246"/>
      <c r="M1875" s="247"/>
      <c r="N1875" s="248"/>
      <c r="O1875" s="248"/>
      <c r="P1875" s="248"/>
      <c r="Q1875" s="248"/>
      <c r="R1875" s="248"/>
      <c r="S1875" s="248"/>
      <c r="T1875" s="249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0" t="s">
        <v>149</v>
      </c>
      <c r="AU1875" s="250" t="s">
        <v>147</v>
      </c>
      <c r="AV1875" s="14" t="s">
        <v>147</v>
      </c>
      <c r="AW1875" s="14" t="s">
        <v>4</v>
      </c>
      <c r="AX1875" s="14" t="s">
        <v>82</v>
      </c>
      <c r="AY1875" s="250" t="s">
        <v>138</v>
      </c>
    </row>
    <row r="1876" s="2" customFormat="1" ht="24.15" customHeight="1">
      <c r="A1876" s="38"/>
      <c r="B1876" s="39"/>
      <c r="C1876" s="215" t="s">
        <v>1824</v>
      </c>
      <c r="D1876" s="215" t="s">
        <v>142</v>
      </c>
      <c r="E1876" s="216" t="s">
        <v>1825</v>
      </c>
      <c r="F1876" s="217" t="s">
        <v>1826</v>
      </c>
      <c r="G1876" s="218" t="s">
        <v>171</v>
      </c>
      <c r="H1876" s="219">
        <v>315.512</v>
      </c>
      <c r="I1876" s="220"/>
      <c r="J1876" s="221">
        <f>ROUND(I1876*H1876,1)</f>
        <v>0</v>
      </c>
      <c r="K1876" s="222"/>
      <c r="L1876" s="44"/>
      <c r="M1876" s="223" t="s">
        <v>1</v>
      </c>
      <c r="N1876" s="224" t="s">
        <v>40</v>
      </c>
      <c r="O1876" s="91"/>
      <c r="P1876" s="225">
        <f>O1876*H1876</f>
        <v>0</v>
      </c>
      <c r="Q1876" s="225">
        <v>0.00020000000000000001</v>
      </c>
      <c r="R1876" s="225">
        <f>Q1876*H1876</f>
        <v>0.063102400000000003</v>
      </c>
      <c r="S1876" s="225">
        <v>0</v>
      </c>
      <c r="T1876" s="226">
        <f>S1876*H1876</f>
        <v>0</v>
      </c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  <c r="AE1876" s="38"/>
      <c r="AR1876" s="227" t="s">
        <v>442</v>
      </c>
      <c r="AT1876" s="227" t="s">
        <v>142</v>
      </c>
      <c r="AU1876" s="227" t="s">
        <v>147</v>
      </c>
      <c r="AY1876" s="17" t="s">
        <v>138</v>
      </c>
      <c r="BE1876" s="228">
        <f>IF(N1876="základní",J1876,0)</f>
        <v>0</v>
      </c>
      <c r="BF1876" s="228">
        <f>IF(N1876="snížená",J1876,0)</f>
        <v>0</v>
      </c>
      <c r="BG1876" s="228">
        <f>IF(N1876="zákl. přenesená",J1876,0)</f>
        <v>0</v>
      </c>
      <c r="BH1876" s="228">
        <f>IF(N1876="sníž. přenesená",J1876,0)</f>
        <v>0</v>
      </c>
      <c r="BI1876" s="228">
        <f>IF(N1876="nulová",J1876,0)</f>
        <v>0</v>
      </c>
      <c r="BJ1876" s="17" t="s">
        <v>147</v>
      </c>
      <c r="BK1876" s="228">
        <f>ROUND(I1876*H1876,1)</f>
        <v>0</v>
      </c>
      <c r="BL1876" s="17" t="s">
        <v>442</v>
      </c>
      <c r="BM1876" s="227" t="s">
        <v>1827</v>
      </c>
    </row>
    <row r="1877" s="13" customFormat="1">
      <c r="A1877" s="13"/>
      <c r="B1877" s="229"/>
      <c r="C1877" s="230"/>
      <c r="D1877" s="231" t="s">
        <v>149</v>
      </c>
      <c r="E1877" s="232" t="s">
        <v>1</v>
      </c>
      <c r="F1877" s="233" t="s">
        <v>1786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149</v>
      </c>
      <c r="AU1877" s="239" t="s">
        <v>147</v>
      </c>
      <c r="AV1877" s="13" t="s">
        <v>82</v>
      </c>
      <c r="AW1877" s="13" t="s">
        <v>30</v>
      </c>
      <c r="AX1877" s="13" t="s">
        <v>74</v>
      </c>
      <c r="AY1877" s="239" t="s">
        <v>138</v>
      </c>
    </row>
    <row r="1878" s="13" customFormat="1">
      <c r="A1878" s="13"/>
      <c r="B1878" s="229"/>
      <c r="C1878" s="230"/>
      <c r="D1878" s="231" t="s">
        <v>149</v>
      </c>
      <c r="E1878" s="232" t="s">
        <v>1</v>
      </c>
      <c r="F1878" s="233" t="s">
        <v>182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149</v>
      </c>
      <c r="AU1878" s="239" t="s">
        <v>147</v>
      </c>
      <c r="AV1878" s="13" t="s">
        <v>82</v>
      </c>
      <c r="AW1878" s="13" t="s">
        <v>30</v>
      </c>
      <c r="AX1878" s="13" t="s">
        <v>74</v>
      </c>
      <c r="AY1878" s="239" t="s">
        <v>138</v>
      </c>
    </row>
    <row r="1879" s="14" customFormat="1">
      <c r="A1879" s="14"/>
      <c r="B1879" s="240"/>
      <c r="C1879" s="241"/>
      <c r="D1879" s="231" t="s">
        <v>149</v>
      </c>
      <c r="E1879" s="242" t="s">
        <v>1</v>
      </c>
      <c r="F1879" s="243" t="s">
        <v>183</v>
      </c>
      <c r="G1879" s="241"/>
      <c r="H1879" s="244">
        <v>12.743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149</v>
      </c>
      <c r="AU1879" s="250" t="s">
        <v>147</v>
      </c>
      <c r="AV1879" s="14" t="s">
        <v>147</v>
      </c>
      <c r="AW1879" s="14" t="s">
        <v>30</v>
      </c>
      <c r="AX1879" s="14" t="s">
        <v>74</v>
      </c>
      <c r="AY1879" s="250" t="s">
        <v>138</v>
      </c>
    </row>
    <row r="1880" s="14" customFormat="1">
      <c r="A1880" s="14"/>
      <c r="B1880" s="240"/>
      <c r="C1880" s="241"/>
      <c r="D1880" s="231" t="s">
        <v>149</v>
      </c>
      <c r="E1880" s="242" t="s">
        <v>1</v>
      </c>
      <c r="F1880" s="243" t="s">
        <v>184</v>
      </c>
      <c r="G1880" s="241"/>
      <c r="H1880" s="244">
        <v>3.1230000000000002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149</v>
      </c>
      <c r="AU1880" s="250" t="s">
        <v>147</v>
      </c>
      <c r="AV1880" s="14" t="s">
        <v>147</v>
      </c>
      <c r="AW1880" s="14" t="s">
        <v>30</v>
      </c>
      <c r="AX1880" s="14" t="s">
        <v>74</v>
      </c>
      <c r="AY1880" s="250" t="s">
        <v>138</v>
      </c>
    </row>
    <row r="1881" s="13" customFormat="1">
      <c r="A1881" s="13"/>
      <c r="B1881" s="229"/>
      <c r="C1881" s="230"/>
      <c r="D1881" s="231" t="s">
        <v>149</v>
      </c>
      <c r="E1881" s="232" t="s">
        <v>1</v>
      </c>
      <c r="F1881" s="233" t="s">
        <v>174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149</v>
      </c>
      <c r="AU1881" s="239" t="s">
        <v>147</v>
      </c>
      <c r="AV1881" s="13" t="s">
        <v>82</v>
      </c>
      <c r="AW1881" s="13" t="s">
        <v>30</v>
      </c>
      <c r="AX1881" s="13" t="s">
        <v>74</v>
      </c>
      <c r="AY1881" s="239" t="s">
        <v>138</v>
      </c>
    </row>
    <row r="1882" s="14" customFormat="1">
      <c r="A1882" s="14"/>
      <c r="B1882" s="240"/>
      <c r="C1882" s="241"/>
      <c r="D1882" s="231" t="s">
        <v>149</v>
      </c>
      <c r="E1882" s="242" t="s">
        <v>1</v>
      </c>
      <c r="F1882" s="243" t="s">
        <v>185</v>
      </c>
      <c r="G1882" s="241"/>
      <c r="H1882" s="244">
        <v>2.4710000000000001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149</v>
      </c>
      <c r="AU1882" s="250" t="s">
        <v>147</v>
      </c>
      <c r="AV1882" s="14" t="s">
        <v>147</v>
      </c>
      <c r="AW1882" s="14" t="s">
        <v>30</v>
      </c>
      <c r="AX1882" s="14" t="s">
        <v>74</v>
      </c>
      <c r="AY1882" s="250" t="s">
        <v>138</v>
      </c>
    </row>
    <row r="1883" s="13" customFormat="1">
      <c r="A1883" s="13"/>
      <c r="B1883" s="229"/>
      <c r="C1883" s="230"/>
      <c r="D1883" s="231" t="s">
        <v>149</v>
      </c>
      <c r="E1883" s="232" t="s">
        <v>1</v>
      </c>
      <c r="F1883" s="233" t="s">
        <v>186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149</v>
      </c>
      <c r="AU1883" s="239" t="s">
        <v>147</v>
      </c>
      <c r="AV1883" s="13" t="s">
        <v>82</v>
      </c>
      <c r="AW1883" s="13" t="s">
        <v>30</v>
      </c>
      <c r="AX1883" s="13" t="s">
        <v>74</v>
      </c>
      <c r="AY1883" s="239" t="s">
        <v>138</v>
      </c>
    </row>
    <row r="1884" s="14" customFormat="1">
      <c r="A1884" s="14"/>
      <c r="B1884" s="240"/>
      <c r="C1884" s="241"/>
      <c r="D1884" s="231" t="s">
        <v>149</v>
      </c>
      <c r="E1884" s="242" t="s">
        <v>1</v>
      </c>
      <c r="F1884" s="243" t="s">
        <v>187</v>
      </c>
      <c r="G1884" s="241"/>
      <c r="H1884" s="244">
        <v>1.165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149</v>
      </c>
      <c r="AU1884" s="250" t="s">
        <v>147</v>
      </c>
      <c r="AV1884" s="14" t="s">
        <v>147</v>
      </c>
      <c r="AW1884" s="14" t="s">
        <v>30</v>
      </c>
      <c r="AX1884" s="14" t="s">
        <v>74</v>
      </c>
      <c r="AY1884" s="250" t="s">
        <v>138</v>
      </c>
    </row>
    <row r="1885" s="13" customFormat="1">
      <c r="A1885" s="13"/>
      <c r="B1885" s="229"/>
      <c r="C1885" s="230"/>
      <c r="D1885" s="231" t="s">
        <v>149</v>
      </c>
      <c r="E1885" s="232" t="s">
        <v>1</v>
      </c>
      <c r="F1885" s="233" t="s">
        <v>188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149</v>
      </c>
      <c r="AU1885" s="239" t="s">
        <v>147</v>
      </c>
      <c r="AV1885" s="13" t="s">
        <v>82</v>
      </c>
      <c r="AW1885" s="13" t="s">
        <v>30</v>
      </c>
      <c r="AX1885" s="13" t="s">
        <v>74</v>
      </c>
      <c r="AY1885" s="239" t="s">
        <v>138</v>
      </c>
    </row>
    <row r="1886" s="14" customFormat="1">
      <c r="A1886" s="14"/>
      <c r="B1886" s="240"/>
      <c r="C1886" s="241"/>
      <c r="D1886" s="231" t="s">
        <v>149</v>
      </c>
      <c r="E1886" s="242" t="s">
        <v>1</v>
      </c>
      <c r="F1886" s="243" t="s">
        <v>189</v>
      </c>
      <c r="G1886" s="241"/>
      <c r="H1886" s="244">
        <v>1.4470000000000001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149</v>
      </c>
      <c r="AU1886" s="250" t="s">
        <v>147</v>
      </c>
      <c r="AV1886" s="14" t="s">
        <v>147</v>
      </c>
      <c r="AW1886" s="14" t="s">
        <v>30</v>
      </c>
      <c r="AX1886" s="14" t="s">
        <v>74</v>
      </c>
      <c r="AY1886" s="250" t="s">
        <v>138</v>
      </c>
    </row>
    <row r="1887" s="13" customFormat="1">
      <c r="A1887" s="13"/>
      <c r="B1887" s="229"/>
      <c r="C1887" s="230"/>
      <c r="D1887" s="231" t="s">
        <v>149</v>
      </c>
      <c r="E1887" s="232" t="s">
        <v>1</v>
      </c>
      <c r="F1887" s="233" t="s">
        <v>190</v>
      </c>
      <c r="G1887" s="230"/>
      <c r="H1887" s="232" t="s">
        <v>1</v>
      </c>
      <c r="I1887" s="234"/>
      <c r="J1887" s="230"/>
      <c r="K1887" s="230"/>
      <c r="L1887" s="235"/>
      <c r="M1887" s="236"/>
      <c r="N1887" s="237"/>
      <c r="O1887" s="237"/>
      <c r="P1887" s="237"/>
      <c r="Q1887" s="237"/>
      <c r="R1887" s="237"/>
      <c r="S1887" s="237"/>
      <c r="T1887" s="23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9" t="s">
        <v>149</v>
      </c>
      <c r="AU1887" s="239" t="s">
        <v>147</v>
      </c>
      <c r="AV1887" s="13" t="s">
        <v>82</v>
      </c>
      <c r="AW1887" s="13" t="s">
        <v>30</v>
      </c>
      <c r="AX1887" s="13" t="s">
        <v>74</v>
      </c>
      <c r="AY1887" s="239" t="s">
        <v>138</v>
      </c>
    </row>
    <row r="1888" s="14" customFormat="1">
      <c r="A1888" s="14"/>
      <c r="B1888" s="240"/>
      <c r="C1888" s="241"/>
      <c r="D1888" s="231" t="s">
        <v>149</v>
      </c>
      <c r="E1888" s="242" t="s">
        <v>1</v>
      </c>
      <c r="F1888" s="243" t="s">
        <v>191</v>
      </c>
      <c r="G1888" s="241"/>
      <c r="H1888" s="244">
        <v>7.5339999999999998</v>
      </c>
      <c r="I1888" s="245"/>
      <c r="J1888" s="241"/>
      <c r="K1888" s="241"/>
      <c r="L1888" s="246"/>
      <c r="M1888" s="247"/>
      <c r="N1888" s="248"/>
      <c r="O1888" s="248"/>
      <c r="P1888" s="248"/>
      <c r="Q1888" s="248"/>
      <c r="R1888" s="248"/>
      <c r="S1888" s="248"/>
      <c r="T1888" s="249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0" t="s">
        <v>149</v>
      </c>
      <c r="AU1888" s="250" t="s">
        <v>147</v>
      </c>
      <c r="AV1888" s="14" t="s">
        <v>147</v>
      </c>
      <c r="AW1888" s="14" t="s">
        <v>30</v>
      </c>
      <c r="AX1888" s="14" t="s">
        <v>74</v>
      </c>
      <c r="AY1888" s="250" t="s">
        <v>138</v>
      </c>
    </row>
    <row r="1889" s="13" customFormat="1">
      <c r="A1889" s="13"/>
      <c r="B1889" s="229"/>
      <c r="C1889" s="230"/>
      <c r="D1889" s="231" t="s">
        <v>149</v>
      </c>
      <c r="E1889" s="232" t="s">
        <v>1</v>
      </c>
      <c r="F1889" s="233" t="s">
        <v>192</v>
      </c>
      <c r="G1889" s="230"/>
      <c r="H1889" s="232" t="s">
        <v>1</v>
      </c>
      <c r="I1889" s="234"/>
      <c r="J1889" s="230"/>
      <c r="K1889" s="230"/>
      <c r="L1889" s="235"/>
      <c r="M1889" s="236"/>
      <c r="N1889" s="237"/>
      <c r="O1889" s="237"/>
      <c r="P1889" s="237"/>
      <c r="Q1889" s="237"/>
      <c r="R1889" s="237"/>
      <c r="S1889" s="237"/>
      <c r="T1889" s="23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9" t="s">
        <v>149</v>
      </c>
      <c r="AU1889" s="239" t="s">
        <v>147</v>
      </c>
      <c r="AV1889" s="13" t="s">
        <v>82</v>
      </c>
      <c r="AW1889" s="13" t="s">
        <v>30</v>
      </c>
      <c r="AX1889" s="13" t="s">
        <v>74</v>
      </c>
      <c r="AY1889" s="239" t="s">
        <v>138</v>
      </c>
    </row>
    <row r="1890" s="14" customFormat="1">
      <c r="A1890" s="14"/>
      <c r="B1890" s="240"/>
      <c r="C1890" s="241"/>
      <c r="D1890" s="231" t="s">
        <v>149</v>
      </c>
      <c r="E1890" s="242" t="s">
        <v>1</v>
      </c>
      <c r="F1890" s="243" t="s">
        <v>193</v>
      </c>
      <c r="G1890" s="241"/>
      <c r="H1890" s="244">
        <v>15.712999999999999</v>
      </c>
      <c r="I1890" s="245"/>
      <c r="J1890" s="241"/>
      <c r="K1890" s="241"/>
      <c r="L1890" s="246"/>
      <c r="M1890" s="247"/>
      <c r="N1890" s="248"/>
      <c r="O1890" s="248"/>
      <c r="P1890" s="248"/>
      <c r="Q1890" s="248"/>
      <c r="R1890" s="248"/>
      <c r="S1890" s="248"/>
      <c r="T1890" s="249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50" t="s">
        <v>149</v>
      </c>
      <c r="AU1890" s="250" t="s">
        <v>147</v>
      </c>
      <c r="AV1890" s="14" t="s">
        <v>147</v>
      </c>
      <c r="AW1890" s="14" t="s">
        <v>30</v>
      </c>
      <c r="AX1890" s="14" t="s">
        <v>74</v>
      </c>
      <c r="AY1890" s="250" t="s">
        <v>138</v>
      </c>
    </row>
    <row r="1891" s="13" customFormat="1">
      <c r="A1891" s="13"/>
      <c r="B1891" s="229"/>
      <c r="C1891" s="230"/>
      <c r="D1891" s="231" t="s">
        <v>149</v>
      </c>
      <c r="E1891" s="232" t="s">
        <v>1</v>
      </c>
      <c r="F1891" s="233" t="s">
        <v>194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149</v>
      </c>
      <c r="AU1891" s="239" t="s">
        <v>147</v>
      </c>
      <c r="AV1891" s="13" t="s">
        <v>82</v>
      </c>
      <c r="AW1891" s="13" t="s">
        <v>30</v>
      </c>
      <c r="AX1891" s="13" t="s">
        <v>74</v>
      </c>
      <c r="AY1891" s="239" t="s">
        <v>138</v>
      </c>
    </row>
    <row r="1892" s="14" customFormat="1">
      <c r="A1892" s="14"/>
      <c r="B1892" s="240"/>
      <c r="C1892" s="241"/>
      <c r="D1892" s="231" t="s">
        <v>149</v>
      </c>
      <c r="E1892" s="242" t="s">
        <v>1</v>
      </c>
      <c r="F1892" s="243" t="s">
        <v>195</v>
      </c>
      <c r="G1892" s="241"/>
      <c r="H1892" s="244">
        <v>18.109999999999999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149</v>
      </c>
      <c r="AU1892" s="250" t="s">
        <v>147</v>
      </c>
      <c r="AV1892" s="14" t="s">
        <v>147</v>
      </c>
      <c r="AW1892" s="14" t="s">
        <v>30</v>
      </c>
      <c r="AX1892" s="14" t="s">
        <v>74</v>
      </c>
      <c r="AY1892" s="250" t="s">
        <v>138</v>
      </c>
    </row>
    <row r="1893" s="13" customFormat="1">
      <c r="A1893" s="13"/>
      <c r="B1893" s="229"/>
      <c r="C1893" s="230"/>
      <c r="D1893" s="231" t="s">
        <v>149</v>
      </c>
      <c r="E1893" s="232" t="s">
        <v>1</v>
      </c>
      <c r="F1893" s="233" t="s">
        <v>196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149</v>
      </c>
      <c r="AU1893" s="239" t="s">
        <v>147</v>
      </c>
      <c r="AV1893" s="13" t="s">
        <v>82</v>
      </c>
      <c r="AW1893" s="13" t="s">
        <v>30</v>
      </c>
      <c r="AX1893" s="13" t="s">
        <v>74</v>
      </c>
      <c r="AY1893" s="239" t="s">
        <v>138</v>
      </c>
    </row>
    <row r="1894" s="14" customFormat="1">
      <c r="A1894" s="14"/>
      <c r="B1894" s="240"/>
      <c r="C1894" s="241"/>
      <c r="D1894" s="231" t="s">
        <v>149</v>
      </c>
      <c r="E1894" s="242" t="s">
        <v>1</v>
      </c>
      <c r="F1894" s="243" t="s">
        <v>197</v>
      </c>
      <c r="G1894" s="241"/>
      <c r="H1894" s="244">
        <v>18.280000000000001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149</v>
      </c>
      <c r="AU1894" s="250" t="s">
        <v>147</v>
      </c>
      <c r="AV1894" s="14" t="s">
        <v>147</v>
      </c>
      <c r="AW1894" s="14" t="s">
        <v>30</v>
      </c>
      <c r="AX1894" s="14" t="s">
        <v>74</v>
      </c>
      <c r="AY1894" s="250" t="s">
        <v>138</v>
      </c>
    </row>
    <row r="1895" s="13" customFormat="1">
      <c r="A1895" s="13"/>
      <c r="B1895" s="229"/>
      <c r="C1895" s="230"/>
      <c r="D1895" s="231" t="s">
        <v>149</v>
      </c>
      <c r="E1895" s="232" t="s">
        <v>1</v>
      </c>
      <c r="F1895" s="233" t="s">
        <v>1787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149</v>
      </c>
      <c r="AU1895" s="239" t="s">
        <v>147</v>
      </c>
      <c r="AV1895" s="13" t="s">
        <v>82</v>
      </c>
      <c r="AW1895" s="13" t="s">
        <v>30</v>
      </c>
      <c r="AX1895" s="13" t="s">
        <v>74</v>
      </c>
      <c r="AY1895" s="239" t="s">
        <v>138</v>
      </c>
    </row>
    <row r="1896" s="13" customFormat="1">
      <c r="A1896" s="13"/>
      <c r="B1896" s="229"/>
      <c r="C1896" s="230"/>
      <c r="D1896" s="231" t="s">
        <v>149</v>
      </c>
      <c r="E1896" s="232" t="s">
        <v>1</v>
      </c>
      <c r="F1896" s="233" t="s">
        <v>182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149</v>
      </c>
      <c r="AU1896" s="239" t="s">
        <v>147</v>
      </c>
      <c r="AV1896" s="13" t="s">
        <v>82</v>
      </c>
      <c r="AW1896" s="13" t="s">
        <v>30</v>
      </c>
      <c r="AX1896" s="13" t="s">
        <v>74</v>
      </c>
      <c r="AY1896" s="239" t="s">
        <v>138</v>
      </c>
    </row>
    <row r="1897" s="14" customFormat="1">
      <c r="A1897" s="14"/>
      <c r="B1897" s="240"/>
      <c r="C1897" s="241"/>
      <c r="D1897" s="231" t="s">
        <v>149</v>
      </c>
      <c r="E1897" s="242" t="s">
        <v>1</v>
      </c>
      <c r="F1897" s="243" t="s">
        <v>228</v>
      </c>
      <c r="G1897" s="241"/>
      <c r="H1897" s="244">
        <v>47.442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149</v>
      </c>
      <c r="AU1897" s="250" t="s">
        <v>147</v>
      </c>
      <c r="AV1897" s="14" t="s">
        <v>147</v>
      </c>
      <c r="AW1897" s="14" t="s">
        <v>30</v>
      </c>
      <c r="AX1897" s="14" t="s">
        <v>74</v>
      </c>
      <c r="AY1897" s="250" t="s">
        <v>138</v>
      </c>
    </row>
    <row r="1898" s="14" customFormat="1">
      <c r="A1898" s="14"/>
      <c r="B1898" s="240"/>
      <c r="C1898" s="241"/>
      <c r="D1898" s="231" t="s">
        <v>149</v>
      </c>
      <c r="E1898" s="242" t="s">
        <v>1</v>
      </c>
      <c r="F1898" s="243" t="s">
        <v>229</v>
      </c>
      <c r="G1898" s="241"/>
      <c r="H1898" s="244">
        <v>2.7930000000000001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149</v>
      </c>
      <c r="AU1898" s="250" t="s">
        <v>147</v>
      </c>
      <c r="AV1898" s="14" t="s">
        <v>147</v>
      </c>
      <c r="AW1898" s="14" t="s">
        <v>30</v>
      </c>
      <c r="AX1898" s="14" t="s">
        <v>74</v>
      </c>
      <c r="AY1898" s="250" t="s">
        <v>138</v>
      </c>
    </row>
    <row r="1899" s="13" customFormat="1">
      <c r="A1899" s="13"/>
      <c r="B1899" s="229"/>
      <c r="C1899" s="230"/>
      <c r="D1899" s="231" t="s">
        <v>149</v>
      </c>
      <c r="E1899" s="232" t="s">
        <v>1</v>
      </c>
      <c r="F1899" s="233" t="s">
        <v>174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149</v>
      </c>
      <c r="AU1899" s="239" t="s">
        <v>147</v>
      </c>
      <c r="AV1899" s="13" t="s">
        <v>82</v>
      </c>
      <c r="AW1899" s="13" t="s">
        <v>30</v>
      </c>
      <c r="AX1899" s="13" t="s">
        <v>74</v>
      </c>
      <c r="AY1899" s="239" t="s">
        <v>138</v>
      </c>
    </row>
    <row r="1900" s="14" customFormat="1">
      <c r="A1900" s="14"/>
      <c r="B1900" s="240"/>
      <c r="C1900" s="241"/>
      <c r="D1900" s="231" t="s">
        <v>149</v>
      </c>
      <c r="E1900" s="242" t="s">
        <v>1</v>
      </c>
      <c r="F1900" s="243" t="s">
        <v>230</v>
      </c>
      <c r="G1900" s="241"/>
      <c r="H1900" s="244">
        <v>16.018999999999998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149</v>
      </c>
      <c r="AU1900" s="250" t="s">
        <v>147</v>
      </c>
      <c r="AV1900" s="14" t="s">
        <v>147</v>
      </c>
      <c r="AW1900" s="14" t="s">
        <v>30</v>
      </c>
      <c r="AX1900" s="14" t="s">
        <v>74</v>
      </c>
      <c r="AY1900" s="250" t="s">
        <v>138</v>
      </c>
    </row>
    <row r="1901" s="13" customFormat="1">
      <c r="A1901" s="13"/>
      <c r="B1901" s="229"/>
      <c r="C1901" s="230"/>
      <c r="D1901" s="231" t="s">
        <v>149</v>
      </c>
      <c r="E1901" s="232" t="s">
        <v>1</v>
      </c>
      <c r="F1901" s="233" t="s">
        <v>186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149</v>
      </c>
      <c r="AU1901" s="239" t="s">
        <v>147</v>
      </c>
      <c r="AV1901" s="13" t="s">
        <v>82</v>
      </c>
      <c r="AW1901" s="13" t="s">
        <v>30</v>
      </c>
      <c r="AX1901" s="13" t="s">
        <v>74</v>
      </c>
      <c r="AY1901" s="239" t="s">
        <v>138</v>
      </c>
    </row>
    <row r="1902" s="14" customFormat="1">
      <c r="A1902" s="14"/>
      <c r="B1902" s="240"/>
      <c r="C1902" s="241"/>
      <c r="D1902" s="231" t="s">
        <v>149</v>
      </c>
      <c r="E1902" s="242" t="s">
        <v>1</v>
      </c>
      <c r="F1902" s="243" t="s">
        <v>231</v>
      </c>
      <c r="G1902" s="241"/>
      <c r="H1902" s="244">
        <v>8.8550000000000004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149</v>
      </c>
      <c r="AU1902" s="250" t="s">
        <v>147</v>
      </c>
      <c r="AV1902" s="14" t="s">
        <v>147</v>
      </c>
      <c r="AW1902" s="14" t="s">
        <v>30</v>
      </c>
      <c r="AX1902" s="14" t="s">
        <v>74</v>
      </c>
      <c r="AY1902" s="250" t="s">
        <v>138</v>
      </c>
    </row>
    <row r="1903" s="13" customFormat="1">
      <c r="A1903" s="13"/>
      <c r="B1903" s="229"/>
      <c r="C1903" s="230"/>
      <c r="D1903" s="231" t="s">
        <v>149</v>
      </c>
      <c r="E1903" s="232" t="s">
        <v>1</v>
      </c>
      <c r="F1903" s="233" t="s">
        <v>188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149</v>
      </c>
      <c r="AU1903" s="239" t="s">
        <v>147</v>
      </c>
      <c r="AV1903" s="13" t="s">
        <v>82</v>
      </c>
      <c r="AW1903" s="13" t="s">
        <v>30</v>
      </c>
      <c r="AX1903" s="13" t="s">
        <v>74</v>
      </c>
      <c r="AY1903" s="239" t="s">
        <v>138</v>
      </c>
    </row>
    <row r="1904" s="14" customFormat="1">
      <c r="A1904" s="14"/>
      <c r="B1904" s="240"/>
      <c r="C1904" s="241"/>
      <c r="D1904" s="231" t="s">
        <v>149</v>
      </c>
      <c r="E1904" s="242" t="s">
        <v>1</v>
      </c>
      <c r="F1904" s="243" t="s">
        <v>232</v>
      </c>
      <c r="G1904" s="241"/>
      <c r="H1904" s="244">
        <v>13.269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149</v>
      </c>
      <c r="AU1904" s="250" t="s">
        <v>147</v>
      </c>
      <c r="AV1904" s="14" t="s">
        <v>147</v>
      </c>
      <c r="AW1904" s="14" t="s">
        <v>30</v>
      </c>
      <c r="AX1904" s="14" t="s">
        <v>74</v>
      </c>
      <c r="AY1904" s="250" t="s">
        <v>138</v>
      </c>
    </row>
    <row r="1905" s="13" customFormat="1">
      <c r="A1905" s="13"/>
      <c r="B1905" s="229"/>
      <c r="C1905" s="230"/>
      <c r="D1905" s="231" t="s">
        <v>149</v>
      </c>
      <c r="E1905" s="232" t="s">
        <v>1</v>
      </c>
      <c r="F1905" s="233" t="s">
        <v>190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149</v>
      </c>
      <c r="AU1905" s="239" t="s">
        <v>147</v>
      </c>
      <c r="AV1905" s="13" t="s">
        <v>82</v>
      </c>
      <c r="AW1905" s="13" t="s">
        <v>30</v>
      </c>
      <c r="AX1905" s="13" t="s">
        <v>74</v>
      </c>
      <c r="AY1905" s="239" t="s">
        <v>138</v>
      </c>
    </row>
    <row r="1906" s="14" customFormat="1">
      <c r="A1906" s="14"/>
      <c r="B1906" s="240"/>
      <c r="C1906" s="241"/>
      <c r="D1906" s="231" t="s">
        <v>149</v>
      </c>
      <c r="E1906" s="242" t="s">
        <v>1</v>
      </c>
      <c r="F1906" s="243" t="s">
        <v>233</v>
      </c>
      <c r="G1906" s="241"/>
      <c r="H1906" s="244">
        <v>30.295999999999999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149</v>
      </c>
      <c r="AU1906" s="250" t="s">
        <v>147</v>
      </c>
      <c r="AV1906" s="14" t="s">
        <v>147</v>
      </c>
      <c r="AW1906" s="14" t="s">
        <v>30</v>
      </c>
      <c r="AX1906" s="14" t="s">
        <v>74</v>
      </c>
      <c r="AY1906" s="250" t="s">
        <v>138</v>
      </c>
    </row>
    <row r="1907" s="13" customFormat="1">
      <c r="A1907" s="13"/>
      <c r="B1907" s="229"/>
      <c r="C1907" s="230"/>
      <c r="D1907" s="231" t="s">
        <v>149</v>
      </c>
      <c r="E1907" s="232" t="s">
        <v>1</v>
      </c>
      <c r="F1907" s="233" t="s">
        <v>192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149</v>
      </c>
      <c r="AU1907" s="239" t="s">
        <v>147</v>
      </c>
      <c r="AV1907" s="13" t="s">
        <v>82</v>
      </c>
      <c r="AW1907" s="13" t="s">
        <v>30</v>
      </c>
      <c r="AX1907" s="13" t="s">
        <v>74</v>
      </c>
      <c r="AY1907" s="239" t="s">
        <v>138</v>
      </c>
    </row>
    <row r="1908" s="14" customFormat="1">
      <c r="A1908" s="14"/>
      <c r="B1908" s="240"/>
      <c r="C1908" s="241"/>
      <c r="D1908" s="231" t="s">
        <v>149</v>
      </c>
      <c r="E1908" s="242" t="s">
        <v>1</v>
      </c>
      <c r="F1908" s="243" t="s">
        <v>234</v>
      </c>
      <c r="G1908" s="241"/>
      <c r="H1908" s="244">
        <v>40.567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149</v>
      </c>
      <c r="AU1908" s="250" t="s">
        <v>147</v>
      </c>
      <c r="AV1908" s="14" t="s">
        <v>147</v>
      </c>
      <c r="AW1908" s="14" t="s">
        <v>30</v>
      </c>
      <c r="AX1908" s="14" t="s">
        <v>74</v>
      </c>
      <c r="AY1908" s="250" t="s">
        <v>138</v>
      </c>
    </row>
    <row r="1909" s="13" customFormat="1">
      <c r="A1909" s="13"/>
      <c r="B1909" s="229"/>
      <c r="C1909" s="230"/>
      <c r="D1909" s="231" t="s">
        <v>149</v>
      </c>
      <c r="E1909" s="232" t="s">
        <v>1</v>
      </c>
      <c r="F1909" s="233" t="s">
        <v>194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149</v>
      </c>
      <c r="AU1909" s="239" t="s">
        <v>147</v>
      </c>
      <c r="AV1909" s="13" t="s">
        <v>82</v>
      </c>
      <c r="AW1909" s="13" t="s">
        <v>30</v>
      </c>
      <c r="AX1909" s="13" t="s">
        <v>74</v>
      </c>
      <c r="AY1909" s="239" t="s">
        <v>138</v>
      </c>
    </row>
    <row r="1910" s="14" customFormat="1">
      <c r="A1910" s="14"/>
      <c r="B1910" s="240"/>
      <c r="C1910" s="241"/>
      <c r="D1910" s="231" t="s">
        <v>149</v>
      </c>
      <c r="E1910" s="242" t="s">
        <v>1</v>
      </c>
      <c r="F1910" s="243" t="s">
        <v>235</v>
      </c>
      <c r="G1910" s="241"/>
      <c r="H1910" s="244">
        <v>44.613999999999997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149</v>
      </c>
      <c r="AU1910" s="250" t="s">
        <v>147</v>
      </c>
      <c r="AV1910" s="14" t="s">
        <v>147</v>
      </c>
      <c r="AW1910" s="14" t="s">
        <v>30</v>
      </c>
      <c r="AX1910" s="14" t="s">
        <v>74</v>
      </c>
      <c r="AY1910" s="250" t="s">
        <v>138</v>
      </c>
    </row>
    <row r="1911" s="13" customFormat="1">
      <c r="A1911" s="13"/>
      <c r="B1911" s="229"/>
      <c r="C1911" s="230"/>
      <c r="D1911" s="231" t="s">
        <v>149</v>
      </c>
      <c r="E1911" s="232" t="s">
        <v>1</v>
      </c>
      <c r="F1911" s="233" t="s">
        <v>196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149</v>
      </c>
      <c r="AU1911" s="239" t="s">
        <v>147</v>
      </c>
      <c r="AV1911" s="13" t="s">
        <v>82</v>
      </c>
      <c r="AW1911" s="13" t="s">
        <v>30</v>
      </c>
      <c r="AX1911" s="13" t="s">
        <v>74</v>
      </c>
      <c r="AY1911" s="239" t="s">
        <v>138</v>
      </c>
    </row>
    <row r="1912" s="14" customFormat="1">
      <c r="A1912" s="14"/>
      <c r="B1912" s="240"/>
      <c r="C1912" s="241"/>
      <c r="D1912" s="231" t="s">
        <v>149</v>
      </c>
      <c r="E1912" s="242" t="s">
        <v>1</v>
      </c>
      <c r="F1912" s="243" t="s">
        <v>236</v>
      </c>
      <c r="G1912" s="241"/>
      <c r="H1912" s="244">
        <v>46.552999999999997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149</v>
      </c>
      <c r="AU1912" s="250" t="s">
        <v>147</v>
      </c>
      <c r="AV1912" s="14" t="s">
        <v>147</v>
      </c>
      <c r="AW1912" s="14" t="s">
        <v>30</v>
      </c>
      <c r="AX1912" s="14" t="s">
        <v>74</v>
      </c>
      <c r="AY1912" s="250" t="s">
        <v>138</v>
      </c>
    </row>
    <row r="1913" s="13" customFormat="1">
      <c r="A1913" s="13"/>
      <c r="B1913" s="229"/>
      <c r="C1913" s="230"/>
      <c r="D1913" s="231" t="s">
        <v>149</v>
      </c>
      <c r="E1913" s="232" t="s">
        <v>1</v>
      </c>
      <c r="F1913" s="233" t="s">
        <v>237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149</v>
      </c>
      <c r="AU1913" s="239" t="s">
        <v>147</v>
      </c>
      <c r="AV1913" s="13" t="s">
        <v>82</v>
      </c>
      <c r="AW1913" s="13" t="s">
        <v>30</v>
      </c>
      <c r="AX1913" s="13" t="s">
        <v>74</v>
      </c>
      <c r="AY1913" s="239" t="s">
        <v>138</v>
      </c>
    </row>
    <row r="1914" s="13" customFormat="1">
      <c r="A1914" s="13"/>
      <c r="B1914" s="229"/>
      <c r="C1914" s="230"/>
      <c r="D1914" s="231" t="s">
        <v>149</v>
      </c>
      <c r="E1914" s="232" t="s">
        <v>1</v>
      </c>
      <c r="F1914" s="233" t="s">
        <v>174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149</v>
      </c>
      <c r="AU1914" s="239" t="s">
        <v>147</v>
      </c>
      <c r="AV1914" s="13" t="s">
        <v>82</v>
      </c>
      <c r="AW1914" s="13" t="s">
        <v>30</v>
      </c>
      <c r="AX1914" s="13" t="s">
        <v>74</v>
      </c>
      <c r="AY1914" s="239" t="s">
        <v>138</v>
      </c>
    </row>
    <row r="1915" s="14" customFormat="1">
      <c r="A1915" s="14"/>
      <c r="B1915" s="240"/>
      <c r="C1915" s="241"/>
      <c r="D1915" s="231" t="s">
        <v>149</v>
      </c>
      <c r="E1915" s="242" t="s">
        <v>1</v>
      </c>
      <c r="F1915" s="243" t="s">
        <v>238</v>
      </c>
      <c r="G1915" s="241"/>
      <c r="H1915" s="244">
        <v>-10.853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149</v>
      </c>
      <c r="AU1915" s="250" t="s">
        <v>147</v>
      </c>
      <c r="AV1915" s="14" t="s">
        <v>147</v>
      </c>
      <c r="AW1915" s="14" t="s">
        <v>30</v>
      </c>
      <c r="AX1915" s="14" t="s">
        <v>74</v>
      </c>
      <c r="AY1915" s="250" t="s">
        <v>138</v>
      </c>
    </row>
    <row r="1916" s="13" customFormat="1">
      <c r="A1916" s="13"/>
      <c r="B1916" s="229"/>
      <c r="C1916" s="230"/>
      <c r="D1916" s="231" t="s">
        <v>149</v>
      </c>
      <c r="E1916" s="232" t="s">
        <v>1</v>
      </c>
      <c r="F1916" s="233" t="s">
        <v>186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149</v>
      </c>
      <c r="AU1916" s="239" t="s">
        <v>147</v>
      </c>
      <c r="AV1916" s="13" t="s">
        <v>82</v>
      </c>
      <c r="AW1916" s="13" t="s">
        <v>30</v>
      </c>
      <c r="AX1916" s="13" t="s">
        <v>74</v>
      </c>
      <c r="AY1916" s="239" t="s">
        <v>138</v>
      </c>
    </row>
    <row r="1917" s="14" customFormat="1">
      <c r="A1917" s="14"/>
      <c r="B1917" s="240"/>
      <c r="C1917" s="241"/>
      <c r="D1917" s="231" t="s">
        <v>149</v>
      </c>
      <c r="E1917" s="242" t="s">
        <v>1</v>
      </c>
      <c r="F1917" s="243" t="s">
        <v>239</v>
      </c>
      <c r="G1917" s="241"/>
      <c r="H1917" s="244">
        <v>-4.6289999999999996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149</v>
      </c>
      <c r="AU1917" s="250" t="s">
        <v>147</v>
      </c>
      <c r="AV1917" s="14" t="s">
        <v>147</v>
      </c>
      <c r="AW1917" s="14" t="s">
        <v>30</v>
      </c>
      <c r="AX1917" s="14" t="s">
        <v>74</v>
      </c>
      <c r="AY1917" s="250" t="s">
        <v>138</v>
      </c>
    </row>
    <row r="1918" s="15" customFormat="1">
      <c r="A1918" s="15"/>
      <c r="B1918" s="251"/>
      <c r="C1918" s="252"/>
      <c r="D1918" s="231" t="s">
        <v>149</v>
      </c>
      <c r="E1918" s="253" t="s">
        <v>1</v>
      </c>
      <c r="F1918" s="254" t="s">
        <v>176</v>
      </c>
      <c r="G1918" s="252"/>
      <c r="H1918" s="255">
        <v>315.512</v>
      </c>
      <c r="I1918" s="256"/>
      <c r="J1918" s="252"/>
      <c r="K1918" s="252"/>
      <c r="L1918" s="257"/>
      <c r="M1918" s="258"/>
      <c r="N1918" s="259"/>
      <c r="O1918" s="259"/>
      <c r="P1918" s="259"/>
      <c r="Q1918" s="259"/>
      <c r="R1918" s="259"/>
      <c r="S1918" s="259"/>
      <c r="T1918" s="260"/>
      <c r="U1918" s="15"/>
      <c r="V1918" s="15"/>
      <c r="W1918" s="15"/>
      <c r="X1918" s="15"/>
      <c r="Y1918" s="15"/>
      <c r="Z1918" s="15"/>
      <c r="AA1918" s="15"/>
      <c r="AB1918" s="15"/>
      <c r="AC1918" s="15"/>
      <c r="AD1918" s="15"/>
      <c r="AE1918" s="15"/>
      <c r="AT1918" s="261" t="s">
        <v>149</v>
      </c>
      <c r="AU1918" s="261" t="s">
        <v>147</v>
      </c>
      <c r="AV1918" s="15" t="s">
        <v>146</v>
      </c>
      <c r="AW1918" s="15" t="s">
        <v>30</v>
      </c>
      <c r="AX1918" s="15" t="s">
        <v>82</v>
      </c>
      <c r="AY1918" s="261" t="s">
        <v>138</v>
      </c>
    </row>
    <row r="1919" s="2" customFormat="1" ht="33" customHeight="1">
      <c r="A1919" s="38"/>
      <c r="B1919" s="39"/>
      <c r="C1919" s="215" t="s">
        <v>1828</v>
      </c>
      <c r="D1919" s="215" t="s">
        <v>142</v>
      </c>
      <c r="E1919" s="216" t="s">
        <v>1829</v>
      </c>
      <c r="F1919" s="217" t="s">
        <v>1830</v>
      </c>
      <c r="G1919" s="218" t="s">
        <v>171</v>
      </c>
      <c r="H1919" s="219">
        <v>315.512</v>
      </c>
      <c r="I1919" s="220"/>
      <c r="J1919" s="221">
        <f>ROUND(I1919*H1919,1)</f>
        <v>0</v>
      </c>
      <c r="K1919" s="222"/>
      <c r="L1919" s="44"/>
      <c r="M1919" s="223" t="s">
        <v>1</v>
      </c>
      <c r="N1919" s="224" t="s">
        <v>40</v>
      </c>
      <c r="O1919" s="91"/>
      <c r="P1919" s="225">
        <f>O1919*H1919</f>
        <v>0</v>
      </c>
      <c r="Q1919" s="225">
        <v>0.00025839999999999999</v>
      </c>
      <c r="R1919" s="225">
        <f>Q1919*H1919</f>
        <v>0.081528300799999995</v>
      </c>
      <c r="S1919" s="225">
        <v>0</v>
      </c>
      <c r="T1919" s="226">
        <f>S1919*H1919</f>
        <v>0</v>
      </c>
      <c r="U1919" s="38"/>
      <c r="V1919" s="38"/>
      <c r="W1919" s="38"/>
      <c r="X1919" s="38"/>
      <c r="Y1919" s="38"/>
      <c r="Z1919" s="38"/>
      <c r="AA1919" s="38"/>
      <c r="AB1919" s="38"/>
      <c r="AC1919" s="38"/>
      <c r="AD1919" s="38"/>
      <c r="AE1919" s="38"/>
      <c r="AR1919" s="227" t="s">
        <v>442</v>
      </c>
      <c r="AT1919" s="227" t="s">
        <v>142</v>
      </c>
      <c r="AU1919" s="227" t="s">
        <v>147</v>
      </c>
      <c r="AY1919" s="17" t="s">
        <v>138</v>
      </c>
      <c r="BE1919" s="228">
        <f>IF(N1919="základní",J1919,0)</f>
        <v>0</v>
      </c>
      <c r="BF1919" s="228">
        <f>IF(N1919="snížená",J1919,0)</f>
        <v>0</v>
      </c>
      <c r="BG1919" s="228">
        <f>IF(N1919="zákl. přenesená",J1919,0)</f>
        <v>0</v>
      </c>
      <c r="BH1919" s="228">
        <f>IF(N1919="sníž. přenesená",J1919,0)</f>
        <v>0</v>
      </c>
      <c r="BI1919" s="228">
        <f>IF(N1919="nulová",J1919,0)</f>
        <v>0</v>
      </c>
      <c r="BJ1919" s="17" t="s">
        <v>147</v>
      </c>
      <c r="BK1919" s="228">
        <f>ROUND(I1919*H1919,1)</f>
        <v>0</v>
      </c>
      <c r="BL1919" s="17" t="s">
        <v>442</v>
      </c>
      <c r="BM1919" s="227" t="s">
        <v>1831</v>
      </c>
    </row>
    <row r="1920" s="13" customFormat="1">
      <c r="A1920" s="13"/>
      <c r="B1920" s="229"/>
      <c r="C1920" s="230"/>
      <c r="D1920" s="231" t="s">
        <v>149</v>
      </c>
      <c r="E1920" s="232" t="s">
        <v>1</v>
      </c>
      <c r="F1920" s="233" t="s">
        <v>1786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149</v>
      </c>
      <c r="AU1920" s="239" t="s">
        <v>147</v>
      </c>
      <c r="AV1920" s="13" t="s">
        <v>82</v>
      </c>
      <c r="AW1920" s="13" t="s">
        <v>30</v>
      </c>
      <c r="AX1920" s="13" t="s">
        <v>74</v>
      </c>
      <c r="AY1920" s="239" t="s">
        <v>138</v>
      </c>
    </row>
    <row r="1921" s="13" customFormat="1">
      <c r="A1921" s="13"/>
      <c r="B1921" s="229"/>
      <c r="C1921" s="230"/>
      <c r="D1921" s="231" t="s">
        <v>149</v>
      </c>
      <c r="E1921" s="232" t="s">
        <v>1</v>
      </c>
      <c r="F1921" s="233" t="s">
        <v>182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149</v>
      </c>
      <c r="AU1921" s="239" t="s">
        <v>147</v>
      </c>
      <c r="AV1921" s="13" t="s">
        <v>82</v>
      </c>
      <c r="AW1921" s="13" t="s">
        <v>30</v>
      </c>
      <c r="AX1921" s="13" t="s">
        <v>74</v>
      </c>
      <c r="AY1921" s="239" t="s">
        <v>138</v>
      </c>
    </row>
    <row r="1922" s="14" customFormat="1">
      <c r="A1922" s="14"/>
      <c r="B1922" s="240"/>
      <c r="C1922" s="241"/>
      <c r="D1922" s="231" t="s">
        <v>149</v>
      </c>
      <c r="E1922" s="242" t="s">
        <v>1</v>
      </c>
      <c r="F1922" s="243" t="s">
        <v>183</v>
      </c>
      <c r="G1922" s="241"/>
      <c r="H1922" s="244">
        <v>12.743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149</v>
      </c>
      <c r="AU1922" s="250" t="s">
        <v>147</v>
      </c>
      <c r="AV1922" s="14" t="s">
        <v>147</v>
      </c>
      <c r="AW1922" s="14" t="s">
        <v>30</v>
      </c>
      <c r="AX1922" s="14" t="s">
        <v>74</v>
      </c>
      <c r="AY1922" s="250" t="s">
        <v>138</v>
      </c>
    </row>
    <row r="1923" s="14" customFormat="1">
      <c r="A1923" s="14"/>
      <c r="B1923" s="240"/>
      <c r="C1923" s="241"/>
      <c r="D1923" s="231" t="s">
        <v>149</v>
      </c>
      <c r="E1923" s="242" t="s">
        <v>1</v>
      </c>
      <c r="F1923" s="243" t="s">
        <v>184</v>
      </c>
      <c r="G1923" s="241"/>
      <c r="H1923" s="244">
        <v>3.1230000000000002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149</v>
      </c>
      <c r="AU1923" s="250" t="s">
        <v>147</v>
      </c>
      <c r="AV1923" s="14" t="s">
        <v>147</v>
      </c>
      <c r="AW1923" s="14" t="s">
        <v>30</v>
      </c>
      <c r="AX1923" s="14" t="s">
        <v>74</v>
      </c>
      <c r="AY1923" s="250" t="s">
        <v>138</v>
      </c>
    </row>
    <row r="1924" s="13" customFormat="1">
      <c r="A1924" s="13"/>
      <c r="B1924" s="229"/>
      <c r="C1924" s="230"/>
      <c r="D1924" s="231" t="s">
        <v>149</v>
      </c>
      <c r="E1924" s="232" t="s">
        <v>1</v>
      </c>
      <c r="F1924" s="233" t="s">
        <v>174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149</v>
      </c>
      <c r="AU1924" s="239" t="s">
        <v>147</v>
      </c>
      <c r="AV1924" s="13" t="s">
        <v>82</v>
      </c>
      <c r="AW1924" s="13" t="s">
        <v>30</v>
      </c>
      <c r="AX1924" s="13" t="s">
        <v>74</v>
      </c>
      <c r="AY1924" s="239" t="s">
        <v>138</v>
      </c>
    </row>
    <row r="1925" s="14" customFormat="1">
      <c r="A1925" s="14"/>
      <c r="B1925" s="240"/>
      <c r="C1925" s="241"/>
      <c r="D1925" s="231" t="s">
        <v>149</v>
      </c>
      <c r="E1925" s="242" t="s">
        <v>1</v>
      </c>
      <c r="F1925" s="243" t="s">
        <v>185</v>
      </c>
      <c r="G1925" s="241"/>
      <c r="H1925" s="244">
        <v>2.4710000000000001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149</v>
      </c>
      <c r="AU1925" s="250" t="s">
        <v>147</v>
      </c>
      <c r="AV1925" s="14" t="s">
        <v>147</v>
      </c>
      <c r="AW1925" s="14" t="s">
        <v>30</v>
      </c>
      <c r="AX1925" s="14" t="s">
        <v>74</v>
      </c>
      <c r="AY1925" s="250" t="s">
        <v>138</v>
      </c>
    </row>
    <row r="1926" s="13" customFormat="1">
      <c r="A1926" s="13"/>
      <c r="B1926" s="229"/>
      <c r="C1926" s="230"/>
      <c r="D1926" s="231" t="s">
        <v>149</v>
      </c>
      <c r="E1926" s="232" t="s">
        <v>1</v>
      </c>
      <c r="F1926" s="233" t="s">
        <v>186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149</v>
      </c>
      <c r="AU1926" s="239" t="s">
        <v>147</v>
      </c>
      <c r="AV1926" s="13" t="s">
        <v>82</v>
      </c>
      <c r="AW1926" s="13" t="s">
        <v>30</v>
      </c>
      <c r="AX1926" s="13" t="s">
        <v>74</v>
      </c>
      <c r="AY1926" s="239" t="s">
        <v>138</v>
      </c>
    </row>
    <row r="1927" s="14" customFormat="1">
      <c r="A1927" s="14"/>
      <c r="B1927" s="240"/>
      <c r="C1927" s="241"/>
      <c r="D1927" s="231" t="s">
        <v>149</v>
      </c>
      <c r="E1927" s="242" t="s">
        <v>1</v>
      </c>
      <c r="F1927" s="243" t="s">
        <v>187</v>
      </c>
      <c r="G1927" s="241"/>
      <c r="H1927" s="244">
        <v>1.165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149</v>
      </c>
      <c r="AU1927" s="250" t="s">
        <v>147</v>
      </c>
      <c r="AV1927" s="14" t="s">
        <v>147</v>
      </c>
      <c r="AW1927" s="14" t="s">
        <v>30</v>
      </c>
      <c r="AX1927" s="14" t="s">
        <v>74</v>
      </c>
      <c r="AY1927" s="250" t="s">
        <v>138</v>
      </c>
    </row>
    <row r="1928" s="13" customFormat="1">
      <c r="A1928" s="13"/>
      <c r="B1928" s="229"/>
      <c r="C1928" s="230"/>
      <c r="D1928" s="231" t="s">
        <v>149</v>
      </c>
      <c r="E1928" s="232" t="s">
        <v>1</v>
      </c>
      <c r="F1928" s="233" t="s">
        <v>188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149</v>
      </c>
      <c r="AU1928" s="239" t="s">
        <v>147</v>
      </c>
      <c r="AV1928" s="13" t="s">
        <v>82</v>
      </c>
      <c r="AW1928" s="13" t="s">
        <v>30</v>
      </c>
      <c r="AX1928" s="13" t="s">
        <v>74</v>
      </c>
      <c r="AY1928" s="239" t="s">
        <v>138</v>
      </c>
    </row>
    <row r="1929" s="14" customFormat="1">
      <c r="A1929" s="14"/>
      <c r="B1929" s="240"/>
      <c r="C1929" s="241"/>
      <c r="D1929" s="231" t="s">
        <v>149</v>
      </c>
      <c r="E1929" s="242" t="s">
        <v>1</v>
      </c>
      <c r="F1929" s="243" t="s">
        <v>189</v>
      </c>
      <c r="G1929" s="241"/>
      <c r="H1929" s="244">
        <v>1.4470000000000001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149</v>
      </c>
      <c r="AU1929" s="250" t="s">
        <v>147</v>
      </c>
      <c r="AV1929" s="14" t="s">
        <v>147</v>
      </c>
      <c r="AW1929" s="14" t="s">
        <v>30</v>
      </c>
      <c r="AX1929" s="14" t="s">
        <v>74</v>
      </c>
      <c r="AY1929" s="250" t="s">
        <v>138</v>
      </c>
    </row>
    <row r="1930" s="13" customFormat="1">
      <c r="A1930" s="13"/>
      <c r="B1930" s="229"/>
      <c r="C1930" s="230"/>
      <c r="D1930" s="231" t="s">
        <v>149</v>
      </c>
      <c r="E1930" s="232" t="s">
        <v>1</v>
      </c>
      <c r="F1930" s="233" t="s">
        <v>190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149</v>
      </c>
      <c r="AU1930" s="239" t="s">
        <v>147</v>
      </c>
      <c r="AV1930" s="13" t="s">
        <v>82</v>
      </c>
      <c r="AW1930" s="13" t="s">
        <v>30</v>
      </c>
      <c r="AX1930" s="13" t="s">
        <v>74</v>
      </c>
      <c r="AY1930" s="239" t="s">
        <v>138</v>
      </c>
    </row>
    <row r="1931" s="14" customFormat="1">
      <c r="A1931" s="14"/>
      <c r="B1931" s="240"/>
      <c r="C1931" s="241"/>
      <c r="D1931" s="231" t="s">
        <v>149</v>
      </c>
      <c r="E1931" s="242" t="s">
        <v>1</v>
      </c>
      <c r="F1931" s="243" t="s">
        <v>191</v>
      </c>
      <c r="G1931" s="241"/>
      <c r="H1931" s="244">
        <v>7.5339999999999998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149</v>
      </c>
      <c r="AU1931" s="250" t="s">
        <v>147</v>
      </c>
      <c r="AV1931" s="14" t="s">
        <v>147</v>
      </c>
      <c r="AW1931" s="14" t="s">
        <v>30</v>
      </c>
      <c r="AX1931" s="14" t="s">
        <v>74</v>
      </c>
      <c r="AY1931" s="250" t="s">
        <v>138</v>
      </c>
    </row>
    <row r="1932" s="13" customFormat="1">
      <c r="A1932" s="13"/>
      <c r="B1932" s="229"/>
      <c r="C1932" s="230"/>
      <c r="D1932" s="231" t="s">
        <v>149</v>
      </c>
      <c r="E1932" s="232" t="s">
        <v>1</v>
      </c>
      <c r="F1932" s="233" t="s">
        <v>192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149</v>
      </c>
      <c r="AU1932" s="239" t="s">
        <v>147</v>
      </c>
      <c r="AV1932" s="13" t="s">
        <v>82</v>
      </c>
      <c r="AW1932" s="13" t="s">
        <v>30</v>
      </c>
      <c r="AX1932" s="13" t="s">
        <v>74</v>
      </c>
      <c r="AY1932" s="239" t="s">
        <v>138</v>
      </c>
    </row>
    <row r="1933" s="14" customFormat="1">
      <c r="A1933" s="14"/>
      <c r="B1933" s="240"/>
      <c r="C1933" s="241"/>
      <c r="D1933" s="231" t="s">
        <v>149</v>
      </c>
      <c r="E1933" s="242" t="s">
        <v>1</v>
      </c>
      <c r="F1933" s="243" t="s">
        <v>193</v>
      </c>
      <c r="G1933" s="241"/>
      <c r="H1933" s="244">
        <v>15.712999999999999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149</v>
      </c>
      <c r="AU1933" s="250" t="s">
        <v>147</v>
      </c>
      <c r="AV1933" s="14" t="s">
        <v>147</v>
      </c>
      <c r="AW1933" s="14" t="s">
        <v>30</v>
      </c>
      <c r="AX1933" s="14" t="s">
        <v>74</v>
      </c>
      <c r="AY1933" s="250" t="s">
        <v>138</v>
      </c>
    </row>
    <row r="1934" s="13" customFormat="1">
      <c r="A1934" s="13"/>
      <c r="B1934" s="229"/>
      <c r="C1934" s="230"/>
      <c r="D1934" s="231" t="s">
        <v>149</v>
      </c>
      <c r="E1934" s="232" t="s">
        <v>1</v>
      </c>
      <c r="F1934" s="233" t="s">
        <v>194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149</v>
      </c>
      <c r="AU1934" s="239" t="s">
        <v>147</v>
      </c>
      <c r="AV1934" s="13" t="s">
        <v>82</v>
      </c>
      <c r="AW1934" s="13" t="s">
        <v>30</v>
      </c>
      <c r="AX1934" s="13" t="s">
        <v>74</v>
      </c>
      <c r="AY1934" s="239" t="s">
        <v>138</v>
      </c>
    </row>
    <row r="1935" s="14" customFormat="1">
      <c r="A1935" s="14"/>
      <c r="B1935" s="240"/>
      <c r="C1935" s="241"/>
      <c r="D1935" s="231" t="s">
        <v>149</v>
      </c>
      <c r="E1935" s="242" t="s">
        <v>1</v>
      </c>
      <c r="F1935" s="243" t="s">
        <v>195</v>
      </c>
      <c r="G1935" s="241"/>
      <c r="H1935" s="244">
        <v>18.109999999999999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149</v>
      </c>
      <c r="AU1935" s="250" t="s">
        <v>147</v>
      </c>
      <c r="AV1935" s="14" t="s">
        <v>147</v>
      </c>
      <c r="AW1935" s="14" t="s">
        <v>30</v>
      </c>
      <c r="AX1935" s="14" t="s">
        <v>74</v>
      </c>
      <c r="AY1935" s="250" t="s">
        <v>138</v>
      </c>
    </row>
    <row r="1936" s="13" customFormat="1">
      <c r="A1936" s="13"/>
      <c r="B1936" s="229"/>
      <c r="C1936" s="230"/>
      <c r="D1936" s="231" t="s">
        <v>149</v>
      </c>
      <c r="E1936" s="232" t="s">
        <v>1</v>
      </c>
      <c r="F1936" s="233" t="s">
        <v>196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149</v>
      </c>
      <c r="AU1936" s="239" t="s">
        <v>147</v>
      </c>
      <c r="AV1936" s="13" t="s">
        <v>82</v>
      </c>
      <c r="AW1936" s="13" t="s">
        <v>30</v>
      </c>
      <c r="AX1936" s="13" t="s">
        <v>74</v>
      </c>
      <c r="AY1936" s="239" t="s">
        <v>138</v>
      </c>
    </row>
    <row r="1937" s="14" customFormat="1">
      <c r="A1937" s="14"/>
      <c r="B1937" s="240"/>
      <c r="C1937" s="241"/>
      <c r="D1937" s="231" t="s">
        <v>149</v>
      </c>
      <c r="E1937" s="242" t="s">
        <v>1</v>
      </c>
      <c r="F1937" s="243" t="s">
        <v>197</v>
      </c>
      <c r="G1937" s="241"/>
      <c r="H1937" s="244">
        <v>18.280000000000001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149</v>
      </c>
      <c r="AU1937" s="250" t="s">
        <v>147</v>
      </c>
      <c r="AV1937" s="14" t="s">
        <v>147</v>
      </c>
      <c r="AW1937" s="14" t="s">
        <v>30</v>
      </c>
      <c r="AX1937" s="14" t="s">
        <v>74</v>
      </c>
      <c r="AY1937" s="250" t="s">
        <v>138</v>
      </c>
    </row>
    <row r="1938" s="13" customFormat="1">
      <c r="A1938" s="13"/>
      <c r="B1938" s="229"/>
      <c r="C1938" s="230"/>
      <c r="D1938" s="231" t="s">
        <v>149</v>
      </c>
      <c r="E1938" s="232" t="s">
        <v>1</v>
      </c>
      <c r="F1938" s="233" t="s">
        <v>1787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149</v>
      </c>
      <c r="AU1938" s="239" t="s">
        <v>147</v>
      </c>
      <c r="AV1938" s="13" t="s">
        <v>82</v>
      </c>
      <c r="AW1938" s="13" t="s">
        <v>30</v>
      </c>
      <c r="AX1938" s="13" t="s">
        <v>74</v>
      </c>
      <c r="AY1938" s="239" t="s">
        <v>138</v>
      </c>
    </row>
    <row r="1939" s="13" customFormat="1">
      <c r="A1939" s="13"/>
      <c r="B1939" s="229"/>
      <c r="C1939" s="230"/>
      <c r="D1939" s="231" t="s">
        <v>149</v>
      </c>
      <c r="E1939" s="232" t="s">
        <v>1</v>
      </c>
      <c r="F1939" s="233" t="s">
        <v>182</v>
      </c>
      <c r="G1939" s="230"/>
      <c r="H1939" s="232" t="s">
        <v>1</v>
      </c>
      <c r="I1939" s="234"/>
      <c r="J1939" s="230"/>
      <c r="K1939" s="230"/>
      <c r="L1939" s="235"/>
      <c r="M1939" s="236"/>
      <c r="N1939" s="237"/>
      <c r="O1939" s="237"/>
      <c r="P1939" s="237"/>
      <c r="Q1939" s="237"/>
      <c r="R1939" s="237"/>
      <c r="S1939" s="237"/>
      <c r="T1939" s="23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9" t="s">
        <v>149</v>
      </c>
      <c r="AU1939" s="239" t="s">
        <v>147</v>
      </c>
      <c r="AV1939" s="13" t="s">
        <v>82</v>
      </c>
      <c r="AW1939" s="13" t="s">
        <v>30</v>
      </c>
      <c r="AX1939" s="13" t="s">
        <v>74</v>
      </c>
      <c r="AY1939" s="239" t="s">
        <v>138</v>
      </c>
    </row>
    <row r="1940" s="14" customFormat="1">
      <c r="A1940" s="14"/>
      <c r="B1940" s="240"/>
      <c r="C1940" s="241"/>
      <c r="D1940" s="231" t="s">
        <v>149</v>
      </c>
      <c r="E1940" s="242" t="s">
        <v>1</v>
      </c>
      <c r="F1940" s="243" t="s">
        <v>228</v>
      </c>
      <c r="G1940" s="241"/>
      <c r="H1940" s="244">
        <v>47.442</v>
      </c>
      <c r="I1940" s="245"/>
      <c r="J1940" s="241"/>
      <c r="K1940" s="241"/>
      <c r="L1940" s="246"/>
      <c r="M1940" s="247"/>
      <c r="N1940" s="248"/>
      <c r="O1940" s="248"/>
      <c r="P1940" s="248"/>
      <c r="Q1940" s="248"/>
      <c r="R1940" s="248"/>
      <c r="S1940" s="248"/>
      <c r="T1940" s="249"/>
      <c r="U1940" s="14"/>
      <c r="V1940" s="14"/>
      <c r="W1940" s="14"/>
      <c r="X1940" s="14"/>
      <c r="Y1940" s="14"/>
      <c r="Z1940" s="14"/>
      <c r="AA1940" s="14"/>
      <c r="AB1940" s="14"/>
      <c r="AC1940" s="14"/>
      <c r="AD1940" s="14"/>
      <c r="AE1940" s="14"/>
      <c r="AT1940" s="250" t="s">
        <v>149</v>
      </c>
      <c r="AU1940" s="250" t="s">
        <v>147</v>
      </c>
      <c r="AV1940" s="14" t="s">
        <v>147</v>
      </c>
      <c r="AW1940" s="14" t="s">
        <v>30</v>
      </c>
      <c r="AX1940" s="14" t="s">
        <v>74</v>
      </c>
      <c r="AY1940" s="250" t="s">
        <v>138</v>
      </c>
    </row>
    <row r="1941" s="14" customFormat="1">
      <c r="A1941" s="14"/>
      <c r="B1941" s="240"/>
      <c r="C1941" s="241"/>
      <c r="D1941" s="231" t="s">
        <v>149</v>
      </c>
      <c r="E1941" s="242" t="s">
        <v>1</v>
      </c>
      <c r="F1941" s="243" t="s">
        <v>229</v>
      </c>
      <c r="G1941" s="241"/>
      <c r="H1941" s="244">
        <v>2.7930000000000001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149</v>
      </c>
      <c r="AU1941" s="250" t="s">
        <v>147</v>
      </c>
      <c r="AV1941" s="14" t="s">
        <v>147</v>
      </c>
      <c r="AW1941" s="14" t="s">
        <v>30</v>
      </c>
      <c r="AX1941" s="14" t="s">
        <v>74</v>
      </c>
      <c r="AY1941" s="250" t="s">
        <v>138</v>
      </c>
    </row>
    <row r="1942" s="13" customFormat="1">
      <c r="A1942" s="13"/>
      <c r="B1942" s="229"/>
      <c r="C1942" s="230"/>
      <c r="D1942" s="231" t="s">
        <v>149</v>
      </c>
      <c r="E1942" s="232" t="s">
        <v>1</v>
      </c>
      <c r="F1942" s="233" t="s">
        <v>174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149</v>
      </c>
      <c r="AU1942" s="239" t="s">
        <v>147</v>
      </c>
      <c r="AV1942" s="13" t="s">
        <v>82</v>
      </c>
      <c r="AW1942" s="13" t="s">
        <v>30</v>
      </c>
      <c r="AX1942" s="13" t="s">
        <v>74</v>
      </c>
      <c r="AY1942" s="239" t="s">
        <v>138</v>
      </c>
    </row>
    <row r="1943" s="14" customFormat="1">
      <c r="A1943" s="14"/>
      <c r="B1943" s="240"/>
      <c r="C1943" s="241"/>
      <c r="D1943" s="231" t="s">
        <v>149</v>
      </c>
      <c r="E1943" s="242" t="s">
        <v>1</v>
      </c>
      <c r="F1943" s="243" t="s">
        <v>230</v>
      </c>
      <c r="G1943" s="241"/>
      <c r="H1943" s="244">
        <v>16.018999999999998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149</v>
      </c>
      <c r="AU1943" s="250" t="s">
        <v>147</v>
      </c>
      <c r="AV1943" s="14" t="s">
        <v>147</v>
      </c>
      <c r="AW1943" s="14" t="s">
        <v>30</v>
      </c>
      <c r="AX1943" s="14" t="s">
        <v>74</v>
      </c>
      <c r="AY1943" s="250" t="s">
        <v>138</v>
      </c>
    </row>
    <row r="1944" s="13" customFormat="1">
      <c r="A1944" s="13"/>
      <c r="B1944" s="229"/>
      <c r="C1944" s="230"/>
      <c r="D1944" s="231" t="s">
        <v>149</v>
      </c>
      <c r="E1944" s="232" t="s">
        <v>1</v>
      </c>
      <c r="F1944" s="233" t="s">
        <v>186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149</v>
      </c>
      <c r="AU1944" s="239" t="s">
        <v>147</v>
      </c>
      <c r="AV1944" s="13" t="s">
        <v>82</v>
      </c>
      <c r="AW1944" s="13" t="s">
        <v>30</v>
      </c>
      <c r="AX1944" s="13" t="s">
        <v>74</v>
      </c>
      <c r="AY1944" s="239" t="s">
        <v>138</v>
      </c>
    </row>
    <row r="1945" s="14" customFormat="1">
      <c r="A1945" s="14"/>
      <c r="B1945" s="240"/>
      <c r="C1945" s="241"/>
      <c r="D1945" s="231" t="s">
        <v>149</v>
      </c>
      <c r="E1945" s="242" t="s">
        <v>1</v>
      </c>
      <c r="F1945" s="243" t="s">
        <v>231</v>
      </c>
      <c r="G1945" s="241"/>
      <c r="H1945" s="244">
        <v>8.8550000000000004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149</v>
      </c>
      <c r="AU1945" s="250" t="s">
        <v>147</v>
      </c>
      <c r="AV1945" s="14" t="s">
        <v>147</v>
      </c>
      <c r="AW1945" s="14" t="s">
        <v>30</v>
      </c>
      <c r="AX1945" s="14" t="s">
        <v>74</v>
      </c>
      <c r="AY1945" s="250" t="s">
        <v>138</v>
      </c>
    </row>
    <row r="1946" s="13" customFormat="1">
      <c r="A1946" s="13"/>
      <c r="B1946" s="229"/>
      <c r="C1946" s="230"/>
      <c r="D1946" s="231" t="s">
        <v>149</v>
      </c>
      <c r="E1946" s="232" t="s">
        <v>1</v>
      </c>
      <c r="F1946" s="233" t="s">
        <v>188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149</v>
      </c>
      <c r="AU1946" s="239" t="s">
        <v>147</v>
      </c>
      <c r="AV1946" s="13" t="s">
        <v>82</v>
      </c>
      <c r="AW1946" s="13" t="s">
        <v>30</v>
      </c>
      <c r="AX1946" s="13" t="s">
        <v>74</v>
      </c>
      <c r="AY1946" s="239" t="s">
        <v>138</v>
      </c>
    </row>
    <row r="1947" s="14" customFormat="1">
      <c r="A1947" s="14"/>
      <c r="B1947" s="240"/>
      <c r="C1947" s="241"/>
      <c r="D1947" s="231" t="s">
        <v>149</v>
      </c>
      <c r="E1947" s="242" t="s">
        <v>1</v>
      </c>
      <c r="F1947" s="243" t="s">
        <v>232</v>
      </c>
      <c r="G1947" s="241"/>
      <c r="H1947" s="244">
        <v>13.269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149</v>
      </c>
      <c r="AU1947" s="250" t="s">
        <v>147</v>
      </c>
      <c r="AV1947" s="14" t="s">
        <v>147</v>
      </c>
      <c r="AW1947" s="14" t="s">
        <v>30</v>
      </c>
      <c r="AX1947" s="14" t="s">
        <v>74</v>
      </c>
      <c r="AY1947" s="250" t="s">
        <v>138</v>
      </c>
    </row>
    <row r="1948" s="13" customFormat="1">
      <c r="A1948" s="13"/>
      <c r="B1948" s="229"/>
      <c r="C1948" s="230"/>
      <c r="D1948" s="231" t="s">
        <v>149</v>
      </c>
      <c r="E1948" s="232" t="s">
        <v>1</v>
      </c>
      <c r="F1948" s="233" t="s">
        <v>190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149</v>
      </c>
      <c r="AU1948" s="239" t="s">
        <v>147</v>
      </c>
      <c r="AV1948" s="13" t="s">
        <v>82</v>
      </c>
      <c r="AW1948" s="13" t="s">
        <v>30</v>
      </c>
      <c r="AX1948" s="13" t="s">
        <v>74</v>
      </c>
      <c r="AY1948" s="239" t="s">
        <v>138</v>
      </c>
    </row>
    <row r="1949" s="14" customFormat="1">
      <c r="A1949" s="14"/>
      <c r="B1949" s="240"/>
      <c r="C1949" s="241"/>
      <c r="D1949" s="231" t="s">
        <v>149</v>
      </c>
      <c r="E1949" s="242" t="s">
        <v>1</v>
      </c>
      <c r="F1949" s="243" t="s">
        <v>233</v>
      </c>
      <c r="G1949" s="241"/>
      <c r="H1949" s="244">
        <v>30.295999999999999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149</v>
      </c>
      <c r="AU1949" s="250" t="s">
        <v>147</v>
      </c>
      <c r="AV1949" s="14" t="s">
        <v>147</v>
      </c>
      <c r="AW1949" s="14" t="s">
        <v>30</v>
      </c>
      <c r="AX1949" s="14" t="s">
        <v>74</v>
      </c>
      <c r="AY1949" s="250" t="s">
        <v>138</v>
      </c>
    </row>
    <row r="1950" s="13" customFormat="1">
      <c r="A1950" s="13"/>
      <c r="B1950" s="229"/>
      <c r="C1950" s="230"/>
      <c r="D1950" s="231" t="s">
        <v>149</v>
      </c>
      <c r="E1950" s="232" t="s">
        <v>1</v>
      </c>
      <c r="F1950" s="233" t="s">
        <v>192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149</v>
      </c>
      <c r="AU1950" s="239" t="s">
        <v>147</v>
      </c>
      <c r="AV1950" s="13" t="s">
        <v>82</v>
      </c>
      <c r="AW1950" s="13" t="s">
        <v>30</v>
      </c>
      <c r="AX1950" s="13" t="s">
        <v>74</v>
      </c>
      <c r="AY1950" s="239" t="s">
        <v>138</v>
      </c>
    </row>
    <row r="1951" s="14" customFormat="1">
      <c r="A1951" s="14"/>
      <c r="B1951" s="240"/>
      <c r="C1951" s="241"/>
      <c r="D1951" s="231" t="s">
        <v>149</v>
      </c>
      <c r="E1951" s="242" t="s">
        <v>1</v>
      </c>
      <c r="F1951" s="243" t="s">
        <v>234</v>
      </c>
      <c r="G1951" s="241"/>
      <c r="H1951" s="244">
        <v>40.567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149</v>
      </c>
      <c r="AU1951" s="250" t="s">
        <v>147</v>
      </c>
      <c r="AV1951" s="14" t="s">
        <v>147</v>
      </c>
      <c r="AW1951" s="14" t="s">
        <v>30</v>
      </c>
      <c r="AX1951" s="14" t="s">
        <v>74</v>
      </c>
      <c r="AY1951" s="250" t="s">
        <v>138</v>
      </c>
    </row>
    <row r="1952" s="13" customFormat="1">
      <c r="A1952" s="13"/>
      <c r="B1952" s="229"/>
      <c r="C1952" s="230"/>
      <c r="D1952" s="231" t="s">
        <v>149</v>
      </c>
      <c r="E1952" s="232" t="s">
        <v>1</v>
      </c>
      <c r="F1952" s="233" t="s">
        <v>194</v>
      </c>
      <c r="G1952" s="230"/>
      <c r="H1952" s="232" t="s">
        <v>1</v>
      </c>
      <c r="I1952" s="234"/>
      <c r="J1952" s="230"/>
      <c r="K1952" s="230"/>
      <c r="L1952" s="235"/>
      <c r="M1952" s="236"/>
      <c r="N1952" s="237"/>
      <c r="O1952" s="237"/>
      <c r="P1952" s="237"/>
      <c r="Q1952" s="237"/>
      <c r="R1952" s="237"/>
      <c r="S1952" s="237"/>
      <c r="T1952" s="238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39" t="s">
        <v>149</v>
      </c>
      <c r="AU1952" s="239" t="s">
        <v>147</v>
      </c>
      <c r="AV1952" s="13" t="s">
        <v>82</v>
      </c>
      <c r="AW1952" s="13" t="s">
        <v>30</v>
      </c>
      <c r="AX1952" s="13" t="s">
        <v>74</v>
      </c>
      <c r="AY1952" s="239" t="s">
        <v>138</v>
      </c>
    </row>
    <row r="1953" s="14" customFormat="1">
      <c r="A1953" s="14"/>
      <c r="B1953" s="240"/>
      <c r="C1953" s="241"/>
      <c r="D1953" s="231" t="s">
        <v>149</v>
      </c>
      <c r="E1953" s="242" t="s">
        <v>1</v>
      </c>
      <c r="F1953" s="243" t="s">
        <v>235</v>
      </c>
      <c r="G1953" s="241"/>
      <c r="H1953" s="244">
        <v>44.613999999999997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149</v>
      </c>
      <c r="AU1953" s="250" t="s">
        <v>147</v>
      </c>
      <c r="AV1953" s="14" t="s">
        <v>147</v>
      </c>
      <c r="AW1953" s="14" t="s">
        <v>30</v>
      </c>
      <c r="AX1953" s="14" t="s">
        <v>74</v>
      </c>
      <c r="AY1953" s="250" t="s">
        <v>138</v>
      </c>
    </row>
    <row r="1954" s="13" customFormat="1">
      <c r="A1954" s="13"/>
      <c r="B1954" s="229"/>
      <c r="C1954" s="230"/>
      <c r="D1954" s="231" t="s">
        <v>149</v>
      </c>
      <c r="E1954" s="232" t="s">
        <v>1</v>
      </c>
      <c r="F1954" s="233" t="s">
        <v>196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149</v>
      </c>
      <c r="AU1954" s="239" t="s">
        <v>147</v>
      </c>
      <c r="AV1954" s="13" t="s">
        <v>82</v>
      </c>
      <c r="AW1954" s="13" t="s">
        <v>30</v>
      </c>
      <c r="AX1954" s="13" t="s">
        <v>74</v>
      </c>
      <c r="AY1954" s="239" t="s">
        <v>138</v>
      </c>
    </row>
    <row r="1955" s="14" customFormat="1">
      <c r="A1955" s="14"/>
      <c r="B1955" s="240"/>
      <c r="C1955" s="241"/>
      <c r="D1955" s="231" t="s">
        <v>149</v>
      </c>
      <c r="E1955" s="242" t="s">
        <v>1</v>
      </c>
      <c r="F1955" s="243" t="s">
        <v>236</v>
      </c>
      <c r="G1955" s="241"/>
      <c r="H1955" s="244">
        <v>46.552999999999997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0" t="s">
        <v>149</v>
      </c>
      <c r="AU1955" s="250" t="s">
        <v>147</v>
      </c>
      <c r="AV1955" s="14" t="s">
        <v>147</v>
      </c>
      <c r="AW1955" s="14" t="s">
        <v>30</v>
      </c>
      <c r="AX1955" s="14" t="s">
        <v>74</v>
      </c>
      <c r="AY1955" s="250" t="s">
        <v>138</v>
      </c>
    </row>
    <row r="1956" s="13" customFormat="1">
      <c r="A1956" s="13"/>
      <c r="B1956" s="229"/>
      <c r="C1956" s="230"/>
      <c r="D1956" s="231" t="s">
        <v>149</v>
      </c>
      <c r="E1956" s="232" t="s">
        <v>1</v>
      </c>
      <c r="F1956" s="233" t="s">
        <v>237</v>
      </c>
      <c r="G1956" s="230"/>
      <c r="H1956" s="232" t="s">
        <v>1</v>
      </c>
      <c r="I1956" s="234"/>
      <c r="J1956" s="230"/>
      <c r="K1956" s="230"/>
      <c r="L1956" s="235"/>
      <c r="M1956" s="236"/>
      <c r="N1956" s="237"/>
      <c r="O1956" s="237"/>
      <c r="P1956" s="237"/>
      <c r="Q1956" s="237"/>
      <c r="R1956" s="237"/>
      <c r="S1956" s="237"/>
      <c r="T1956" s="23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9" t="s">
        <v>149</v>
      </c>
      <c r="AU1956" s="239" t="s">
        <v>147</v>
      </c>
      <c r="AV1956" s="13" t="s">
        <v>82</v>
      </c>
      <c r="AW1956" s="13" t="s">
        <v>30</v>
      </c>
      <c r="AX1956" s="13" t="s">
        <v>74</v>
      </c>
      <c r="AY1956" s="239" t="s">
        <v>138</v>
      </c>
    </row>
    <row r="1957" s="13" customFormat="1">
      <c r="A1957" s="13"/>
      <c r="B1957" s="229"/>
      <c r="C1957" s="230"/>
      <c r="D1957" s="231" t="s">
        <v>149</v>
      </c>
      <c r="E1957" s="232" t="s">
        <v>1</v>
      </c>
      <c r="F1957" s="233" t="s">
        <v>174</v>
      </c>
      <c r="G1957" s="230"/>
      <c r="H1957" s="232" t="s">
        <v>1</v>
      </c>
      <c r="I1957" s="234"/>
      <c r="J1957" s="230"/>
      <c r="K1957" s="230"/>
      <c r="L1957" s="235"/>
      <c r="M1957" s="236"/>
      <c r="N1957" s="237"/>
      <c r="O1957" s="237"/>
      <c r="P1957" s="237"/>
      <c r="Q1957" s="237"/>
      <c r="R1957" s="237"/>
      <c r="S1957" s="237"/>
      <c r="T1957" s="23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9" t="s">
        <v>149</v>
      </c>
      <c r="AU1957" s="239" t="s">
        <v>147</v>
      </c>
      <c r="AV1957" s="13" t="s">
        <v>82</v>
      </c>
      <c r="AW1957" s="13" t="s">
        <v>30</v>
      </c>
      <c r="AX1957" s="13" t="s">
        <v>74</v>
      </c>
      <c r="AY1957" s="239" t="s">
        <v>138</v>
      </c>
    </row>
    <row r="1958" s="14" customFormat="1">
      <c r="A1958" s="14"/>
      <c r="B1958" s="240"/>
      <c r="C1958" s="241"/>
      <c r="D1958" s="231" t="s">
        <v>149</v>
      </c>
      <c r="E1958" s="242" t="s">
        <v>1</v>
      </c>
      <c r="F1958" s="243" t="s">
        <v>238</v>
      </c>
      <c r="G1958" s="241"/>
      <c r="H1958" s="244">
        <v>-10.853</v>
      </c>
      <c r="I1958" s="245"/>
      <c r="J1958" s="241"/>
      <c r="K1958" s="241"/>
      <c r="L1958" s="246"/>
      <c r="M1958" s="247"/>
      <c r="N1958" s="248"/>
      <c r="O1958" s="248"/>
      <c r="P1958" s="248"/>
      <c r="Q1958" s="248"/>
      <c r="R1958" s="248"/>
      <c r="S1958" s="248"/>
      <c r="T1958" s="249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50" t="s">
        <v>149</v>
      </c>
      <c r="AU1958" s="250" t="s">
        <v>147</v>
      </c>
      <c r="AV1958" s="14" t="s">
        <v>147</v>
      </c>
      <c r="AW1958" s="14" t="s">
        <v>30</v>
      </c>
      <c r="AX1958" s="14" t="s">
        <v>74</v>
      </c>
      <c r="AY1958" s="250" t="s">
        <v>138</v>
      </c>
    </row>
    <row r="1959" s="13" customFormat="1">
      <c r="A1959" s="13"/>
      <c r="B1959" s="229"/>
      <c r="C1959" s="230"/>
      <c r="D1959" s="231" t="s">
        <v>149</v>
      </c>
      <c r="E1959" s="232" t="s">
        <v>1</v>
      </c>
      <c r="F1959" s="233" t="s">
        <v>186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149</v>
      </c>
      <c r="AU1959" s="239" t="s">
        <v>147</v>
      </c>
      <c r="AV1959" s="13" t="s">
        <v>82</v>
      </c>
      <c r="AW1959" s="13" t="s">
        <v>30</v>
      </c>
      <c r="AX1959" s="13" t="s">
        <v>74</v>
      </c>
      <c r="AY1959" s="239" t="s">
        <v>138</v>
      </c>
    </row>
    <row r="1960" s="14" customFormat="1">
      <c r="A1960" s="14"/>
      <c r="B1960" s="240"/>
      <c r="C1960" s="241"/>
      <c r="D1960" s="231" t="s">
        <v>149</v>
      </c>
      <c r="E1960" s="242" t="s">
        <v>1</v>
      </c>
      <c r="F1960" s="243" t="s">
        <v>239</v>
      </c>
      <c r="G1960" s="241"/>
      <c r="H1960" s="244">
        <v>-4.6289999999999996</v>
      </c>
      <c r="I1960" s="245"/>
      <c r="J1960" s="241"/>
      <c r="K1960" s="241"/>
      <c r="L1960" s="246"/>
      <c r="M1960" s="247"/>
      <c r="N1960" s="248"/>
      <c r="O1960" s="248"/>
      <c r="P1960" s="248"/>
      <c r="Q1960" s="248"/>
      <c r="R1960" s="248"/>
      <c r="S1960" s="248"/>
      <c r="T1960" s="24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50" t="s">
        <v>149</v>
      </c>
      <c r="AU1960" s="250" t="s">
        <v>147</v>
      </c>
      <c r="AV1960" s="14" t="s">
        <v>147</v>
      </c>
      <c r="AW1960" s="14" t="s">
        <v>30</v>
      </c>
      <c r="AX1960" s="14" t="s">
        <v>74</v>
      </c>
      <c r="AY1960" s="250" t="s">
        <v>138</v>
      </c>
    </row>
    <row r="1961" s="15" customFormat="1">
      <c r="A1961" s="15"/>
      <c r="B1961" s="251"/>
      <c r="C1961" s="252"/>
      <c r="D1961" s="231" t="s">
        <v>149</v>
      </c>
      <c r="E1961" s="253" t="s">
        <v>1</v>
      </c>
      <c r="F1961" s="254" t="s">
        <v>176</v>
      </c>
      <c r="G1961" s="252"/>
      <c r="H1961" s="255">
        <v>315.512</v>
      </c>
      <c r="I1961" s="256"/>
      <c r="J1961" s="252"/>
      <c r="K1961" s="252"/>
      <c r="L1961" s="257"/>
      <c r="M1961" s="258"/>
      <c r="N1961" s="259"/>
      <c r="O1961" s="259"/>
      <c r="P1961" s="259"/>
      <c r="Q1961" s="259"/>
      <c r="R1961" s="259"/>
      <c r="S1961" s="259"/>
      <c r="T1961" s="260"/>
      <c r="U1961" s="15"/>
      <c r="V1961" s="15"/>
      <c r="W1961" s="15"/>
      <c r="X1961" s="15"/>
      <c r="Y1961" s="15"/>
      <c r="Z1961" s="15"/>
      <c r="AA1961" s="15"/>
      <c r="AB1961" s="15"/>
      <c r="AC1961" s="15"/>
      <c r="AD1961" s="15"/>
      <c r="AE1961" s="15"/>
      <c r="AT1961" s="261" t="s">
        <v>149</v>
      </c>
      <c r="AU1961" s="261" t="s">
        <v>147</v>
      </c>
      <c r="AV1961" s="15" t="s">
        <v>146</v>
      </c>
      <c r="AW1961" s="15" t="s">
        <v>30</v>
      </c>
      <c r="AX1961" s="15" t="s">
        <v>82</v>
      </c>
      <c r="AY1961" s="261" t="s">
        <v>138</v>
      </c>
    </row>
    <row r="1962" s="2" customFormat="1" ht="24.15" customHeight="1">
      <c r="A1962" s="38"/>
      <c r="B1962" s="39"/>
      <c r="C1962" s="215" t="s">
        <v>1832</v>
      </c>
      <c r="D1962" s="215" t="s">
        <v>142</v>
      </c>
      <c r="E1962" s="216" t="s">
        <v>1833</v>
      </c>
      <c r="F1962" s="217" t="s">
        <v>1834</v>
      </c>
      <c r="G1962" s="218" t="s">
        <v>171</v>
      </c>
      <c r="H1962" s="219">
        <v>30.329999999999998</v>
      </c>
      <c r="I1962" s="220"/>
      <c r="J1962" s="221">
        <f>ROUND(I1962*H1962,1)</f>
        <v>0</v>
      </c>
      <c r="K1962" s="222"/>
      <c r="L1962" s="44"/>
      <c r="M1962" s="223" t="s">
        <v>1</v>
      </c>
      <c r="N1962" s="224" t="s">
        <v>40</v>
      </c>
      <c r="O1962" s="91"/>
      <c r="P1962" s="225">
        <f>O1962*H1962</f>
        <v>0</v>
      </c>
      <c r="Q1962" s="225">
        <v>0</v>
      </c>
      <c r="R1962" s="225">
        <f>Q1962*H1962</f>
        <v>0</v>
      </c>
      <c r="S1962" s="225">
        <v>0</v>
      </c>
      <c r="T1962" s="226">
        <f>S1962*H1962</f>
        <v>0</v>
      </c>
      <c r="U1962" s="38"/>
      <c r="V1962" s="38"/>
      <c r="W1962" s="38"/>
      <c r="X1962" s="38"/>
      <c r="Y1962" s="38"/>
      <c r="Z1962" s="38"/>
      <c r="AA1962" s="38"/>
      <c r="AB1962" s="38"/>
      <c r="AC1962" s="38"/>
      <c r="AD1962" s="38"/>
      <c r="AE1962" s="38"/>
      <c r="AR1962" s="227" t="s">
        <v>442</v>
      </c>
      <c r="AT1962" s="227" t="s">
        <v>142</v>
      </c>
      <c r="AU1962" s="227" t="s">
        <v>147</v>
      </c>
      <c r="AY1962" s="17" t="s">
        <v>138</v>
      </c>
      <c r="BE1962" s="228">
        <f>IF(N1962="základní",J1962,0)</f>
        <v>0</v>
      </c>
      <c r="BF1962" s="228">
        <f>IF(N1962="snížená",J1962,0)</f>
        <v>0</v>
      </c>
      <c r="BG1962" s="228">
        <f>IF(N1962="zákl. přenesená",J1962,0)</f>
        <v>0</v>
      </c>
      <c r="BH1962" s="228">
        <f>IF(N1962="sníž. přenesená",J1962,0)</f>
        <v>0</v>
      </c>
      <c r="BI1962" s="228">
        <f>IF(N1962="nulová",J1962,0)</f>
        <v>0</v>
      </c>
      <c r="BJ1962" s="17" t="s">
        <v>147</v>
      </c>
      <c r="BK1962" s="228">
        <f>ROUND(I1962*H1962,1)</f>
        <v>0</v>
      </c>
      <c r="BL1962" s="17" t="s">
        <v>442</v>
      </c>
      <c r="BM1962" s="227" t="s">
        <v>1835</v>
      </c>
    </row>
    <row r="1963" s="13" customFormat="1">
      <c r="A1963" s="13"/>
      <c r="B1963" s="229"/>
      <c r="C1963" s="230"/>
      <c r="D1963" s="231" t="s">
        <v>149</v>
      </c>
      <c r="E1963" s="232" t="s">
        <v>1</v>
      </c>
      <c r="F1963" s="233" t="s">
        <v>1786</v>
      </c>
      <c r="G1963" s="230"/>
      <c r="H1963" s="232" t="s">
        <v>1</v>
      </c>
      <c r="I1963" s="234"/>
      <c r="J1963" s="230"/>
      <c r="K1963" s="230"/>
      <c r="L1963" s="235"/>
      <c r="M1963" s="236"/>
      <c r="N1963" s="237"/>
      <c r="O1963" s="237"/>
      <c r="P1963" s="237"/>
      <c r="Q1963" s="237"/>
      <c r="R1963" s="237"/>
      <c r="S1963" s="237"/>
      <c r="T1963" s="23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39" t="s">
        <v>149</v>
      </c>
      <c r="AU1963" s="239" t="s">
        <v>147</v>
      </c>
      <c r="AV1963" s="13" t="s">
        <v>82</v>
      </c>
      <c r="AW1963" s="13" t="s">
        <v>30</v>
      </c>
      <c r="AX1963" s="13" t="s">
        <v>74</v>
      </c>
      <c r="AY1963" s="239" t="s">
        <v>138</v>
      </c>
    </row>
    <row r="1964" s="13" customFormat="1">
      <c r="A1964" s="13"/>
      <c r="B1964" s="229"/>
      <c r="C1964" s="230"/>
      <c r="D1964" s="231" t="s">
        <v>149</v>
      </c>
      <c r="E1964" s="232" t="s">
        <v>1</v>
      </c>
      <c r="F1964" s="233" t="s">
        <v>182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149</v>
      </c>
      <c r="AU1964" s="239" t="s">
        <v>147</v>
      </c>
      <c r="AV1964" s="13" t="s">
        <v>82</v>
      </c>
      <c r="AW1964" s="13" t="s">
        <v>30</v>
      </c>
      <c r="AX1964" s="13" t="s">
        <v>74</v>
      </c>
      <c r="AY1964" s="239" t="s">
        <v>138</v>
      </c>
    </row>
    <row r="1965" s="14" customFormat="1">
      <c r="A1965" s="14"/>
      <c r="B1965" s="240"/>
      <c r="C1965" s="241"/>
      <c r="D1965" s="231" t="s">
        <v>149</v>
      </c>
      <c r="E1965" s="242" t="s">
        <v>1</v>
      </c>
      <c r="F1965" s="243" t="s">
        <v>184</v>
      </c>
      <c r="G1965" s="241"/>
      <c r="H1965" s="244">
        <v>3.1230000000000002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149</v>
      </c>
      <c r="AU1965" s="250" t="s">
        <v>147</v>
      </c>
      <c r="AV1965" s="14" t="s">
        <v>147</v>
      </c>
      <c r="AW1965" s="14" t="s">
        <v>30</v>
      </c>
      <c r="AX1965" s="14" t="s">
        <v>74</v>
      </c>
      <c r="AY1965" s="250" t="s">
        <v>138</v>
      </c>
    </row>
    <row r="1966" s="13" customFormat="1">
      <c r="A1966" s="13"/>
      <c r="B1966" s="229"/>
      <c r="C1966" s="230"/>
      <c r="D1966" s="231" t="s">
        <v>149</v>
      </c>
      <c r="E1966" s="232" t="s">
        <v>1</v>
      </c>
      <c r="F1966" s="233" t="s">
        <v>174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149</v>
      </c>
      <c r="AU1966" s="239" t="s">
        <v>147</v>
      </c>
      <c r="AV1966" s="13" t="s">
        <v>82</v>
      </c>
      <c r="AW1966" s="13" t="s">
        <v>30</v>
      </c>
      <c r="AX1966" s="13" t="s">
        <v>74</v>
      </c>
      <c r="AY1966" s="239" t="s">
        <v>138</v>
      </c>
    </row>
    <row r="1967" s="14" customFormat="1">
      <c r="A1967" s="14"/>
      <c r="B1967" s="240"/>
      <c r="C1967" s="241"/>
      <c r="D1967" s="231" t="s">
        <v>149</v>
      </c>
      <c r="E1967" s="242" t="s">
        <v>1</v>
      </c>
      <c r="F1967" s="243" t="s">
        <v>185</v>
      </c>
      <c r="G1967" s="241"/>
      <c r="H1967" s="244">
        <v>2.4710000000000001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149</v>
      </c>
      <c r="AU1967" s="250" t="s">
        <v>147</v>
      </c>
      <c r="AV1967" s="14" t="s">
        <v>147</v>
      </c>
      <c r="AW1967" s="14" t="s">
        <v>30</v>
      </c>
      <c r="AX1967" s="14" t="s">
        <v>74</v>
      </c>
      <c r="AY1967" s="250" t="s">
        <v>138</v>
      </c>
    </row>
    <row r="1968" s="13" customFormat="1">
      <c r="A1968" s="13"/>
      <c r="B1968" s="229"/>
      <c r="C1968" s="230"/>
      <c r="D1968" s="231" t="s">
        <v>149</v>
      </c>
      <c r="E1968" s="232" t="s">
        <v>1</v>
      </c>
      <c r="F1968" s="233" t="s">
        <v>186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149</v>
      </c>
      <c r="AU1968" s="239" t="s">
        <v>147</v>
      </c>
      <c r="AV1968" s="13" t="s">
        <v>82</v>
      </c>
      <c r="AW1968" s="13" t="s">
        <v>30</v>
      </c>
      <c r="AX1968" s="13" t="s">
        <v>74</v>
      </c>
      <c r="AY1968" s="239" t="s">
        <v>138</v>
      </c>
    </row>
    <row r="1969" s="14" customFormat="1">
      <c r="A1969" s="14"/>
      <c r="B1969" s="240"/>
      <c r="C1969" s="241"/>
      <c r="D1969" s="231" t="s">
        <v>149</v>
      </c>
      <c r="E1969" s="242" t="s">
        <v>1</v>
      </c>
      <c r="F1969" s="243" t="s">
        <v>187</v>
      </c>
      <c r="G1969" s="241"/>
      <c r="H1969" s="244">
        <v>1.165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149</v>
      </c>
      <c r="AU1969" s="250" t="s">
        <v>147</v>
      </c>
      <c r="AV1969" s="14" t="s">
        <v>147</v>
      </c>
      <c r="AW1969" s="14" t="s">
        <v>30</v>
      </c>
      <c r="AX1969" s="14" t="s">
        <v>74</v>
      </c>
      <c r="AY1969" s="250" t="s">
        <v>138</v>
      </c>
    </row>
    <row r="1970" s="13" customFormat="1">
      <c r="A1970" s="13"/>
      <c r="B1970" s="229"/>
      <c r="C1970" s="230"/>
      <c r="D1970" s="231" t="s">
        <v>149</v>
      </c>
      <c r="E1970" s="232" t="s">
        <v>1</v>
      </c>
      <c r="F1970" s="233" t="s">
        <v>188</v>
      </c>
      <c r="G1970" s="230"/>
      <c r="H1970" s="232" t="s">
        <v>1</v>
      </c>
      <c r="I1970" s="234"/>
      <c r="J1970" s="230"/>
      <c r="K1970" s="230"/>
      <c r="L1970" s="235"/>
      <c r="M1970" s="236"/>
      <c r="N1970" s="237"/>
      <c r="O1970" s="237"/>
      <c r="P1970" s="237"/>
      <c r="Q1970" s="237"/>
      <c r="R1970" s="237"/>
      <c r="S1970" s="237"/>
      <c r="T1970" s="23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9" t="s">
        <v>149</v>
      </c>
      <c r="AU1970" s="239" t="s">
        <v>147</v>
      </c>
      <c r="AV1970" s="13" t="s">
        <v>82</v>
      </c>
      <c r="AW1970" s="13" t="s">
        <v>30</v>
      </c>
      <c r="AX1970" s="13" t="s">
        <v>74</v>
      </c>
      <c r="AY1970" s="239" t="s">
        <v>138</v>
      </c>
    </row>
    <row r="1971" s="14" customFormat="1">
      <c r="A1971" s="14"/>
      <c r="B1971" s="240"/>
      <c r="C1971" s="241"/>
      <c r="D1971" s="231" t="s">
        <v>149</v>
      </c>
      <c r="E1971" s="242" t="s">
        <v>1</v>
      </c>
      <c r="F1971" s="243" t="s">
        <v>189</v>
      </c>
      <c r="G1971" s="241"/>
      <c r="H1971" s="244">
        <v>1.4470000000000001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149</v>
      </c>
      <c r="AU1971" s="250" t="s">
        <v>147</v>
      </c>
      <c r="AV1971" s="14" t="s">
        <v>147</v>
      </c>
      <c r="AW1971" s="14" t="s">
        <v>30</v>
      </c>
      <c r="AX1971" s="14" t="s">
        <v>74</v>
      </c>
      <c r="AY1971" s="250" t="s">
        <v>138</v>
      </c>
    </row>
    <row r="1972" s="13" customFormat="1">
      <c r="A1972" s="13"/>
      <c r="B1972" s="229"/>
      <c r="C1972" s="230"/>
      <c r="D1972" s="231" t="s">
        <v>149</v>
      </c>
      <c r="E1972" s="232" t="s">
        <v>1</v>
      </c>
      <c r="F1972" s="233" t="s">
        <v>1787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149</v>
      </c>
      <c r="AU1972" s="239" t="s">
        <v>147</v>
      </c>
      <c r="AV1972" s="13" t="s">
        <v>82</v>
      </c>
      <c r="AW1972" s="13" t="s">
        <v>30</v>
      </c>
      <c r="AX1972" s="13" t="s">
        <v>74</v>
      </c>
      <c r="AY1972" s="239" t="s">
        <v>138</v>
      </c>
    </row>
    <row r="1973" s="13" customFormat="1">
      <c r="A1973" s="13"/>
      <c r="B1973" s="229"/>
      <c r="C1973" s="230"/>
      <c r="D1973" s="231" t="s">
        <v>149</v>
      </c>
      <c r="E1973" s="232" t="s">
        <v>1</v>
      </c>
      <c r="F1973" s="233" t="s">
        <v>186</v>
      </c>
      <c r="G1973" s="230"/>
      <c r="H1973" s="232" t="s">
        <v>1</v>
      </c>
      <c r="I1973" s="234"/>
      <c r="J1973" s="230"/>
      <c r="K1973" s="230"/>
      <c r="L1973" s="235"/>
      <c r="M1973" s="236"/>
      <c r="N1973" s="237"/>
      <c r="O1973" s="237"/>
      <c r="P1973" s="237"/>
      <c r="Q1973" s="237"/>
      <c r="R1973" s="237"/>
      <c r="S1973" s="237"/>
      <c r="T1973" s="23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9" t="s">
        <v>149</v>
      </c>
      <c r="AU1973" s="239" t="s">
        <v>147</v>
      </c>
      <c r="AV1973" s="13" t="s">
        <v>82</v>
      </c>
      <c r="AW1973" s="13" t="s">
        <v>30</v>
      </c>
      <c r="AX1973" s="13" t="s">
        <v>74</v>
      </c>
      <c r="AY1973" s="239" t="s">
        <v>138</v>
      </c>
    </row>
    <row r="1974" s="14" customFormat="1">
      <c r="A1974" s="14"/>
      <c r="B1974" s="240"/>
      <c r="C1974" s="241"/>
      <c r="D1974" s="231" t="s">
        <v>149</v>
      </c>
      <c r="E1974" s="242" t="s">
        <v>1</v>
      </c>
      <c r="F1974" s="243" t="s">
        <v>231</v>
      </c>
      <c r="G1974" s="241"/>
      <c r="H1974" s="244">
        <v>8.8550000000000004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149</v>
      </c>
      <c r="AU1974" s="250" t="s">
        <v>147</v>
      </c>
      <c r="AV1974" s="14" t="s">
        <v>147</v>
      </c>
      <c r="AW1974" s="14" t="s">
        <v>30</v>
      </c>
      <c r="AX1974" s="14" t="s">
        <v>74</v>
      </c>
      <c r="AY1974" s="250" t="s">
        <v>138</v>
      </c>
    </row>
    <row r="1975" s="13" customFormat="1">
      <c r="A1975" s="13"/>
      <c r="B1975" s="229"/>
      <c r="C1975" s="230"/>
      <c r="D1975" s="231" t="s">
        <v>149</v>
      </c>
      <c r="E1975" s="232" t="s">
        <v>1</v>
      </c>
      <c r="F1975" s="233" t="s">
        <v>188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149</v>
      </c>
      <c r="AU1975" s="239" t="s">
        <v>147</v>
      </c>
      <c r="AV1975" s="13" t="s">
        <v>82</v>
      </c>
      <c r="AW1975" s="13" t="s">
        <v>30</v>
      </c>
      <c r="AX1975" s="13" t="s">
        <v>74</v>
      </c>
      <c r="AY1975" s="239" t="s">
        <v>138</v>
      </c>
    </row>
    <row r="1976" s="14" customFormat="1">
      <c r="A1976" s="14"/>
      <c r="B1976" s="240"/>
      <c r="C1976" s="241"/>
      <c r="D1976" s="231" t="s">
        <v>149</v>
      </c>
      <c r="E1976" s="242" t="s">
        <v>1</v>
      </c>
      <c r="F1976" s="243" t="s">
        <v>232</v>
      </c>
      <c r="G1976" s="241"/>
      <c r="H1976" s="244">
        <v>13.269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149</v>
      </c>
      <c r="AU1976" s="250" t="s">
        <v>147</v>
      </c>
      <c r="AV1976" s="14" t="s">
        <v>147</v>
      </c>
      <c r="AW1976" s="14" t="s">
        <v>30</v>
      </c>
      <c r="AX1976" s="14" t="s">
        <v>74</v>
      </c>
      <c r="AY1976" s="250" t="s">
        <v>138</v>
      </c>
    </row>
    <row r="1977" s="15" customFormat="1">
      <c r="A1977" s="15"/>
      <c r="B1977" s="251"/>
      <c r="C1977" s="252"/>
      <c r="D1977" s="231" t="s">
        <v>149</v>
      </c>
      <c r="E1977" s="253" t="s">
        <v>1</v>
      </c>
      <c r="F1977" s="254" t="s">
        <v>176</v>
      </c>
      <c r="G1977" s="252"/>
      <c r="H1977" s="255">
        <v>30.329999999999998</v>
      </c>
      <c r="I1977" s="256"/>
      <c r="J1977" s="252"/>
      <c r="K1977" s="252"/>
      <c r="L1977" s="257"/>
      <c r="M1977" s="258"/>
      <c r="N1977" s="259"/>
      <c r="O1977" s="259"/>
      <c r="P1977" s="259"/>
      <c r="Q1977" s="259"/>
      <c r="R1977" s="259"/>
      <c r="S1977" s="259"/>
      <c r="T1977" s="260"/>
      <c r="U1977" s="15"/>
      <c r="V1977" s="15"/>
      <c r="W1977" s="15"/>
      <c r="X1977" s="15"/>
      <c r="Y1977" s="15"/>
      <c r="Z1977" s="15"/>
      <c r="AA1977" s="15"/>
      <c r="AB1977" s="15"/>
      <c r="AC1977" s="15"/>
      <c r="AD1977" s="15"/>
      <c r="AE1977" s="15"/>
      <c r="AT1977" s="261" t="s">
        <v>149</v>
      </c>
      <c r="AU1977" s="261" t="s">
        <v>147</v>
      </c>
      <c r="AV1977" s="15" t="s">
        <v>146</v>
      </c>
      <c r="AW1977" s="15" t="s">
        <v>30</v>
      </c>
      <c r="AX1977" s="15" t="s">
        <v>82</v>
      </c>
      <c r="AY1977" s="261" t="s">
        <v>138</v>
      </c>
    </row>
    <row r="1978" s="12" customFormat="1" ht="25.92" customHeight="1">
      <c r="A1978" s="12"/>
      <c r="B1978" s="199"/>
      <c r="C1978" s="200"/>
      <c r="D1978" s="201" t="s">
        <v>73</v>
      </c>
      <c r="E1978" s="202" t="s">
        <v>307</v>
      </c>
      <c r="F1978" s="202" t="s">
        <v>1836</v>
      </c>
      <c r="G1978" s="200"/>
      <c r="H1978" s="200"/>
      <c r="I1978" s="203"/>
      <c r="J1978" s="204">
        <f>BK1978</f>
        <v>0</v>
      </c>
      <c r="K1978" s="200"/>
      <c r="L1978" s="205"/>
      <c r="M1978" s="206"/>
      <c r="N1978" s="207"/>
      <c r="O1978" s="207"/>
      <c r="P1978" s="208">
        <f>P1979</f>
        <v>0</v>
      </c>
      <c r="Q1978" s="207"/>
      <c r="R1978" s="208">
        <f>R1979</f>
        <v>0</v>
      </c>
      <c r="S1978" s="207"/>
      <c r="T1978" s="209">
        <f>T1979</f>
        <v>0</v>
      </c>
      <c r="U1978" s="12"/>
      <c r="V1978" s="12"/>
      <c r="W1978" s="12"/>
      <c r="X1978" s="12"/>
      <c r="Y1978" s="12"/>
      <c r="Z1978" s="12"/>
      <c r="AA1978" s="12"/>
      <c r="AB1978" s="12"/>
      <c r="AC1978" s="12"/>
      <c r="AD1978" s="12"/>
      <c r="AE1978" s="12"/>
      <c r="AR1978" s="210" t="s">
        <v>139</v>
      </c>
      <c r="AT1978" s="211" t="s">
        <v>73</v>
      </c>
      <c r="AU1978" s="211" t="s">
        <v>74</v>
      </c>
      <c r="AY1978" s="210" t="s">
        <v>138</v>
      </c>
      <c r="BK1978" s="212">
        <f>BK1979</f>
        <v>0</v>
      </c>
    </row>
    <row r="1979" s="12" customFormat="1" ht="22.8" customHeight="1">
      <c r="A1979" s="12"/>
      <c r="B1979" s="199"/>
      <c r="C1979" s="200"/>
      <c r="D1979" s="201" t="s">
        <v>73</v>
      </c>
      <c r="E1979" s="213" t="s">
        <v>1837</v>
      </c>
      <c r="F1979" s="213" t="s">
        <v>1838</v>
      </c>
      <c r="G1979" s="200"/>
      <c r="H1979" s="200"/>
      <c r="I1979" s="203"/>
      <c r="J1979" s="214">
        <f>BK1979</f>
        <v>0</v>
      </c>
      <c r="K1979" s="200"/>
      <c r="L1979" s="205"/>
      <c r="M1979" s="206"/>
      <c r="N1979" s="207"/>
      <c r="O1979" s="207"/>
      <c r="P1979" s="208">
        <f>P1980</f>
        <v>0</v>
      </c>
      <c r="Q1979" s="207"/>
      <c r="R1979" s="208">
        <f>R1980</f>
        <v>0</v>
      </c>
      <c r="S1979" s="207"/>
      <c r="T1979" s="209">
        <f>T1980</f>
        <v>0</v>
      </c>
      <c r="U1979" s="12"/>
      <c r="V1979" s="12"/>
      <c r="W1979" s="12"/>
      <c r="X1979" s="12"/>
      <c r="Y1979" s="12"/>
      <c r="Z1979" s="12"/>
      <c r="AA1979" s="12"/>
      <c r="AB1979" s="12"/>
      <c r="AC1979" s="12"/>
      <c r="AD1979" s="12"/>
      <c r="AE1979" s="12"/>
      <c r="AR1979" s="210" t="s">
        <v>139</v>
      </c>
      <c r="AT1979" s="211" t="s">
        <v>73</v>
      </c>
      <c r="AU1979" s="211" t="s">
        <v>82</v>
      </c>
      <c r="AY1979" s="210" t="s">
        <v>138</v>
      </c>
      <c r="BK1979" s="212">
        <f>BK1980</f>
        <v>0</v>
      </c>
    </row>
    <row r="1980" s="2" customFormat="1" ht="16.5" customHeight="1">
      <c r="A1980" s="38"/>
      <c r="B1980" s="39"/>
      <c r="C1980" s="215" t="s">
        <v>1839</v>
      </c>
      <c r="D1980" s="215" t="s">
        <v>142</v>
      </c>
      <c r="E1980" s="216" t="s">
        <v>1840</v>
      </c>
      <c r="F1980" s="217" t="s">
        <v>1841</v>
      </c>
      <c r="G1980" s="218" t="s">
        <v>937</v>
      </c>
      <c r="H1980" s="219">
        <v>1</v>
      </c>
      <c r="I1980" s="220"/>
      <c r="J1980" s="221">
        <f>ROUND(I1980*H1980,1)</f>
        <v>0</v>
      </c>
      <c r="K1980" s="222"/>
      <c r="L1980" s="44"/>
      <c r="M1980" s="223" t="s">
        <v>1</v>
      </c>
      <c r="N1980" s="224" t="s">
        <v>40</v>
      </c>
      <c r="O1980" s="91"/>
      <c r="P1980" s="225">
        <f>O1980*H1980</f>
        <v>0</v>
      </c>
      <c r="Q1980" s="225">
        <v>0</v>
      </c>
      <c r="R1980" s="225">
        <f>Q1980*H1980</f>
        <v>0</v>
      </c>
      <c r="S1980" s="225">
        <v>0</v>
      </c>
      <c r="T1980" s="226">
        <f>S1980*H1980</f>
        <v>0</v>
      </c>
      <c r="U1980" s="38"/>
      <c r="V1980" s="38"/>
      <c r="W1980" s="38"/>
      <c r="X1980" s="38"/>
      <c r="Y1980" s="38"/>
      <c r="Z1980" s="38"/>
      <c r="AA1980" s="38"/>
      <c r="AB1980" s="38"/>
      <c r="AC1980" s="38"/>
      <c r="AD1980" s="38"/>
      <c r="AE1980" s="38"/>
      <c r="AR1980" s="227" t="s">
        <v>491</v>
      </c>
      <c r="AT1980" s="227" t="s">
        <v>142</v>
      </c>
      <c r="AU1980" s="227" t="s">
        <v>147</v>
      </c>
      <c r="AY1980" s="17" t="s">
        <v>138</v>
      </c>
      <c r="BE1980" s="228">
        <f>IF(N1980="základní",J1980,0)</f>
        <v>0</v>
      </c>
      <c r="BF1980" s="228">
        <f>IF(N1980="snížená",J1980,0)</f>
        <v>0</v>
      </c>
      <c r="BG1980" s="228">
        <f>IF(N1980="zákl. přenesená",J1980,0)</f>
        <v>0</v>
      </c>
      <c r="BH1980" s="228">
        <f>IF(N1980="sníž. přenesená",J1980,0)</f>
        <v>0</v>
      </c>
      <c r="BI1980" s="228">
        <f>IF(N1980="nulová",J1980,0)</f>
        <v>0</v>
      </c>
      <c r="BJ1980" s="17" t="s">
        <v>147</v>
      </c>
      <c r="BK1980" s="228">
        <f>ROUND(I1980*H1980,1)</f>
        <v>0</v>
      </c>
      <c r="BL1980" s="17" t="s">
        <v>491</v>
      </c>
      <c r="BM1980" s="227" t="s">
        <v>1842</v>
      </c>
    </row>
    <row r="1981" s="12" customFormat="1" ht="25.92" customHeight="1">
      <c r="A1981" s="12"/>
      <c r="B1981" s="199"/>
      <c r="C1981" s="200"/>
      <c r="D1981" s="201" t="s">
        <v>73</v>
      </c>
      <c r="E1981" s="202" t="s">
        <v>1843</v>
      </c>
      <c r="F1981" s="202" t="s">
        <v>1844</v>
      </c>
      <c r="G1981" s="200"/>
      <c r="H1981" s="200"/>
      <c r="I1981" s="203"/>
      <c r="J1981" s="204">
        <f>BK1981</f>
        <v>0</v>
      </c>
      <c r="K1981" s="200"/>
      <c r="L1981" s="205"/>
      <c r="M1981" s="206"/>
      <c r="N1981" s="207"/>
      <c r="O1981" s="207"/>
      <c r="P1981" s="208">
        <f>P1982+P1984</f>
        <v>0</v>
      </c>
      <c r="Q1981" s="207"/>
      <c r="R1981" s="208">
        <f>R1982+R1984</f>
        <v>0</v>
      </c>
      <c r="S1981" s="207"/>
      <c r="T1981" s="209">
        <f>T1982+T1984</f>
        <v>0</v>
      </c>
      <c r="U1981" s="12"/>
      <c r="V1981" s="12"/>
      <c r="W1981" s="12"/>
      <c r="X1981" s="12"/>
      <c r="Y1981" s="12"/>
      <c r="Z1981" s="12"/>
      <c r="AA1981" s="12"/>
      <c r="AB1981" s="12"/>
      <c r="AC1981" s="12"/>
      <c r="AD1981" s="12"/>
      <c r="AE1981" s="12"/>
      <c r="AR1981" s="210" t="s">
        <v>167</v>
      </c>
      <c r="AT1981" s="211" t="s">
        <v>73</v>
      </c>
      <c r="AU1981" s="211" t="s">
        <v>74</v>
      </c>
      <c r="AY1981" s="210" t="s">
        <v>138</v>
      </c>
      <c r="BK1981" s="212">
        <f>BK1982+BK1984</f>
        <v>0</v>
      </c>
    </row>
    <row r="1982" s="12" customFormat="1" ht="22.8" customHeight="1">
      <c r="A1982" s="12"/>
      <c r="B1982" s="199"/>
      <c r="C1982" s="200"/>
      <c r="D1982" s="201" t="s">
        <v>73</v>
      </c>
      <c r="E1982" s="213" t="s">
        <v>1845</v>
      </c>
      <c r="F1982" s="213" t="s">
        <v>1846</v>
      </c>
      <c r="G1982" s="200"/>
      <c r="H1982" s="200"/>
      <c r="I1982" s="203"/>
      <c r="J1982" s="214">
        <f>BK1982</f>
        <v>0</v>
      </c>
      <c r="K1982" s="200"/>
      <c r="L1982" s="205"/>
      <c r="M1982" s="206"/>
      <c r="N1982" s="207"/>
      <c r="O1982" s="207"/>
      <c r="P1982" s="208">
        <f>P1983</f>
        <v>0</v>
      </c>
      <c r="Q1982" s="207"/>
      <c r="R1982" s="208">
        <f>R1983</f>
        <v>0</v>
      </c>
      <c r="S1982" s="207"/>
      <c r="T1982" s="209">
        <f>T1983</f>
        <v>0</v>
      </c>
      <c r="U1982" s="12"/>
      <c r="V1982" s="12"/>
      <c r="W1982" s="12"/>
      <c r="X1982" s="12"/>
      <c r="Y1982" s="12"/>
      <c r="Z1982" s="12"/>
      <c r="AA1982" s="12"/>
      <c r="AB1982" s="12"/>
      <c r="AC1982" s="12"/>
      <c r="AD1982" s="12"/>
      <c r="AE1982" s="12"/>
      <c r="AR1982" s="210" t="s">
        <v>167</v>
      </c>
      <c r="AT1982" s="211" t="s">
        <v>73</v>
      </c>
      <c r="AU1982" s="211" t="s">
        <v>82</v>
      </c>
      <c r="AY1982" s="210" t="s">
        <v>138</v>
      </c>
      <c r="BK1982" s="212">
        <f>BK1983</f>
        <v>0</v>
      </c>
    </row>
    <row r="1983" s="2" customFormat="1" ht="16.5" customHeight="1">
      <c r="A1983" s="38"/>
      <c r="B1983" s="39"/>
      <c r="C1983" s="215" t="s">
        <v>1847</v>
      </c>
      <c r="D1983" s="215" t="s">
        <v>142</v>
      </c>
      <c r="E1983" s="216" t="s">
        <v>1848</v>
      </c>
      <c r="F1983" s="217" t="s">
        <v>1846</v>
      </c>
      <c r="G1983" s="218" t="s">
        <v>1849</v>
      </c>
      <c r="H1983" s="219">
        <v>45</v>
      </c>
      <c r="I1983" s="220"/>
      <c r="J1983" s="221">
        <f>ROUND(I1983*H1983,1)</f>
        <v>0</v>
      </c>
      <c r="K1983" s="222"/>
      <c r="L1983" s="44"/>
      <c r="M1983" s="223" t="s">
        <v>1</v>
      </c>
      <c r="N1983" s="224" t="s">
        <v>40</v>
      </c>
      <c r="O1983" s="91"/>
      <c r="P1983" s="225">
        <f>O1983*H1983</f>
        <v>0</v>
      </c>
      <c r="Q1983" s="225">
        <v>0</v>
      </c>
      <c r="R1983" s="225">
        <f>Q1983*H1983</f>
        <v>0</v>
      </c>
      <c r="S1983" s="225">
        <v>0</v>
      </c>
      <c r="T1983" s="226">
        <f>S1983*H1983</f>
        <v>0</v>
      </c>
      <c r="U1983" s="38"/>
      <c r="V1983" s="38"/>
      <c r="W1983" s="38"/>
      <c r="X1983" s="38"/>
      <c r="Y1983" s="38"/>
      <c r="Z1983" s="38"/>
      <c r="AA1983" s="38"/>
      <c r="AB1983" s="38"/>
      <c r="AC1983" s="38"/>
      <c r="AD1983" s="38"/>
      <c r="AE1983" s="38"/>
      <c r="AR1983" s="227" t="s">
        <v>1850</v>
      </c>
      <c r="AT1983" s="227" t="s">
        <v>142</v>
      </c>
      <c r="AU1983" s="227" t="s">
        <v>147</v>
      </c>
      <c r="AY1983" s="17" t="s">
        <v>138</v>
      </c>
      <c r="BE1983" s="228">
        <f>IF(N1983="základní",J1983,0)</f>
        <v>0</v>
      </c>
      <c r="BF1983" s="228">
        <f>IF(N1983="snížená",J1983,0)</f>
        <v>0</v>
      </c>
      <c r="BG1983" s="228">
        <f>IF(N1983="zákl. přenesená",J1983,0)</f>
        <v>0</v>
      </c>
      <c r="BH1983" s="228">
        <f>IF(N1983="sníž. přenesená",J1983,0)</f>
        <v>0</v>
      </c>
      <c r="BI1983" s="228">
        <f>IF(N1983="nulová",J1983,0)</f>
        <v>0</v>
      </c>
      <c r="BJ1983" s="17" t="s">
        <v>147</v>
      </c>
      <c r="BK1983" s="228">
        <f>ROUND(I1983*H1983,1)</f>
        <v>0</v>
      </c>
      <c r="BL1983" s="17" t="s">
        <v>1850</v>
      </c>
      <c r="BM1983" s="227" t="s">
        <v>1851</v>
      </c>
    </row>
    <row r="1984" s="12" customFormat="1" ht="22.8" customHeight="1">
      <c r="A1984" s="12"/>
      <c r="B1984" s="199"/>
      <c r="C1984" s="200"/>
      <c r="D1984" s="201" t="s">
        <v>73</v>
      </c>
      <c r="E1984" s="213" t="s">
        <v>1852</v>
      </c>
      <c r="F1984" s="213" t="s">
        <v>1853</v>
      </c>
      <c r="G1984" s="200"/>
      <c r="H1984" s="200"/>
      <c r="I1984" s="203"/>
      <c r="J1984" s="214">
        <f>BK1984</f>
        <v>0</v>
      </c>
      <c r="K1984" s="200"/>
      <c r="L1984" s="205"/>
      <c r="M1984" s="206"/>
      <c r="N1984" s="207"/>
      <c r="O1984" s="207"/>
      <c r="P1984" s="208">
        <f>P1985</f>
        <v>0</v>
      </c>
      <c r="Q1984" s="207"/>
      <c r="R1984" s="208">
        <f>R1985</f>
        <v>0</v>
      </c>
      <c r="S1984" s="207"/>
      <c r="T1984" s="209">
        <f>T1985</f>
        <v>0</v>
      </c>
      <c r="U1984" s="12"/>
      <c r="V1984" s="12"/>
      <c r="W1984" s="12"/>
      <c r="X1984" s="12"/>
      <c r="Y1984" s="12"/>
      <c r="Z1984" s="12"/>
      <c r="AA1984" s="12"/>
      <c r="AB1984" s="12"/>
      <c r="AC1984" s="12"/>
      <c r="AD1984" s="12"/>
      <c r="AE1984" s="12"/>
      <c r="AR1984" s="210" t="s">
        <v>167</v>
      </c>
      <c r="AT1984" s="211" t="s">
        <v>73</v>
      </c>
      <c r="AU1984" s="211" t="s">
        <v>82</v>
      </c>
      <c r="AY1984" s="210" t="s">
        <v>138</v>
      </c>
      <c r="BK1984" s="212">
        <f>BK1985</f>
        <v>0</v>
      </c>
    </row>
    <row r="1985" s="2" customFormat="1" ht="16.5" customHeight="1">
      <c r="A1985" s="38"/>
      <c r="B1985" s="39"/>
      <c r="C1985" s="215" t="s">
        <v>1854</v>
      </c>
      <c r="D1985" s="215" t="s">
        <v>142</v>
      </c>
      <c r="E1985" s="216" t="s">
        <v>1855</v>
      </c>
      <c r="F1985" s="217" t="s">
        <v>1853</v>
      </c>
      <c r="G1985" s="218" t="s">
        <v>1849</v>
      </c>
      <c r="H1985" s="219">
        <v>45</v>
      </c>
      <c r="I1985" s="220"/>
      <c r="J1985" s="221">
        <f>ROUND(I1985*H1985,1)</f>
        <v>0</v>
      </c>
      <c r="K1985" s="222"/>
      <c r="L1985" s="44"/>
      <c r="M1985" s="273" t="s">
        <v>1</v>
      </c>
      <c r="N1985" s="274" t="s">
        <v>40</v>
      </c>
      <c r="O1985" s="275"/>
      <c r="P1985" s="276">
        <f>O1985*H1985</f>
        <v>0</v>
      </c>
      <c r="Q1985" s="276">
        <v>0</v>
      </c>
      <c r="R1985" s="276">
        <f>Q1985*H1985</f>
        <v>0</v>
      </c>
      <c r="S1985" s="276">
        <v>0</v>
      </c>
      <c r="T1985" s="277">
        <f>S1985*H1985</f>
        <v>0</v>
      </c>
      <c r="U1985" s="38"/>
      <c r="V1985" s="38"/>
      <c r="W1985" s="38"/>
      <c r="X1985" s="38"/>
      <c r="Y1985" s="38"/>
      <c r="Z1985" s="38"/>
      <c r="AA1985" s="38"/>
      <c r="AB1985" s="38"/>
      <c r="AC1985" s="38"/>
      <c r="AD1985" s="38"/>
      <c r="AE1985" s="38"/>
      <c r="AR1985" s="227" t="s">
        <v>1850</v>
      </c>
      <c r="AT1985" s="227" t="s">
        <v>142</v>
      </c>
      <c r="AU1985" s="227" t="s">
        <v>147</v>
      </c>
      <c r="AY1985" s="17" t="s">
        <v>138</v>
      </c>
      <c r="BE1985" s="228">
        <f>IF(N1985="základní",J1985,0)</f>
        <v>0</v>
      </c>
      <c r="BF1985" s="228">
        <f>IF(N1985="snížená",J1985,0)</f>
        <v>0</v>
      </c>
      <c r="BG1985" s="228">
        <f>IF(N1985="zákl. přenesená",J1985,0)</f>
        <v>0</v>
      </c>
      <c r="BH1985" s="228">
        <f>IF(N1985="sníž. přenesená",J1985,0)</f>
        <v>0</v>
      </c>
      <c r="BI1985" s="228">
        <f>IF(N1985="nulová",J1985,0)</f>
        <v>0</v>
      </c>
      <c r="BJ1985" s="17" t="s">
        <v>147</v>
      </c>
      <c r="BK1985" s="228">
        <f>ROUND(I1985*H1985,1)</f>
        <v>0</v>
      </c>
      <c r="BL1985" s="17" t="s">
        <v>1850</v>
      </c>
      <c r="BM1985" s="227" t="s">
        <v>1856</v>
      </c>
    </row>
    <row r="1986" s="2" customFormat="1" ht="6.96" customHeight="1">
      <c r="A1986" s="38"/>
      <c r="B1986" s="66"/>
      <c r="C1986" s="67"/>
      <c r="D1986" s="67"/>
      <c r="E1986" s="67"/>
      <c r="F1986" s="67"/>
      <c r="G1986" s="67"/>
      <c r="H1986" s="67"/>
      <c r="I1986" s="67"/>
      <c r="J1986" s="67"/>
      <c r="K1986" s="67"/>
      <c r="L1986" s="44"/>
      <c r="M1986" s="38"/>
      <c r="O1986" s="38"/>
      <c r="P1986" s="38"/>
      <c r="Q1986" s="38"/>
      <c r="R1986" s="38"/>
      <c r="S1986" s="38"/>
      <c r="T1986" s="38"/>
      <c r="U1986" s="38"/>
      <c r="V1986" s="38"/>
      <c r="W1986" s="38"/>
      <c r="X1986" s="38"/>
      <c r="Y1986" s="38"/>
      <c r="Z1986" s="38"/>
      <c r="AA1986" s="38"/>
      <c r="AB1986" s="38"/>
      <c r="AC1986" s="38"/>
      <c r="AD1986" s="38"/>
      <c r="AE1986" s="38"/>
    </row>
  </sheetData>
  <sheetProtection sheet="1" autoFilter="0" formatColumns="0" formatRows="0" objects="1" scenarios="1" spinCount="100000" saltValue="UEKkEakDRe3JRrmeMoNTRXEwmIKX9P63y/1zGPdUOYz1yqrFvr/6XBhATlcdPdtgLO1owVFx4OgXIvshD5+rng==" hashValue="R2GSm6N/MSBeor7IHJuakMdpGaCgNkNJ7IJxySMtLauwO2kBspxS45CzOjp6xC8zPvy85H3BggiIZGCPlqaWtw==" algorithmName="SHA-512" password="CC35"/>
  <autoFilter ref="C146:K1985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2022-03-21T08:11:16Z</dcterms:created>
  <dcterms:modified xsi:type="dcterms:W3CDTF">2022-03-21T08:11:22Z</dcterms:modified>
</cp:coreProperties>
</file>