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Rekonstrukce fotbalo..." sheetId="2" r:id="rId2"/>
    <sheet name="02 - Běžecká dráh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Rekonstrukce fotbalo...'!$C$129:$K$191</definedName>
    <definedName name="_xlnm.Print_Area" localSheetId="1">'01 - Rekonstrukce fotbalo...'!$C$4:$J$76,'01 - Rekonstrukce fotbalo...'!$C$82:$J$111,'01 - Rekonstrukce fotbalo...'!$C$117:$J$191</definedName>
    <definedName name="_xlnm.Print_Titles" localSheetId="1">'01 - Rekonstrukce fotbalo...'!$129:$129</definedName>
    <definedName name="_xlnm._FilterDatabase" localSheetId="2" hidden="1">'02 - Běžecká dráha'!$C$125:$K$188</definedName>
    <definedName name="_xlnm.Print_Area" localSheetId="2">'02 - Běžecká dráha'!$C$4:$J$76,'02 - Běžecká dráha'!$C$82:$J$107,'02 - Běžecká dráha'!$C$113:$J$188</definedName>
    <definedName name="_xlnm.Print_Titles" localSheetId="2">'02 - Běžecká dráha'!$125:$125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8"/>
  <c r="BH188"/>
  <c r="BG188"/>
  <c r="BF188"/>
  <c r="T188"/>
  <c r="T187"/>
  <c r="R188"/>
  <c r="R187"/>
  <c r="P188"/>
  <c r="P187"/>
  <c r="BI186"/>
  <c r="BH186"/>
  <c r="BG186"/>
  <c r="BF186"/>
  <c r="T186"/>
  <c r="T185"/>
  <c r="R186"/>
  <c r="R185"/>
  <c r="P186"/>
  <c r="P185"/>
  <c r="BI184"/>
  <c r="BH184"/>
  <c r="BG184"/>
  <c r="BF184"/>
  <c r="T184"/>
  <c r="T183"/>
  <c r="T182"/>
  <c r="R184"/>
  <c r="R183"/>
  <c r="R182"/>
  <c r="P184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T140"/>
  <c r="R150"/>
  <c r="R140"/>
  <c r="P150"/>
  <c r="P140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91"/>
  <c r="J20"/>
  <c r="J18"/>
  <c r="E18"/>
  <c r="F92"/>
  <c r="J17"/>
  <c r="J15"/>
  <c r="E15"/>
  <c r="F122"/>
  <c r="J14"/>
  <c r="J12"/>
  <c r="J89"/>
  <c r="E7"/>
  <c r="E116"/>
  <c i="2" r="J37"/>
  <c r="J36"/>
  <c i="1" r="AY95"/>
  <c i="2" r="J35"/>
  <c i="1" r="AX95"/>
  <c i="2" r="BI191"/>
  <c r="BH191"/>
  <c r="BG191"/>
  <c r="BF191"/>
  <c r="T191"/>
  <c r="T190"/>
  <c r="R191"/>
  <c r="R190"/>
  <c r="P191"/>
  <c r="P190"/>
  <c r="BI189"/>
  <c r="BH189"/>
  <c r="BG189"/>
  <c r="BF189"/>
  <c r="T189"/>
  <c r="T188"/>
  <c r="R189"/>
  <c r="R188"/>
  <c r="P189"/>
  <c r="P188"/>
  <c r="BI187"/>
  <c r="BH187"/>
  <c r="BG187"/>
  <c r="BF187"/>
  <c r="T187"/>
  <c r="T186"/>
  <c r="T185"/>
  <c r="R187"/>
  <c r="R186"/>
  <c r="R185"/>
  <c r="P187"/>
  <c r="P186"/>
  <c r="P185"/>
  <c r="BI183"/>
  <c r="BH183"/>
  <c r="BG183"/>
  <c r="BF183"/>
  <c r="T183"/>
  <c r="T182"/>
  <c r="R183"/>
  <c r="R182"/>
  <c r="P183"/>
  <c r="P182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F37"/>
  <c r="BK163"/>
  <c r="J157"/>
  <c r="J146"/>
  <c r="J140"/>
  <c i="3" r="BK180"/>
  <c r="BK186"/>
  <c r="J188"/>
  <c r="J129"/>
  <c r="BK129"/>
  <c r="J184"/>
  <c i="2" r="F34"/>
  <c r="BK159"/>
  <c r="J156"/>
  <c r="J149"/>
  <c r="BK143"/>
  <c i="1" r="AS94"/>
  <c i="3" r="J143"/>
  <c r="J186"/>
  <c r="BK168"/>
  <c r="BK144"/>
  <c r="BK175"/>
  <c i="2" r="F36"/>
  <c r="J163"/>
  <c r="J154"/>
  <c r="BK145"/>
  <c r="BK138"/>
  <c i="3" r="BK156"/>
  <c r="J158"/>
  <c r="J135"/>
  <c r="BK159"/>
  <c r="J178"/>
  <c r="BK136"/>
  <c i="2" r="J34"/>
  <c r="J162"/>
  <c r="BK154"/>
  <c r="J145"/>
  <c r="J133"/>
  <c i="3" r="J150"/>
  <c r="J173"/>
  <c r="BK135"/>
  <c r="BK181"/>
  <c r="BK172"/>
  <c i="2" r="F35"/>
  <c r="BK160"/>
  <c r="BK156"/>
  <c r="BK146"/>
  <c r="BK140"/>
  <c r="BK133"/>
  <c i="3" r="J136"/>
  <c r="J156"/>
  <c r="BK139"/>
  <c r="J172"/>
  <c r="J168"/>
  <c r="BK173"/>
  <c i="2" r="BK189"/>
  <c r="BK187"/>
  <c r="J183"/>
  <c r="J179"/>
  <c r="BK176"/>
  <c r="J175"/>
  <c r="BK171"/>
  <c r="J169"/>
  <c r="BK162"/>
  <c r="BK157"/>
  <c r="BK149"/>
  <c r="J144"/>
  <c r="BK136"/>
  <c i="3" r="BK162"/>
  <c r="BK176"/>
  <c r="BK150"/>
  <c r="J144"/>
  <c r="J176"/>
  <c r="BK158"/>
  <c r="J180"/>
  <c i="2" r="J191"/>
  <c r="J189"/>
  <c r="BK183"/>
  <c r="BK178"/>
  <c r="J176"/>
  <c r="BK174"/>
  <c r="J171"/>
  <c r="BK166"/>
  <c r="J160"/>
  <c r="BK153"/>
  <c r="J143"/>
  <c r="J136"/>
  <c i="3" r="J141"/>
  <c r="J162"/>
  <c r="J139"/>
  <c r="J181"/>
  <c r="BK178"/>
  <c r="J142"/>
  <c i="2" r="BK191"/>
  <c r="J187"/>
  <c r="BK179"/>
  <c r="J178"/>
  <c r="BK175"/>
  <c r="J174"/>
  <c r="BK169"/>
  <c r="J166"/>
  <c r="J159"/>
  <c r="J153"/>
  <c r="BK144"/>
  <c r="J138"/>
  <c i="3" r="BK184"/>
  <c r="BK188"/>
  <c r="BK141"/>
  <c r="BK143"/>
  <c r="J175"/>
  <c r="BK142"/>
  <c r="J159"/>
  <c i="2" l="1" r="BK135"/>
  <c r="J135"/>
  <c r="J99"/>
  <c r="R139"/>
  <c r="BK161"/>
  <c r="J161"/>
  <c r="J102"/>
  <c r="T165"/>
  <c r="P139"/>
  <c r="R161"/>
  <c r="P152"/>
  <c i="3" r="P128"/>
  <c i="2" r="BK139"/>
  <c r="J139"/>
  <c r="J100"/>
  <c r="BK165"/>
  <c r="J165"/>
  <c r="J104"/>
  <c i="3" r="R128"/>
  <c r="R155"/>
  <c r="T171"/>
  <c i="2" r="R135"/>
  <c r="R152"/>
  <c i="3" r="BK128"/>
  <c r="J128"/>
  <c r="J98"/>
  <c r="BK155"/>
  <c r="J155"/>
  <c r="J100"/>
  <c r="P171"/>
  <c r="BK179"/>
  <c r="J179"/>
  <c r="J102"/>
  <c i="2" r="BK152"/>
  <c r="J152"/>
  <c r="J101"/>
  <c r="T161"/>
  <c r="R165"/>
  <c r="R164"/>
  <c r="P177"/>
  <c r="R177"/>
  <c i="3" r="T128"/>
  <c r="P155"/>
  <c r="T179"/>
  <c i="2" r="T135"/>
  <c r="T152"/>
  <c i="3" r="T155"/>
  <c r="R171"/>
  <c r="P179"/>
  <c i="2" r="P135"/>
  <c r="P131"/>
  <c r="T139"/>
  <c r="P161"/>
  <c r="P165"/>
  <c r="P164"/>
  <c r="BK177"/>
  <c r="J177"/>
  <c r="J105"/>
  <c r="T177"/>
  <c i="3" r="BK171"/>
  <c r="J171"/>
  <c r="J101"/>
  <c r="R179"/>
  <c r="BK140"/>
  <c r="J140"/>
  <c r="J99"/>
  <c i="2" r="BK132"/>
  <c r="J132"/>
  <c r="J98"/>
  <c i="3" r="BK183"/>
  <c r="J183"/>
  <c r="J104"/>
  <c i="2" r="BK182"/>
  <c r="J182"/>
  <c r="J106"/>
  <c r="BK186"/>
  <c r="J186"/>
  <c r="J108"/>
  <c r="BK188"/>
  <c r="J188"/>
  <c r="J109"/>
  <c r="BK190"/>
  <c r="J190"/>
  <c r="J110"/>
  <c i="3" r="BK185"/>
  <c r="J185"/>
  <c r="J105"/>
  <c r="BK187"/>
  <c r="J187"/>
  <c r="J106"/>
  <c r="BE168"/>
  <c r="BE178"/>
  <c r="BE186"/>
  <c r="E85"/>
  <c r="J120"/>
  <c r="F123"/>
  <c r="BE173"/>
  <c r="BE181"/>
  <c r="BE184"/>
  <c r="J123"/>
  <c r="BE156"/>
  <c r="BE176"/>
  <c r="BE139"/>
  <c r="BE143"/>
  <c r="BE144"/>
  <c r="F91"/>
  <c r="J122"/>
  <c r="BE135"/>
  <c r="BE136"/>
  <c r="BE142"/>
  <c r="BE150"/>
  <c r="BE162"/>
  <c r="BE129"/>
  <c r="BE141"/>
  <c r="BE159"/>
  <c r="BE175"/>
  <c r="BE180"/>
  <c r="BE188"/>
  <c r="BE158"/>
  <c r="BE172"/>
  <c i="2" r="E85"/>
  <c r="J89"/>
  <c r="F91"/>
  <c r="J91"/>
  <c r="F92"/>
  <c r="J92"/>
  <c r="BE133"/>
  <c r="BE136"/>
  <c r="BE138"/>
  <c r="BE140"/>
  <c r="BE143"/>
  <c r="BE144"/>
  <c r="BE145"/>
  <c r="BE146"/>
  <c r="BE149"/>
  <c r="BE153"/>
  <c r="BE154"/>
  <c r="BE156"/>
  <c r="BE157"/>
  <c r="BE159"/>
  <c r="BE160"/>
  <c r="BE162"/>
  <c r="BE163"/>
  <c r="BE166"/>
  <c r="BE169"/>
  <c r="BE171"/>
  <c r="BE174"/>
  <c r="BE175"/>
  <c r="BE176"/>
  <c r="BE178"/>
  <c r="BE179"/>
  <c r="BE183"/>
  <c r="BE187"/>
  <c r="BE189"/>
  <c r="BE191"/>
  <c i="1" r="BB95"/>
  <c r="AW95"/>
  <c r="BA95"/>
  <c r="BC95"/>
  <c r="BD95"/>
  <c i="3" r="F34"/>
  <c i="1" r="BA96"/>
  <c r="BA94"/>
  <c r="W30"/>
  <c i="3" r="F36"/>
  <c i="1" r="BC96"/>
  <c r="BC94"/>
  <c r="W32"/>
  <c i="3" r="F35"/>
  <c i="1" r="BB96"/>
  <c r="BB94"/>
  <c r="W31"/>
  <c i="3" r="F37"/>
  <c i="1" r="BD96"/>
  <c r="BD94"/>
  <c r="W33"/>
  <c i="3" r="J34"/>
  <c i="1" r="AW96"/>
  <c i="2" l="1" r="T131"/>
  <c i="3" r="P127"/>
  <c r="P126"/>
  <c i="1" r="AU96"/>
  <c i="3" r="T127"/>
  <c r="T126"/>
  <c i="2" r="P130"/>
  <c i="1" r="AU95"/>
  <c i="2" r="R131"/>
  <c r="R130"/>
  <c i="3" r="R127"/>
  <c r="R126"/>
  <c i="2" r="T164"/>
  <c r="BK185"/>
  <c r="J185"/>
  <c r="J107"/>
  <c i="3" r="BK127"/>
  <c r="J127"/>
  <c r="J97"/>
  <c r="BK182"/>
  <c r="J182"/>
  <c r="J103"/>
  <c i="2" r="BK131"/>
  <c r="BK164"/>
  <c r="J164"/>
  <c r="J103"/>
  <c r="J33"/>
  <c i="1" r="AV95"/>
  <c r="AT95"/>
  <c i="2" r="F33"/>
  <c i="1" r="AZ95"/>
  <c r="AW94"/>
  <c r="AK30"/>
  <c i="3" r="J33"/>
  <c i="1" r="AV96"/>
  <c r="AT96"/>
  <c i="3" r="F33"/>
  <c i="1" r="AZ96"/>
  <c r="AY94"/>
  <c r="AX94"/>
  <c i="2" l="1" r="BK130"/>
  <c r="J130"/>
  <c r="J96"/>
  <c r="T130"/>
  <c i="3" r="BK126"/>
  <c r="J126"/>
  <c i="2" r="J131"/>
  <c r="J97"/>
  <c i="1" r="AU94"/>
  <c r="AZ94"/>
  <c r="W29"/>
  <c i="3" r="J30"/>
  <c i="1" r="AG96"/>
  <c i="3" l="1" r="J39"/>
  <c r="J96"/>
  <c i="1" r="AN96"/>
  <c r="AV94"/>
  <c r="AK29"/>
  <c i="2" r="J30"/>
  <c i="1" r="AG95"/>
  <c r="AG94"/>
  <c r="AK26"/>
  <c i="2" l="1" r="J39"/>
  <c i="1" r="AN95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<sst xmlns="http://schemas.openxmlformats.org/spreadsheetml/2006/main">
  <si>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</si>
  <si>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</si>
  <si>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</si>
  <si>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</si>
  <si>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</si>
  <si>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{45e7fbcf-1e52-49ac-a00f-eb819b530fcd}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</si>
  <si>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</si>
  <si>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</si>
  <si>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</si>
  <si>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</si>
  <si>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</si>
  <si>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</si>
  <si>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</si>
  <si>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</si>
  <si>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</si>
  <si>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</si>
  <si>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</si>
  <si>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areál Hanspaulka</t>
  </si>
  <si>
    <t>KSO:</t>
  </si>
  <si>
    <t>CC-CZ:</t>
  </si>
  <si>
    <t>Místo:</t>
  </si>
  <si>
    <t xml:space="preserve"> </t>
  </si>
  <si>
    <t>Datum:</t>
  </si>
  <si>
    <t>25. 5. 2021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</si>
  <si>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</si>
  <si>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</si>
  <si>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</si>
  <si>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</si>
  <si>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</si>
  <si>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</si>
  <si>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</si>
  <si>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</si>
  <si>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</si>
  <si>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</si>
  <si>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</si>
  <si>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</si>
  <si>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</si>
  <si>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</si>
  <si>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</si>
  <si>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</si>
  <si>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</si>
  <si>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</si>
  <si>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</si>
  <si>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</si>
  <si>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</si>
  <si>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</si>
  <si>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</si>
  <si>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</si>
  <si>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</si>
  <si>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</si>
  <si>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</si>
  <si>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</si>
  <si>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</si>
  <si>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</si>
  <si>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</si>
  <si>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</si>
  <si>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</si>
  <si>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</si>
  <si>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</si>
  <si>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</si>
  <si>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</si>
  <si>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</si>
  <si>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</si>
  <si>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</si>
  <si>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</si>
  <si>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</si>
  <si>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</si>
  <si>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</si>
  <si>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</si>
  <si>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</si>
  <si>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</si>
  <si>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</si>
  <si>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</si>
  <si>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</si>
  <si>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</si>
  <si>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</si>
  <si>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</si>
  <si>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</si>
  <si>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</si>
  <si>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Rekonstrukce fotbalového hřiště</t>
  </si>
  <si>
    <t>STA</t>
  </si>
  <si>
    <t>1</t>
  </si>
  <si>
    <t>{bb55e31f-813f-436c-ae03-751c795f5169}</t>
  </si>
  <si>
    <t>2</t>
  </si>
  <si>
    <t>02</t>
  </si>
  <si>
    <t>Běžecká dráha</t>
  </si>
  <si>
    <t>{46a9840a-3faf-4f9c-88ad-3085cdabfbb2}</t>
  </si>
  <si>
    <t>KRYCÍ LIST SOUPISU PRACÍ</t>
  </si>
  <si>
    <t>Objekt:</t>
  </si>
  <si>
    <t>01 - Rekonstrukce fotbalového hřiště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</si>
  <si>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</si>
  <si>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</si>
  <si>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</si>
  <si>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</si>
  <si>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</si>
  <si>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</si>
  <si>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</si>
  <si>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</si>
  <si>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</si>
  <si>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</si>
  <si>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</si>
  <si>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</si>
  <si>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</si>
  <si>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</si>
  <si>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</si>
  <si>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</si>
  <si>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</si>
  <si>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</si>
  <si>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</si>
  <si>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</si>
  <si>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</si>
  <si>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</si>
  <si>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</si>
  <si>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</si>
  <si>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</si>
  <si>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</si>
  <si>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</si>
  <si>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</si>
  <si>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</si>
  <si>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</si>
  <si>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</si>
  <si>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</si>
  <si>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</si>
  <si>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</si>
  <si>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</si>
  <si>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</si>
  <si>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</si>
  <si>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113102321</t>
  </si>
  <si>
    <t>Odstranění umělého trávníku z fotbalového hřiště výšky vlasu přes 40 mm</t>
  </si>
  <si>
    <t>m2</t>
  </si>
  <si>
    <t>4</t>
  </si>
  <si>
    <t>1560331382</t>
  </si>
  <si>
    <t>VV</t>
  </si>
  <si>
    <t>49*25</t>
  </si>
  <si>
    <t>5</t>
  </si>
  <si>
    <t>Komunikace pozemní</t>
  </si>
  <si>
    <t>589181112</t>
  </si>
  <si>
    <t>Umělý trávník pro fotbal výška vlasu do 60 mm hmotnost přes 3 kg/m2 zásyp písek a EPDM granulát</t>
  </si>
  <si>
    <t>-201131868</t>
  </si>
  <si>
    <t>18</t>
  </si>
  <si>
    <t>589811121</t>
  </si>
  <si>
    <t>Vodorovné značení (lajnování) fotbalových hřišť š 10 cm</t>
  </si>
  <si>
    <t>m</t>
  </si>
  <si>
    <t>-1309411163</t>
  </si>
  <si>
    <t>9</t>
  </si>
  <si>
    <t>Ostatní konstrukce a práce, bourání</t>
  </si>
  <si>
    <t>23</t>
  </si>
  <si>
    <t>910R001</t>
  </si>
  <si>
    <t>Odstranění sítí PP</t>
  </si>
  <si>
    <t>738879820</t>
  </si>
  <si>
    <t>2*150</t>
  </si>
  <si>
    <t>Součet</t>
  </si>
  <si>
    <t>26</t>
  </si>
  <si>
    <t>941211111</t>
  </si>
  <si>
    <t>Montáž lešení řadového rámového lehkého zatížení do 200 kg/m2 š přes 0,6 do 0,9 m v do 10 m</t>
  </si>
  <si>
    <t>-1258632253</t>
  </si>
  <si>
    <t>27</t>
  </si>
  <si>
    <t>941211211</t>
  </si>
  <si>
    <t>Příplatek k lešení řadovému rámovému lehkému š 0,9 m v přes 10 do 25 m za první a ZKD den použití</t>
  </si>
  <si>
    <t>1442755089</t>
  </si>
  <si>
    <t>28</t>
  </si>
  <si>
    <t>941211811</t>
  </si>
  <si>
    <t>Demontáž lešení řadového rámového lehkého zatížení do 200 kg/m2 š přes 0,6 do 0,9 m v do 10 m</t>
  </si>
  <si>
    <t>2009408309</t>
  </si>
  <si>
    <t>30</t>
  </si>
  <si>
    <t>952902021</t>
  </si>
  <si>
    <t>Čištění budov zametení hladkých podlah</t>
  </si>
  <si>
    <t>1495551296</t>
  </si>
  <si>
    <t xml:space="preserve">Denní úklid  m2 x počet dní</t>
  </si>
  <si>
    <t>100*30</t>
  </si>
  <si>
    <t>19</t>
  </si>
  <si>
    <t>952902121</t>
  </si>
  <si>
    <t>Čištění budov zametení drsných podlah</t>
  </si>
  <si>
    <t>581250445</t>
  </si>
  <si>
    <t>997</t>
  </si>
  <si>
    <t>Přesun sutě</t>
  </si>
  <si>
    <t>10</t>
  </si>
  <si>
    <t>997013211</t>
  </si>
  <si>
    <t>Vnitrostaveništní doprava suti a vybouraných hmot pro budovy v do 6 m ručně</t>
  </si>
  <si>
    <t>t</t>
  </si>
  <si>
    <t>-956297754</t>
  </si>
  <si>
    <t>11</t>
  </si>
  <si>
    <t>997013219</t>
  </si>
  <si>
    <t>Příplatek k vnitrostaveništní dopravě suti a vybouraných hmot za zvětšenou dopravu suti ZKD 10 m</t>
  </si>
  <si>
    <t>-49646014</t>
  </si>
  <si>
    <t>47,545*20 'Přepočtené koeficientem množství</t>
  </si>
  <si>
    <t>12</t>
  </si>
  <si>
    <t>997013501</t>
  </si>
  <si>
    <t>Odvoz suti a vybouraných hmot na skládku nebo meziskládku do 1 km se složením</t>
  </si>
  <si>
    <t>-1685122001</t>
  </si>
  <si>
    <t>13</t>
  </si>
  <si>
    <t>997013509</t>
  </si>
  <si>
    <t>Příplatek k odvozu suti a vybouraných hmot na skládku ZKD 1 km přes 1 km</t>
  </si>
  <si>
    <t>1207348566</t>
  </si>
  <si>
    <t>47,545*19 'Přepočtené koeficientem množství</t>
  </si>
  <si>
    <t>14</t>
  </si>
  <si>
    <t>997013811</t>
  </si>
  <si>
    <t>Poplatek za uložení na skládce (skládkovné) stavebního odpadu dřevěného kód odpadu 17 02 01</t>
  </si>
  <si>
    <t>-1609544244</t>
  </si>
  <si>
    <t>997013813</t>
  </si>
  <si>
    <t>Poplatek za uložení na skládce (skládkovné) stavebního odpadu z plastických hmot kód odpadu 17 02 03</t>
  </si>
  <si>
    <t>-920094084</t>
  </si>
  <si>
    <t>998</t>
  </si>
  <si>
    <t>Přesun hmot</t>
  </si>
  <si>
    <t>16</t>
  </si>
  <si>
    <t>998222012</t>
  </si>
  <si>
    <t>Přesun hmot pro tělovýchovné plochy</t>
  </si>
  <si>
    <t>1766478431</t>
  </si>
  <si>
    <t>17</t>
  </si>
  <si>
    <t>998222198</t>
  </si>
  <si>
    <t>Příplatek k přesunu hmot na tělovýchovných plochách za zvětšený přesun do 1000 m</t>
  </si>
  <si>
    <t>-1882607745</t>
  </si>
  <si>
    <t>PSV</t>
  </si>
  <si>
    <t>Práce a dodávky PSV</t>
  </si>
  <si>
    <t>762</t>
  </si>
  <si>
    <t>Konstrukce tesařské</t>
  </si>
  <si>
    <t>3</t>
  </si>
  <si>
    <t>762134122</t>
  </si>
  <si>
    <t>Montáž bednění stěn z hoblovaných fošen na sraz</t>
  </si>
  <si>
    <t>-568071418</t>
  </si>
  <si>
    <t>Bednění do 50cm nad sportovní plochou</t>
  </si>
  <si>
    <t>(49*2+25*2)*0,5</t>
  </si>
  <si>
    <t>M</t>
  </si>
  <si>
    <t>60516100</t>
  </si>
  <si>
    <t>řezivo smrkové sušené tl 30mm</t>
  </si>
  <si>
    <t>m3</t>
  </si>
  <si>
    <t>32</t>
  </si>
  <si>
    <t>-9734424</t>
  </si>
  <si>
    <t>74*0,03*1,15</t>
  </si>
  <si>
    <t>762134811</t>
  </si>
  <si>
    <t>Demontáž bednění svislých stěn z fošen</t>
  </si>
  <si>
    <t>-1956051806</t>
  </si>
  <si>
    <t>7</t>
  </si>
  <si>
    <t>998762101</t>
  </si>
  <si>
    <t>Přesun hmot tonážní pro kce tesařské v objektech v do 6 m</t>
  </si>
  <si>
    <t>2004975903</t>
  </si>
  <si>
    <t>8</t>
  </si>
  <si>
    <t>998762181</t>
  </si>
  <si>
    <t>Příplatek k přesunu hmot tonážní 762 prováděný bez použití mechanizace</t>
  </si>
  <si>
    <t>-1445546964</t>
  </si>
  <si>
    <t>998762194</t>
  </si>
  <si>
    <t>Příplatek k přesunu hmot tonážní 762 za zvětšený přesun do 1000 m</t>
  </si>
  <si>
    <t>-969180546</t>
  </si>
  <si>
    <t>767</t>
  </si>
  <si>
    <t>Konstrukce zámečnické</t>
  </si>
  <si>
    <t>22</t>
  </si>
  <si>
    <t>767-1</t>
  </si>
  <si>
    <t>Demontáž a zpětná montáž branek, repase branek</t>
  </si>
  <si>
    <t>ks</t>
  </si>
  <si>
    <t>1625888886</t>
  </si>
  <si>
    <t>25</t>
  </si>
  <si>
    <t>767-2</t>
  </si>
  <si>
    <t>D+M sítě ochranné polypropylenové s osazením na sloupky a ocelové vzpěry oka 60x60mm, vč.upevňovacího materiálu a příslušenství</t>
  </si>
  <si>
    <t>-46640241</t>
  </si>
  <si>
    <t>783</t>
  </si>
  <si>
    <t>Dokončovací práce - nátěry</t>
  </si>
  <si>
    <t>6</t>
  </si>
  <si>
    <t>783218111</t>
  </si>
  <si>
    <t>Lazurovací dvojnásobný syntetický nátěr tesařských konstrukcí</t>
  </si>
  <si>
    <t>-380254479</t>
  </si>
  <si>
    <t>74*2+(49*2+25*2)*0,05*6</t>
  </si>
  <si>
    <t>VRN</t>
  </si>
  <si>
    <t>Vedlejší rozpočtové náklady</t>
  </si>
  <si>
    <t>VRN3</t>
  </si>
  <si>
    <t>Zařízení staveniště</t>
  </si>
  <si>
    <t>20</t>
  </si>
  <si>
    <t>030001000</t>
  </si>
  <si>
    <t>%</t>
  </si>
  <si>
    <t>1024</t>
  </si>
  <si>
    <t>1306984112</t>
  </si>
  <si>
    <t>VRN4</t>
  </si>
  <si>
    <t>Inženýrská činnost</t>
  </si>
  <si>
    <t>29</t>
  </si>
  <si>
    <t>045002000</t>
  </si>
  <si>
    <t>Kompletační a koordinační činnost</t>
  </si>
  <si>
    <t>-1277147574</t>
  </si>
  <si>
    <t>VRN7</t>
  </si>
  <si>
    <t>Provozní vlivy</t>
  </si>
  <si>
    <t>070001000</t>
  </si>
  <si>
    <t>-1585566346</t>
  </si>
  <si>
    <t>02 - Běžecká dráha</t>
  </si>
  <si>
    <t>113102211</t>
  </si>
  <si>
    <t>Odstranění původního sportovníko pryžového povrchu</t>
  </si>
  <si>
    <t>1623975084</t>
  </si>
  <si>
    <t>(49+19,75++2,5)*3,66</t>
  </si>
  <si>
    <t>Rozšířená plocha pro skok vysoký</t>
  </si>
  <si>
    <t>4,5*19,75+(19,75+4)*3,5*0,5+2*4</t>
  </si>
  <si>
    <t>113107124</t>
  </si>
  <si>
    <t>Odstranění podkladu z kameniva drceného tl 400 mm ručně</t>
  </si>
  <si>
    <t>1111506125</t>
  </si>
  <si>
    <t>131213101</t>
  </si>
  <si>
    <t>Hloubení jam v soudržných horninách třídy těžitelnosti I, skupiny 3 ručně</t>
  </si>
  <si>
    <t>1032340387</t>
  </si>
  <si>
    <t>Výkop pro opravu podkladu bežecké dráky</t>
  </si>
  <si>
    <t>20,5*1</t>
  </si>
  <si>
    <t>24</t>
  </si>
  <si>
    <t>174111102</t>
  </si>
  <si>
    <t>Zásyp v uzavřených prostorech sypaninou se zhutněním ručně</t>
  </si>
  <si>
    <t>-2061488723</t>
  </si>
  <si>
    <t>5-1</t>
  </si>
  <si>
    <t>Oprava původní podkladní asfaltové vrstvy</t>
  </si>
  <si>
    <t>285475778</t>
  </si>
  <si>
    <t>37</t>
  </si>
  <si>
    <t>564741111</t>
  </si>
  <si>
    <t>Podklad z kameniva hrubého drceného vel. 32-63 mm tl 120 mm</t>
  </si>
  <si>
    <t>-355002412</t>
  </si>
  <si>
    <t>36</t>
  </si>
  <si>
    <t>565191111</t>
  </si>
  <si>
    <t>Podklad ploch pro tělovýchovu z asfaltového koberce</t>
  </si>
  <si>
    <t>1900668392</t>
  </si>
  <si>
    <t>579221211</t>
  </si>
  <si>
    <t>Ručně litý pryžový povrch 1-vrstvý tl 13 mm 1 základní barva s impregnací na asfalt do 300 m2</t>
  </si>
  <si>
    <t>387622506</t>
  </si>
  <si>
    <t>579291111</t>
  </si>
  <si>
    <t>Lajnování venkovního litého pryžového povrchu elastickým lakem v různé barevnosti</t>
  </si>
  <si>
    <t>1925851943</t>
  </si>
  <si>
    <t>(49+19,75++2,5)*2</t>
  </si>
  <si>
    <t>3,66*3</t>
  </si>
  <si>
    <t>915351111</t>
  </si>
  <si>
    <t>Vodorovné značení číslice nebo písmeno délky do 1 m</t>
  </si>
  <si>
    <t>kus</t>
  </si>
  <si>
    <t>894625565</t>
  </si>
  <si>
    <t>3*2</t>
  </si>
  <si>
    <t>33</t>
  </si>
  <si>
    <t>919735112</t>
  </si>
  <si>
    <t>Řezání stávajícího živičného krytu hl do 100 mm</t>
  </si>
  <si>
    <t>-1532810788</t>
  </si>
  <si>
    <t>378532617</t>
  </si>
  <si>
    <t>952902131</t>
  </si>
  <si>
    <t>Čištění budov omytí drsných podlah</t>
  </si>
  <si>
    <t>176534396</t>
  </si>
  <si>
    <t>965042141</t>
  </si>
  <si>
    <t>Bourání podkladů pod dlažby nebo mazanin betonových nebo z litého asfaltu tl do 100 mm pl přes 4 m2</t>
  </si>
  <si>
    <t>-1078141241</t>
  </si>
  <si>
    <t>Podkladní vrstva pod sportovním povrchem</t>
  </si>
  <si>
    <t>20,5*0,08</t>
  </si>
  <si>
    <t>-666631940</t>
  </si>
  <si>
    <t>-1945332297</t>
  </si>
  <si>
    <t>27,474*20 'Přepočtené koeficientem množství</t>
  </si>
  <si>
    <t>352465569</t>
  </si>
  <si>
    <t>1903990924</t>
  </si>
  <si>
    <t>27,474*19 'Přepočtené koeficientem množství</t>
  </si>
  <si>
    <t>1843323502</t>
  </si>
  <si>
    <t>-519161427</t>
  </si>
  <si>
    <t>-150560673</t>
  </si>
  <si>
    <t>1309517251</t>
  </si>
  <si>
    <t>-1200321814</t>
  </si>
  <si>
    <t>-2081918499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</si>
</sst>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Sportovní areál Hanspaulka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Rekonstrukce fotbalo...'!J30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Rekonstrukce fotbalo...'!P130</f>
        <v>0</v>
      </c>
      <c r="AV95" s="128">
        <f>'01 - Rekonstrukce fotbalo...'!J33</f>
        <v>0</v>
      </c>
      <c r="AW95" s="128">
        <f>'01 - Rekonstrukce fotbalo...'!J34</f>
        <v>0</v>
      </c>
      <c r="AX95" s="128">
        <f>'01 - Rekonstrukce fotbalo...'!J35</f>
        <v>0</v>
      </c>
      <c r="AY95" s="128">
        <f>'01 - Rekonstrukce fotbalo...'!J36</f>
        <v>0</v>
      </c>
      <c r="AZ95" s="128">
        <f>'01 - Rekonstrukce fotbalo...'!F33</f>
        <v>0</v>
      </c>
      <c r="BA95" s="128">
        <f>'01 - Rekonstrukce fotbalo...'!F34</f>
        <v>0</v>
      </c>
      <c r="BB95" s="128">
        <f>'01 - Rekonstrukce fotbalo...'!F35</f>
        <v>0</v>
      </c>
      <c r="BC95" s="128">
        <f>'01 - Rekonstrukce fotbalo...'!F36</f>
        <v>0</v>
      </c>
      <c r="BD95" s="130">
        <f>'01 - Rekonstrukce fotbalo...'!F37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Běžecká dráha'!J30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'02 - Běžecká dráha'!P126</f>
        <v>0</v>
      </c>
      <c r="AV96" s="133">
        <f>'02 - Běžecká dráha'!J33</f>
        <v>0</v>
      </c>
      <c r="AW96" s="133">
        <f>'02 - Běžecká dráha'!J34</f>
        <v>0</v>
      </c>
      <c r="AX96" s="133">
        <f>'02 - Běžecká dráha'!J35</f>
        <v>0</v>
      </c>
      <c r="AY96" s="133">
        <f>'02 - Běžecká dráha'!J36</f>
        <v>0</v>
      </c>
      <c r="AZ96" s="133">
        <f>'02 - Běžecká dráha'!F33</f>
        <v>0</v>
      </c>
      <c r="BA96" s="133">
        <f>'02 - Běžecká dráha'!F34</f>
        <v>0</v>
      </c>
      <c r="BB96" s="133">
        <f>'02 - Běžecká dráha'!F35</f>
        <v>0</v>
      </c>
      <c r="BC96" s="133">
        <f>'02 - Běžecká dráha'!F36</f>
        <v>0</v>
      </c>
      <c r="BD96" s="135">
        <f>'02 - Běžecká dráha'!F37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ARxtXHVxziibPqTpl29CP72Nc0Xamvi3Un5lpmSw6JtH3fBSL5obbQgpUFxAsnYxw2MX+iUaRvUH5G0b6oyzpA==" hashValue="P7ytrRaOCjU58RPcTU9oPWXw1NEC4fHJtk46zit88Icu6ZWsOSln8aGJunHhr5UoeHeKI/79izU+PwnM3mB7I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Rekonstrukce fotbalo...'!C2" display="/"/>
    <hyperlink ref="A96" location="'02 - Běžecká drá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Sportovní areál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ROUND((SUM(BE130:BE191)),  2)</f>
        <v>0</v>
      </c>
      <c r="G33" s="38"/>
      <c r="H33" s="38"/>
      <c r="I33" s="155">
        <v>0.20999999999999999</v>
      </c>
      <c r="J33" s="154">
        <f>ROUND(((SUM(BE130:BE191))*I33),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ROUND((SUM(BF130:BF191)),  2)</f>
        <v>0</v>
      </c>
      <c r="G34" s="38"/>
      <c r="H34" s="38"/>
      <c r="I34" s="155">
        <v>0.14999999999999999</v>
      </c>
      <c r="J34" s="154">
        <f>ROUND(((SUM(BF130:BF191))*I34),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ROUND((SUM(BG130:BG191)),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ROUND((SUM(BH130:BH191)),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ROUND((SUM(BI130:BI191)),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Sportovní areál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Rekonstrukce fotbalového hřiště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J139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J152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J161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101</v>
      </c>
      <c r="E103" s="182"/>
      <c r="F103" s="182"/>
      <c r="G103" s="182"/>
      <c r="H103" s="182"/>
      <c r="I103" s="182"/>
      <c r="J103" s="183">
        <f>J164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J165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J177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104</v>
      </c>
      <c r="E106" s="188"/>
      <c r="F106" s="188"/>
      <c r="G106" s="188"/>
      <c r="H106" s="188"/>
      <c r="I106" s="188"/>
      <c r="J106" s="189">
        <f>J182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105</v>
      </c>
      <c r="E107" s="182"/>
      <c r="F107" s="182"/>
      <c r="G107" s="182"/>
      <c r="H107" s="182"/>
      <c r="I107" s="182"/>
      <c r="J107" s="183">
        <f>J185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106</v>
      </c>
      <c r="E108" s="188"/>
      <c r="F108" s="188"/>
      <c r="G108" s="188"/>
      <c r="H108" s="188"/>
      <c r="I108" s="188"/>
      <c r="J108" s="189">
        <f>J186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107</v>
      </c>
      <c r="E109" s="188"/>
      <c r="F109" s="188"/>
      <c r="G109" s="188"/>
      <c r="H109" s="188"/>
      <c r="I109" s="188"/>
      <c r="J109" s="189">
        <f>J188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108</v>
      </c>
      <c r="E110" s="188"/>
      <c r="F110" s="188"/>
      <c r="G110" s="188"/>
      <c r="H110" s="188"/>
      <c r="I110" s="188"/>
      <c r="J110" s="189">
        <f>J190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109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Sportovní areál Hanspaulka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88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01 - Rekonstrukce fotbalového hřiště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25. 5. 2021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110</v>
      </c>
      <c r="D129" s="194" t="s">
        <v>58</v>
      </c>
      <c r="E129" s="194" t="s">
        <v>54</v>
      </c>
      <c r="F129" s="194" t="s">
        <v>55</v>
      </c>
      <c r="G129" s="194" t="s">
        <v>111</v>
      </c>
      <c r="H129" s="194" t="s">
        <v>112</v>
      </c>
      <c r="I129" s="194" t="s">
        <v>113</v>
      </c>
      <c r="J129" s="195" t="s">
        <v>92</v>
      </c>
      <c r="K129" s="196" t="s">
        <v>114</v>
      </c>
      <c r="L129" s="197"/>
      <c r="M129" s="100" t="s">
        <v>1</v>
      </c>
      <c r="N129" s="101" t="s">
        <v>37</v>
      </c>
      <c r="O129" s="101" t="s">
        <v>115</v>
      </c>
      <c r="P129" s="101" t="s">
        <v>116</v>
      </c>
      <c r="Q129" s="101" t="s">
        <v>117</v>
      </c>
      <c r="R129" s="101" t="s">
        <v>118</v>
      </c>
      <c r="S129" s="101" t="s">
        <v>119</v>
      </c>
      <c r="T129" s="102" t="s">
        <v>120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121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P131+P164+P185</f>
        <v>0</v>
      </c>
      <c r="Q130" s="104"/>
      <c r="R130" s="200">
        <f>R131+R164+R185</f>
        <v>46.054900000000004</v>
      </c>
      <c r="S130" s="104"/>
      <c r="T130" s="201">
        <f>T131+T164+T185</f>
        <v>47.544999999999995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94</v>
      </c>
      <c r="BK130" s="202">
        <f>BK131+BK164+BK185</f>
        <v>0</v>
      </c>
    </row>
    <row r="131" s="12" customFormat="1" ht="25.92" customHeight="1">
      <c r="A131" s="12"/>
      <c r="B131" s="203"/>
      <c r="C131" s="204"/>
      <c r="D131" s="205" t="s">
        <v>72</v>
      </c>
      <c r="E131" s="206" t="s">
        <v>122</v>
      </c>
      <c r="F131" s="206" t="s">
        <v>123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P132+P135+P139+P152+P161</f>
        <v>0</v>
      </c>
      <c r="Q131" s="211"/>
      <c r="R131" s="212">
        <f>R132+R135+R139+R152+R161</f>
        <v>44.730300000000007</v>
      </c>
      <c r="S131" s="211"/>
      <c r="T131" s="213">
        <f>T132+T135+T139+T152+T161</f>
        <v>45.324999999999996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73</v>
      </c>
      <c r="AY131" s="214" t="s">
        <v>124</v>
      </c>
      <c r="BK131" s="216">
        <f>BK132+BK135+BK139+BK152+BK161</f>
        <v>0</v>
      </c>
    </row>
    <row r="132" s="12" customFormat="1" ht="22.8" customHeight="1">
      <c r="A132" s="12"/>
      <c r="B132" s="203"/>
      <c r="C132" s="204"/>
      <c r="D132" s="205" t="s">
        <v>72</v>
      </c>
      <c r="E132" s="217" t="s">
        <v>81</v>
      </c>
      <c r="F132" s="217" t="s">
        <v>125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SUM(P133:P134)</f>
        <v>0</v>
      </c>
      <c r="Q132" s="211"/>
      <c r="R132" s="212">
        <f>SUM(R133:R134)</f>
        <v>0</v>
      </c>
      <c r="S132" s="211"/>
      <c r="T132" s="213">
        <f>SUM(T133:T134)</f>
        <v>45.324999999999996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81</v>
      </c>
      <c r="AT132" s="215" t="s">
        <v>72</v>
      </c>
      <c r="AU132" s="215" t="s">
        <v>81</v>
      </c>
      <c r="AY132" s="214" t="s">
        <v>124</v>
      </c>
      <c r="BK132" s="216">
        <f>SUM(BK133:BK134)</f>
        <v>0</v>
      </c>
    </row>
    <row r="133" s="2" customFormat="1" ht="24.15" customHeight="1">
      <c r="A133" s="38"/>
      <c r="B133" s="39"/>
      <c r="C133" s="219" t="s">
        <v>81</v>
      </c>
      <c r="D133" s="219" t="s">
        <v>126</v>
      </c>
      <c r="E133" s="220" t="s">
        <v>127</v>
      </c>
      <c r="F133" s="221" t="s">
        <v>128</v>
      </c>
      <c r="G133" s="222" t="s">
        <v>129</v>
      </c>
      <c r="H133" s="223">
        <v>1225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38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0.036999999999999998</v>
      </c>
      <c r="T133" s="230">
        <f>S133*H133</f>
        <v>45.324999999999996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130</v>
      </c>
      <c r="AT133" s="231" t="s">
        <v>126</v>
      </c>
      <c r="AU133" s="231" t="s">
        <v>83</v>
      </c>
      <c r="AY133" s="17" t="s">
        <v>124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81</v>
      </c>
      <c r="BK133" s="232">
        <f>ROUND(I133*H133,2)</f>
        <v>0</v>
      </c>
      <c r="BL133" s="17" t="s">
        <v>130</v>
      </c>
      <c r="BM133" s="231" t="s">
        <v>131</v>
      </c>
    </row>
    <row r="134" s="13" customFormat="1">
      <c r="A134" s="13"/>
      <c r="B134" s="233"/>
      <c r="C134" s="234"/>
      <c r="D134" s="235" t="s">
        <v>132</v>
      </c>
      <c r="E134" s="236" t="s">
        <v>1</v>
      </c>
      <c r="F134" s="237" t="s">
        <v>133</v>
      </c>
      <c r="G134" s="234"/>
      <c r="H134" s="238">
        <v>1225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132</v>
      </c>
      <c r="AU134" s="244" t="s">
        <v>83</v>
      </c>
      <c r="AV134" s="13" t="s">
        <v>83</v>
      </c>
      <c r="AW134" s="13" t="s">
        <v>30</v>
      </c>
      <c r="AX134" s="13" t="s">
        <v>81</v>
      </c>
      <c r="AY134" s="244" t="s">
        <v>124</v>
      </c>
    </row>
    <row r="135" s="12" customFormat="1" ht="22.8" customHeight="1">
      <c r="A135" s="12"/>
      <c r="B135" s="203"/>
      <c r="C135" s="204"/>
      <c r="D135" s="205" t="s">
        <v>72</v>
      </c>
      <c r="E135" s="217" t="s">
        <v>134</v>
      </c>
      <c r="F135" s="217" t="s">
        <v>135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SUM(P136:P138)</f>
        <v>0</v>
      </c>
      <c r="Q135" s="211"/>
      <c r="R135" s="212">
        <f>SUM(R136:R138)</f>
        <v>44.730300000000007</v>
      </c>
      <c r="S135" s="211"/>
      <c r="T135" s="213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81</v>
      </c>
      <c r="AT135" s="215" t="s">
        <v>72</v>
      </c>
      <c r="AU135" s="215" t="s">
        <v>81</v>
      </c>
      <c r="AY135" s="214" t="s">
        <v>124</v>
      </c>
      <c r="BK135" s="216">
        <f>SUM(BK136:BK138)</f>
        <v>0</v>
      </c>
    </row>
    <row r="136" s="2" customFormat="1" ht="33" customHeight="1">
      <c r="A136" s="38"/>
      <c r="B136" s="39"/>
      <c r="C136" s="219" t="s">
        <v>83</v>
      </c>
      <c r="D136" s="219" t="s">
        <v>126</v>
      </c>
      <c r="E136" s="220" t="s">
        <v>136</v>
      </c>
      <c r="F136" s="221" t="s">
        <v>137</v>
      </c>
      <c r="G136" s="222" t="s">
        <v>129</v>
      </c>
      <c r="H136" s="223">
        <v>1225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0.036400000000000002</v>
      </c>
      <c r="R136" s="229">
        <f>Q136*H136</f>
        <v>44.590000000000003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130</v>
      </c>
      <c r="AT136" s="231" t="s">
        <v>126</v>
      </c>
      <c r="AU136" s="231" t="s">
        <v>83</v>
      </c>
      <c r="AY136" s="17" t="s">
        <v>124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130</v>
      </c>
      <c r="BM136" s="231" t="s">
        <v>138</v>
      </c>
    </row>
    <row r="137" s="13" customFormat="1">
      <c r="A137" s="13"/>
      <c r="B137" s="233"/>
      <c r="C137" s="234"/>
      <c r="D137" s="235" t="s">
        <v>132</v>
      </c>
      <c r="E137" s="236" t="s">
        <v>1</v>
      </c>
      <c r="F137" s="237" t="s">
        <v>133</v>
      </c>
      <c r="G137" s="234"/>
      <c r="H137" s="238">
        <v>1225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132</v>
      </c>
      <c r="AU137" s="244" t="s">
        <v>83</v>
      </c>
      <c r="AV137" s="13" t="s">
        <v>83</v>
      </c>
      <c r="AW137" s="13" t="s">
        <v>30</v>
      </c>
      <c r="AX137" s="13" t="s">
        <v>81</v>
      </c>
      <c r="AY137" s="244" t="s">
        <v>124</v>
      </c>
    </row>
    <row r="138" s="2" customFormat="1" ht="24.15" customHeight="1">
      <c r="A138" s="38"/>
      <c r="B138" s="39"/>
      <c r="C138" s="219" t="s">
        <v>139</v>
      </c>
      <c r="D138" s="219" t="s">
        <v>126</v>
      </c>
      <c r="E138" s="220" t="s">
        <v>140</v>
      </c>
      <c r="F138" s="221" t="s">
        <v>141</v>
      </c>
      <c r="G138" s="222" t="s">
        <v>142</v>
      </c>
      <c r="H138" s="223">
        <v>230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38</v>
      </c>
      <c r="O138" s="91"/>
      <c r="P138" s="229">
        <f>O138*H138</f>
        <v>0</v>
      </c>
      <c r="Q138" s="229">
        <v>0.00060999999999999997</v>
      </c>
      <c r="R138" s="229">
        <f>Q138*H138</f>
        <v>0.14029999999999998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130</v>
      </c>
      <c r="AT138" s="231" t="s">
        <v>126</v>
      </c>
      <c r="AU138" s="231" t="s">
        <v>83</v>
      </c>
      <c r="AY138" s="17" t="s">
        <v>124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81</v>
      </c>
      <c r="BK138" s="232">
        <f>ROUND(I138*H138,2)</f>
        <v>0</v>
      </c>
      <c r="BL138" s="17" t="s">
        <v>130</v>
      </c>
      <c r="BM138" s="231" t="s">
        <v>143</v>
      </c>
    </row>
    <row r="139" s="12" customFormat="1" ht="22.8" customHeight="1">
      <c r="A139" s="12"/>
      <c r="B139" s="203"/>
      <c r="C139" s="204"/>
      <c r="D139" s="205" t="s">
        <v>72</v>
      </c>
      <c r="E139" s="217" t="s">
        <v>144</v>
      </c>
      <c r="F139" s="217" t="s">
        <v>145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SUM(P140:P151)</f>
        <v>0</v>
      </c>
      <c r="Q139" s="211"/>
      <c r="R139" s="212">
        <f>SUM(R140:R151)</f>
        <v>0</v>
      </c>
      <c r="S139" s="211"/>
      <c r="T139" s="213">
        <f>SUM(T140:T151)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81</v>
      </c>
      <c r="AT139" s="215" t="s">
        <v>72</v>
      </c>
      <c r="AU139" s="215" t="s">
        <v>81</v>
      </c>
      <c r="AY139" s="214" t="s">
        <v>124</v>
      </c>
      <c r="BK139" s="216">
        <f>SUM(BK140:BK151)</f>
        <v>0</v>
      </c>
    </row>
    <row r="140" s="2" customFormat="1" ht="16.5" customHeight="1">
      <c r="A140" s="38"/>
      <c r="B140" s="39"/>
      <c r="C140" s="219" t="s">
        <v>146</v>
      </c>
      <c r="D140" s="219" t="s">
        <v>126</v>
      </c>
      <c r="E140" s="220" t="s">
        <v>147</v>
      </c>
      <c r="F140" s="221" t="s">
        <v>148</v>
      </c>
      <c r="G140" s="222" t="s">
        <v>129</v>
      </c>
      <c r="H140" s="223">
        <v>300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130</v>
      </c>
      <c r="AT140" s="231" t="s">
        <v>126</v>
      </c>
      <c r="AU140" s="231" t="s">
        <v>83</v>
      </c>
      <c r="AY140" s="17" t="s">
        <v>124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130</v>
      </c>
      <c r="BM140" s="231" t="s">
        <v>149</v>
      </c>
    </row>
    <row r="141" s="13" customFormat="1">
      <c r="A141" s="13"/>
      <c r="B141" s="233"/>
      <c r="C141" s="234"/>
      <c r="D141" s="235" t="s">
        <v>132</v>
      </c>
      <c r="E141" s="236" t="s">
        <v>1</v>
      </c>
      <c r="F141" s="237" t="s">
        <v>150</v>
      </c>
      <c r="G141" s="234"/>
      <c r="H141" s="238">
        <v>300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132</v>
      </c>
      <c r="AU141" s="244" t="s">
        <v>83</v>
      </c>
      <c r="AV141" s="13" t="s">
        <v>83</v>
      </c>
      <c r="AW141" s="13" t="s">
        <v>30</v>
      </c>
      <c r="AX141" s="13" t="s">
        <v>73</v>
      </c>
      <c r="AY141" s="244" t="s">
        <v>124</v>
      </c>
    </row>
    <row r="142" s="14" customFormat="1">
      <c r="A142" s="14"/>
      <c r="B142" s="245"/>
      <c r="C142" s="246"/>
      <c r="D142" s="235" t="s">
        <v>132</v>
      </c>
      <c r="E142" s="247" t="s">
        <v>1</v>
      </c>
      <c r="F142" s="248" t="s">
        <v>151</v>
      </c>
      <c r="G142" s="246"/>
      <c r="H142" s="249">
        <v>300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132</v>
      </c>
      <c r="AU142" s="255" t="s">
        <v>83</v>
      </c>
      <c r="AV142" s="14" t="s">
        <v>130</v>
      </c>
      <c r="AW142" s="14" t="s">
        <v>30</v>
      </c>
      <c r="AX142" s="14" t="s">
        <v>81</v>
      </c>
      <c r="AY142" s="255" t="s">
        <v>124</v>
      </c>
    </row>
    <row r="143" s="2" customFormat="1" ht="33" customHeight="1">
      <c r="A143" s="38"/>
      <c r="B143" s="39"/>
      <c r="C143" s="219" t="s">
        <v>152</v>
      </c>
      <c r="D143" s="219" t="s">
        <v>126</v>
      </c>
      <c r="E143" s="220" t="s">
        <v>153</v>
      </c>
      <c r="F143" s="221" t="s">
        <v>154</v>
      </c>
      <c r="G143" s="222" t="s">
        <v>129</v>
      </c>
      <c r="H143" s="223">
        <v>300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130</v>
      </c>
      <c r="AT143" s="231" t="s">
        <v>126</v>
      </c>
      <c r="AU143" s="231" t="s">
        <v>83</v>
      </c>
      <c r="AY143" s="17" t="s">
        <v>124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130</v>
      </c>
      <c r="BM143" s="231" t="s">
        <v>155</v>
      </c>
    </row>
    <row r="144" s="2" customFormat="1" ht="33" customHeight="1">
      <c r="A144" s="38"/>
      <c r="B144" s="39"/>
      <c r="C144" s="219" t="s">
        <v>156</v>
      </c>
      <c r="D144" s="219" t="s">
        <v>126</v>
      </c>
      <c r="E144" s="220" t="s">
        <v>157</v>
      </c>
      <c r="F144" s="221" t="s">
        <v>158</v>
      </c>
      <c r="G144" s="222" t="s">
        <v>129</v>
      </c>
      <c r="H144" s="223">
        <v>300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130</v>
      </c>
      <c r="AT144" s="231" t="s">
        <v>126</v>
      </c>
      <c r="AU144" s="231" t="s">
        <v>83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130</v>
      </c>
      <c r="BM144" s="231" t="s">
        <v>159</v>
      </c>
    </row>
    <row r="145" s="2" customFormat="1" ht="33" customHeight="1">
      <c r="A145" s="38"/>
      <c r="B145" s="39"/>
      <c r="C145" s="219" t="s">
        <v>160</v>
      </c>
      <c r="D145" s="219" t="s">
        <v>126</v>
      </c>
      <c r="E145" s="220" t="s">
        <v>161</v>
      </c>
      <c r="F145" s="221" t="s">
        <v>162</v>
      </c>
      <c r="G145" s="222" t="s">
        <v>129</v>
      </c>
      <c r="H145" s="223">
        <v>300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130</v>
      </c>
      <c r="AT145" s="231" t="s">
        <v>126</v>
      </c>
      <c r="AU145" s="231" t="s">
        <v>83</v>
      </c>
      <c r="AY145" s="17" t="s">
        <v>124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130</v>
      </c>
      <c r="BM145" s="231" t="s">
        <v>163</v>
      </c>
    </row>
    <row r="146" s="2" customFormat="1" ht="16.5" customHeight="1">
      <c r="A146" s="38"/>
      <c r="B146" s="39"/>
      <c r="C146" s="219" t="s">
        <v>164</v>
      </c>
      <c r="D146" s="219" t="s">
        <v>126</v>
      </c>
      <c r="E146" s="220" t="s">
        <v>165</v>
      </c>
      <c r="F146" s="221" t="s">
        <v>166</v>
      </c>
      <c r="G146" s="222" t="s">
        <v>129</v>
      </c>
      <c r="H146" s="223">
        <v>3000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38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130</v>
      </c>
      <c r="AT146" s="231" t="s">
        <v>126</v>
      </c>
      <c r="AU146" s="231" t="s">
        <v>83</v>
      </c>
      <c r="AY146" s="17" t="s">
        <v>124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81</v>
      </c>
      <c r="BK146" s="232">
        <f>ROUND(I146*H146,2)</f>
        <v>0</v>
      </c>
      <c r="BL146" s="17" t="s">
        <v>130</v>
      </c>
      <c r="BM146" s="231" t="s">
        <v>167</v>
      </c>
    </row>
    <row r="147" s="15" customFormat="1">
      <c r="A147" s="15"/>
      <c r="B147" s="256"/>
      <c r="C147" s="257"/>
      <c r="D147" s="235" t="s">
        <v>132</v>
      </c>
      <c r="E147" s="258" t="s">
        <v>1</v>
      </c>
      <c r="F147" s="259" t="s">
        <v>168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132</v>
      </c>
      <c r="AU147" s="265" t="s">
        <v>83</v>
      </c>
      <c r="AV147" s="15" t="s">
        <v>81</v>
      </c>
      <c r="AW147" s="15" t="s">
        <v>30</v>
      </c>
      <c r="AX147" s="15" t="s">
        <v>73</v>
      </c>
      <c r="AY147" s="265" t="s">
        <v>124</v>
      </c>
    </row>
    <row r="148" s="13" customFormat="1">
      <c r="A148" s="13"/>
      <c r="B148" s="233"/>
      <c r="C148" s="234"/>
      <c r="D148" s="235" t="s">
        <v>132</v>
      </c>
      <c r="E148" s="236" t="s">
        <v>1</v>
      </c>
      <c r="F148" s="237" t="s">
        <v>169</v>
      </c>
      <c r="G148" s="234"/>
      <c r="H148" s="238">
        <v>3000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132</v>
      </c>
      <c r="AU148" s="244" t="s">
        <v>83</v>
      </c>
      <c r="AV148" s="13" t="s">
        <v>83</v>
      </c>
      <c r="AW148" s="13" t="s">
        <v>30</v>
      </c>
      <c r="AX148" s="13" t="s">
        <v>81</v>
      </c>
      <c r="AY148" s="244" t="s">
        <v>124</v>
      </c>
    </row>
    <row r="149" s="2" customFormat="1" ht="16.5" customHeight="1">
      <c r="A149" s="38"/>
      <c r="B149" s="39"/>
      <c r="C149" s="219" t="s">
        <v>170</v>
      </c>
      <c r="D149" s="219" t="s">
        <v>126</v>
      </c>
      <c r="E149" s="220" t="s">
        <v>171</v>
      </c>
      <c r="F149" s="221" t="s">
        <v>172</v>
      </c>
      <c r="G149" s="222" t="s">
        <v>129</v>
      </c>
      <c r="H149" s="223">
        <v>1225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130</v>
      </c>
      <c r="AT149" s="231" t="s">
        <v>126</v>
      </c>
      <c r="AU149" s="231" t="s">
        <v>83</v>
      </c>
      <c r="AY149" s="17" t="s">
        <v>124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81</v>
      </c>
      <c r="BK149" s="232">
        <f>ROUND(I149*H149,2)</f>
        <v>0</v>
      </c>
      <c r="BL149" s="17" t="s">
        <v>130</v>
      </c>
      <c r="BM149" s="231" t="s">
        <v>173</v>
      </c>
    </row>
    <row r="150" s="13" customFormat="1">
      <c r="A150" s="13"/>
      <c r="B150" s="233"/>
      <c r="C150" s="234"/>
      <c r="D150" s="235" t="s">
        <v>132</v>
      </c>
      <c r="E150" s="236" t="s">
        <v>1</v>
      </c>
      <c r="F150" s="237" t="s">
        <v>133</v>
      </c>
      <c r="G150" s="234"/>
      <c r="H150" s="238">
        <v>1225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132</v>
      </c>
      <c r="AU150" s="244" t="s">
        <v>83</v>
      </c>
      <c r="AV150" s="13" t="s">
        <v>83</v>
      </c>
      <c r="AW150" s="13" t="s">
        <v>30</v>
      </c>
      <c r="AX150" s="13" t="s">
        <v>73</v>
      </c>
      <c r="AY150" s="244" t="s">
        <v>124</v>
      </c>
    </row>
    <row r="151" s="14" customFormat="1">
      <c r="A151" s="14"/>
      <c r="B151" s="245"/>
      <c r="C151" s="246"/>
      <c r="D151" s="235" t="s">
        <v>132</v>
      </c>
      <c r="E151" s="247" t="s">
        <v>1</v>
      </c>
      <c r="F151" s="248" t="s">
        <v>151</v>
      </c>
      <c r="G151" s="246"/>
      <c r="H151" s="249">
        <v>1225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132</v>
      </c>
      <c r="AU151" s="255" t="s">
        <v>83</v>
      </c>
      <c r="AV151" s="14" t="s">
        <v>130</v>
      </c>
      <c r="AW151" s="14" t="s">
        <v>30</v>
      </c>
      <c r="AX151" s="14" t="s">
        <v>81</v>
      </c>
      <c r="AY151" s="255" t="s">
        <v>124</v>
      </c>
    </row>
    <row r="152" s="12" customFormat="1" ht="22.8" customHeight="1">
      <c r="A152" s="12"/>
      <c r="B152" s="203"/>
      <c r="C152" s="204"/>
      <c r="D152" s="205" t="s">
        <v>72</v>
      </c>
      <c r="E152" s="217" t="s">
        <v>174</v>
      </c>
      <c r="F152" s="217" t="s">
        <v>175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SUM(P153:P160)</f>
        <v>0</v>
      </c>
      <c r="Q152" s="211"/>
      <c r="R152" s="212">
        <f>SUM(R153:R160)</f>
        <v>0</v>
      </c>
      <c r="S152" s="211"/>
      <c r="T152" s="213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81</v>
      </c>
      <c r="AT152" s="215" t="s">
        <v>72</v>
      </c>
      <c r="AU152" s="215" t="s">
        <v>81</v>
      </c>
      <c r="AY152" s="214" t="s">
        <v>124</v>
      </c>
      <c r="BK152" s="216">
        <f>SUM(BK153:BK160)</f>
        <v>0</v>
      </c>
    </row>
    <row r="153" s="2" customFormat="1" ht="24.15" customHeight="1">
      <c r="A153" s="38"/>
      <c r="B153" s="39"/>
      <c r="C153" s="219" t="s">
        <v>176</v>
      </c>
      <c r="D153" s="219" t="s">
        <v>126</v>
      </c>
      <c r="E153" s="220" t="s">
        <v>177</v>
      </c>
      <c r="F153" s="221" t="s">
        <v>178</v>
      </c>
      <c r="G153" s="222" t="s">
        <v>179</v>
      </c>
      <c r="H153" s="223">
        <v>47.545000000000002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130</v>
      </c>
      <c r="AT153" s="231" t="s">
        <v>126</v>
      </c>
      <c r="AU153" s="231" t="s">
        <v>83</v>
      </c>
      <c r="AY153" s="17" t="s">
        <v>124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130</v>
      </c>
      <c r="BM153" s="231" t="s">
        <v>180</v>
      </c>
    </row>
    <row r="154" s="2" customFormat="1" ht="33" customHeight="1">
      <c r="A154" s="38"/>
      <c r="B154" s="39"/>
      <c r="C154" s="219" t="s">
        <v>181</v>
      </c>
      <c r="D154" s="219" t="s">
        <v>126</v>
      </c>
      <c r="E154" s="220" t="s">
        <v>182</v>
      </c>
      <c r="F154" s="221" t="s">
        <v>183</v>
      </c>
      <c r="G154" s="222" t="s">
        <v>179</v>
      </c>
      <c r="H154" s="223">
        <v>950.89999999999998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130</v>
      </c>
      <c r="AT154" s="231" t="s">
        <v>126</v>
      </c>
      <c r="AU154" s="231" t="s">
        <v>83</v>
      </c>
      <c r="AY154" s="17" t="s">
        <v>124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130</v>
      </c>
      <c r="BM154" s="231" t="s">
        <v>184</v>
      </c>
    </row>
    <row r="155" s="13" customFormat="1">
      <c r="A155" s="13"/>
      <c r="B155" s="233"/>
      <c r="C155" s="234"/>
      <c r="D155" s="235" t="s">
        <v>132</v>
      </c>
      <c r="E155" s="234"/>
      <c r="F155" s="237" t="s">
        <v>185</v>
      </c>
      <c r="G155" s="234"/>
      <c r="H155" s="238">
        <v>950.89999999999998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132</v>
      </c>
      <c r="AU155" s="244" t="s">
        <v>83</v>
      </c>
      <c r="AV155" s="13" t="s">
        <v>83</v>
      </c>
      <c r="AW155" s="13" t="s">
        <v>4</v>
      </c>
      <c r="AX155" s="13" t="s">
        <v>81</v>
      </c>
      <c r="AY155" s="244" t="s">
        <v>124</v>
      </c>
    </row>
    <row r="156" s="2" customFormat="1" ht="24.15" customHeight="1">
      <c r="A156" s="38"/>
      <c r="B156" s="39"/>
      <c r="C156" s="219" t="s">
        <v>186</v>
      </c>
      <c r="D156" s="219" t="s">
        <v>126</v>
      </c>
      <c r="E156" s="220" t="s">
        <v>187</v>
      </c>
      <c r="F156" s="221" t="s">
        <v>188</v>
      </c>
      <c r="G156" s="222" t="s">
        <v>179</v>
      </c>
      <c r="H156" s="223">
        <v>47.545000000000002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130</v>
      </c>
      <c r="AT156" s="231" t="s">
        <v>126</v>
      </c>
      <c r="AU156" s="231" t="s">
        <v>83</v>
      </c>
      <c r="AY156" s="17" t="s">
        <v>124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130</v>
      </c>
      <c r="BM156" s="231" t="s">
        <v>189</v>
      </c>
    </row>
    <row r="157" s="2" customFormat="1" ht="24.15" customHeight="1">
      <c r="A157" s="38"/>
      <c r="B157" s="39"/>
      <c r="C157" s="219" t="s">
        <v>190</v>
      </c>
      <c r="D157" s="219" t="s">
        <v>126</v>
      </c>
      <c r="E157" s="220" t="s">
        <v>191</v>
      </c>
      <c r="F157" s="221" t="s">
        <v>192</v>
      </c>
      <c r="G157" s="222" t="s">
        <v>179</v>
      </c>
      <c r="H157" s="223">
        <v>903.35500000000002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38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130</v>
      </c>
      <c r="AT157" s="231" t="s">
        <v>126</v>
      </c>
      <c r="AU157" s="231" t="s">
        <v>83</v>
      </c>
      <c r="AY157" s="17" t="s">
        <v>124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81</v>
      </c>
      <c r="BK157" s="232">
        <f>ROUND(I157*H157,2)</f>
        <v>0</v>
      </c>
      <c r="BL157" s="17" t="s">
        <v>130</v>
      </c>
      <c r="BM157" s="231" t="s">
        <v>193</v>
      </c>
    </row>
    <row r="158" s="13" customFormat="1">
      <c r="A158" s="13"/>
      <c r="B158" s="233"/>
      <c r="C158" s="234"/>
      <c r="D158" s="235" t="s">
        <v>132</v>
      </c>
      <c r="E158" s="234"/>
      <c r="F158" s="237" t="s">
        <v>194</v>
      </c>
      <c r="G158" s="234"/>
      <c r="H158" s="238">
        <v>903.35500000000002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132</v>
      </c>
      <c r="AU158" s="244" t="s">
        <v>83</v>
      </c>
      <c r="AV158" s="13" t="s">
        <v>83</v>
      </c>
      <c r="AW158" s="13" t="s">
        <v>4</v>
      </c>
      <c r="AX158" s="13" t="s">
        <v>81</v>
      </c>
      <c r="AY158" s="244" t="s">
        <v>124</v>
      </c>
    </row>
    <row r="159" s="2" customFormat="1" ht="33" customHeight="1">
      <c r="A159" s="38"/>
      <c r="B159" s="39"/>
      <c r="C159" s="219" t="s">
        <v>195</v>
      </c>
      <c r="D159" s="219" t="s">
        <v>126</v>
      </c>
      <c r="E159" s="220" t="s">
        <v>196</v>
      </c>
      <c r="F159" s="221" t="s">
        <v>197</v>
      </c>
      <c r="G159" s="222" t="s">
        <v>179</v>
      </c>
      <c r="H159" s="223">
        <v>2.2200000000000002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130</v>
      </c>
      <c r="AT159" s="231" t="s">
        <v>126</v>
      </c>
      <c r="AU159" s="231" t="s">
        <v>83</v>
      </c>
      <c r="AY159" s="17" t="s">
        <v>124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130</v>
      </c>
      <c r="BM159" s="231" t="s">
        <v>198</v>
      </c>
    </row>
    <row r="160" s="2" customFormat="1" ht="37.8" customHeight="1">
      <c r="A160" s="38"/>
      <c r="B160" s="39"/>
      <c r="C160" s="219" t="s">
        <v>8</v>
      </c>
      <c r="D160" s="219" t="s">
        <v>126</v>
      </c>
      <c r="E160" s="220" t="s">
        <v>199</v>
      </c>
      <c r="F160" s="221" t="s">
        <v>200</v>
      </c>
      <c r="G160" s="222" t="s">
        <v>179</v>
      </c>
      <c r="H160" s="223">
        <v>45.325000000000003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130</v>
      </c>
      <c r="AT160" s="231" t="s">
        <v>126</v>
      </c>
      <c r="AU160" s="231" t="s">
        <v>83</v>
      </c>
      <c r="AY160" s="17" t="s">
        <v>124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130</v>
      </c>
      <c r="BM160" s="231" t="s">
        <v>201</v>
      </c>
    </row>
    <row r="161" s="12" customFormat="1" ht="22.8" customHeight="1">
      <c r="A161" s="12"/>
      <c r="B161" s="203"/>
      <c r="C161" s="204"/>
      <c r="D161" s="205" t="s">
        <v>72</v>
      </c>
      <c r="E161" s="217" t="s">
        <v>202</v>
      </c>
      <c r="F161" s="217" t="s">
        <v>203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SUM(P162:P163)</f>
        <v>0</v>
      </c>
      <c r="Q161" s="211"/>
      <c r="R161" s="212">
        <f>SUM(R162:R163)</f>
        <v>0</v>
      </c>
      <c r="S161" s="211"/>
      <c r="T161" s="213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81</v>
      </c>
      <c r="AT161" s="215" t="s">
        <v>72</v>
      </c>
      <c r="AU161" s="215" t="s">
        <v>81</v>
      </c>
      <c r="AY161" s="214" t="s">
        <v>124</v>
      </c>
      <c r="BK161" s="216">
        <f>SUM(BK162:BK163)</f>
        <v>0</v>
      </c>
    </row>
    <row r="162" s="2" customFormat="1" ht="16.5" customHeight="1">
      <c r="A162" s="38"/>
      <c r="B162" s="39"/>
      <c r="C162" s="219" t="s">
        <v>204</v>
      </c>
      <c r="D162" s="219" t="s">
        <v>126</v>
      </c>
      <c r="E162" s="220" t="s">
        <v>205</v>
      </c>
      <c r="F162" s="221" t="s">
        <v>206</v>
      </c>
      <c r="G162" s="222" t="s">
        <v>179</v>
      </c>
      <c r="H162" s="223">
        <v>44.729999999999997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130</v>
      </c>
      <c r="AT162" s="231" t="s">
        <v>126</v>
      </c>
      <c r="AU162" s="231" t="s">
        <v>83</v>
      </c>
      <c r="AY162" s="17" t="s">
        <v>124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130</v>
      </c>
      <c r="BM162" s="231" t="s">
        <v>207</v>
      </c>
    </row>
    <row r="163" s="2" customFormat="1" ht="24.15" customHeight="1">
      <c r="A163" s="38"/>
      <c r="B163" s="39"/>
      <c r="C163" s="219" t="s">
        <v>208</v>
      </c>
      <c r="D163" s="219" t="s">
        <v>126</v>
      </c>
      <c r="E163" s="220" t="s">
        <v>209</v>
      </c>
      <c r="F163" s="221" t="s">
        <v>210</v>
      </c>
      <c r="G163" s="222" t="s">
        <v>179</v>
      </c>
      <c r="H163" s="223">
        <v>44.729999999999997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130</v>
      </c>
      <c r="AT163" s="231" t="s">
        <v>126</v>
      </c>
      <c r="AU163" s="231" t="s">
        <v>83</v>
      </c>
      <c r="AY163" s="17" t="s">
        <v>124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130</v>
      </c>
      <c r="BM163" s="231" t="s">
        <v>211</v>
      </c>
    </row>
    <row r="164" s="12" customFormat="1" ht="25.92" customHeight="1">
      <c r="A164" s="12"/>
      <c r="B164" s="203"/>
      <c r="C164" s="204"/>
      <c r="D164" s="205" t="s">
        <v>72</v>
      </c>
      <c r="E164" s="206" t="s">
        <v>212</v>
      </c>
      <c r="F164" s="206" t="s">
        <v>213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P165+P177+P182</f>
        <v>0</v>
      </c>
      <c r="Q164" s="211"/>
      <c r="R164" s="212">
        <f>R165+R177+R182</f>
        <v>1.3246</v>
      </c>
      <c r="S164" s="211"/>
      <c r="T164" s="213">
        <f>T165+T177+T182</f>
        <v>2.2199999999999998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83</v>
      </c>
      <c r="AT164" s="215" t="s">
        <v>72</v>
      </c>
      <c r="AU164" s="215" t="s">
        <v>73</v>
      </c>
      <c r="AY164" s="214" t="s">
        <v>124</v>
      </c>
      <c r="BK164" s="216">
        <f>BK165+BK177+BK182</f>
        <v>0</v>
      </c>
    </row>
    <row r="165" s="12" customFormat="1" ht="22.8" customHeight="1">
      <c r="A165" s="12"/>
      <c r="B165" s="203"/>
      <c r="C165" s="204"/>
      <c r="D165" s="205" t="s">
        <v>72</v>
      </c>
      <c r="E165" s="217" t="s">
        <v>214</v>
      </c>
      <c r="F165" s="217" t="s">
        <v>215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SUM(P166:P176)</f>
        <v>0</v>
      </c>
      <c r="Q165" s="211"/>
      <c r="R165" s="212">
        <f>SUM(R166:R176)</f>
        <v>1.2765</v>
      </c>
      <c r="S165" s="211"/>
      <c r="T165" s="213">
        <f>SUM(T166:T176)</f>
        <v>2.2199999999999998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83</v>
      </c>
      <c r="AT165" s="215" t="s">
        <v>72</v>
      </c>
      <c r="AU165" s="215" t="s">
        <v>81</v>
      </c>
      <c r="AY165" s="214" t="s">
        <v>124</v>
      </c>
      <c r="BK165" s="216">
        <f>SUM(BK166:BK176)</f>
        <v>0</v>
      </c>
    </row>
    <row r="166" s="2" customFormat="1" ht="21.75" customHeight="1">
      <c r="A166" s="38"/>
      <c r="B166" s="39"/>
      <c r="C166" s="219" t="s">
        <v>216</v>
      </c>
      <c r="D166" s="219" t="s">
        <v>126</v>
      </c>
      <c r="E166" s="220" t="s">
        <v>217</v>
      </c>
      <c r="F166" s="221" t="s">
        <v>218</v>
      </c>
      <c r="G166" s="222" t="s">
        <v>129</v>
      </c>
      <c r="H166" s="223">
        <v>74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204</v>
      </c>
      <c r="AT166" s="231" t="s">
        <v>126</v>
      </c>
      <c r="AU166" s="231" t="s">
        <v>83</v>
      </c>
      <c r="AY166" s="17" t="s">
        <v>124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204</v>
      </c>
      <c r="BM166" s="231" t="s">
        <v>219</v>
      </c>
    </row>
    <row r="167" s="15" customFormat="1">
      <c r="A167" s="15"/>
      <c r="B167" s="256"/>
      <c r="C167" s="257"/>
      <c r="D167" s="235" t="s">
        <v>132</v>
      </c>
      <c r="E167" s="258" t="s">
        <v>1</v>
      </c>
      <c r="F167" s="259" t="s">
        <v>220</v>
      </c>
      <c r="G167" s="257"/>
      <c r="H167" s="258" t="s">
        <v>1</v>
      </c>
      <c r="I167" s="260"/>
      <c r="J167" s="257"/>
      <c r="K167" s="257"/>
      <c r="L167" s="261"/>
      <c r="M167" s="262"/>
      <c r="N167" s="263"/>
      <c r="O167" s="263"/>
      <c r="P167" s="263"/>
      <c r="Q167" s="263"/>
      <c r="R167" s="263"/>
      <c r="S167" s="263"/>
      <c r="T167" s="26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5" t="s">
        <v>132</v>
      </c>
      <c r="AU167" s="265" t="s">
        <v>83</v>
      </c>
      <c r="AV167" s="15" t="s">
        <v>81</v>
      </c>
      <c r="AW167" s="15" t="s">
        <v>30</v>
      </c>
      <c r="AX167" s="15" t="s">
        <v>73</v>
      </c>
      <c r="AY167" s="265" t="s">
        <v>124</v>
      </c>
    </row>
    <row r="168" s="13" customFormat="1">
      <c r="A168" s="13"/>
      <c r="B168" s="233"/>
      <c r="C168" s="234"/>
      <c r="D168" s="235" t="s">
        <v>132</v>
      </c>
      <c r="E168" s="236" t="s">
        <v>1</v>
      </c>
      <c r="F168" s="237" t="s">
        <v>221</v>
      </c>
      <c r="G168" s="234"/>
      <c r="H168" s="238">
        <v>74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132</v>
      </c>
      <c r="AU168" s="244" t="s">
        <v>83</v>
      </c>
      <c r="AV168" s="13" t="s">
        <v>83</v>
      </c>
      <c r="AW168" s="13" t="s">
        <v>30</v>
      </c>
      <c r="AX168" s="13" t="s">
        <v>81</v>
      </c>
      <c r="AY168" s="244" t="s">
        <v>124</v>
      </c>
    </row>
    <row r="169" s="2" customFormat="1" ht="16.5" customHeight="1">
      <c r="A169" s="38"/>
      <c r="B169" s="39"/>
      <c r="C169" s="266" t="s">
        <v>130</v>
      </c>
      <c r="D169" s="266" t="s">
        <v>222</v>
      </c>
      <c r="E169" s="267" t="s">
        <v>223</v>
      </c>
      <c r="F169" s="268" t="s">
        <v>224</v>
      </c>
      <c r="G169" s="269" t="s">
        <v>225</v>
      </c>
      <c r="H169" s="270">
        <v>2.5529999999999999</v>
      </c>
      <c r="I169" s="271"/>
      <c r="J169" s="272">
        <f>ROUND(I169*H169,2)</f>
        <v>0</v>
      </c>
      <c r="K169" s="273"/>
      <c r="L169" s="274"/>
      <c r="M169" s="275" t="s">
        <v>1</v>
      </c>
      <c r="N169" s="276" t="s">
        <v>38</v>
      </c>
      <c r="O169" s="91"/>
      <c r="P169" s="229">
        <f>O169*H169</f>
        <v>0</v>
      </c>
      <c r="Q169" s="229">
        <v>0.5</v>
      </c>
      <c r="R169" s="229">
        <f>Q169*H169</f>
        <v>1.2765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226</v>
      </c>
      <c r="AT169" s="231" t="s">
        <v>222</v>
      </c>
      <c r="AU169" s="231" t="s">
        <v>83</v>
      </c>
      <c r="AY169" s="17" t="s">
        <v>124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204</v>
      </c>
      <c r="BM169" s="231" t="s">
        <v>227</v>
      </c>
    </row>
    <row r="170" s="13" customFormat="1">
      <c r="A170" s="13"/>
      <c r="B170" s="233"/>
      <c r="C170" s="234"/>
      <c r="D170" s="235" t="s">
        <v>132</v>
      </c>
      <c r="E170" s="236" t="s">
        <v>1</v>
      </c>
      <c r="F170" s="237" t="s">
        <v>228</v>
      </c>
      <c r="G170" s="234"/>
      <c r="H170" s="238">
        <v>2.5529999999999999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83</v>
      </c>
      <c r="AV170" s="13" t="s">
        <v>83</v>
      </c>
      <c r="AW170" s="13" t="s">
        <v>30</v>
      </c>
      <c r="AX170" s="13" t="s">
        <v>81</v>
      </c>
      <c r="AY170" s="244" t="s">
        <v>124</v>
      </c>
    </row>
    <row r="171" s="2" customFormat="1" ht="16.5" customHeight="1">
      <c r="A171" s="38"/>
      <c r="B171" s="39"/>
      <c r="C171" s="219" t="s">
        <v>134</v>
      </c>
      <c r="D171" s="219" t="s">
        <v>126</v>
      </c>
      <c r="E171" s="220" t="s">
        <v>229</v>
      </c>
      <c r="F171" s="221" t="s">
        <v>230</v>
      </c>
      <c r="G171" s="222" t="s">
        <v>129</v>
      </c>
      <c r="H171" s="223">
        <v>74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38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0.029999999999999999</v>
      </c>
      <c r="T171" s="230">
        <f>S171*H171</f>
        <v>2.2199999999999998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204</v>
      </c>
      <c r="AT171" s="231" t="s">
        <v>126</v>
      </c>
      <c r="AU171" s="231" t="s">
        <v>83</v>
      </c>
      <c r="AY171" s="17" t="s">
        <v>124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81</v>
      </c>
      <c r="BK171" s="232">
        <f>ROUND(I171*H171,2)</f>
        <v>0</v>
      </c>
      <c r="BL171" s="17" t="s">
        <v>204</v>
      </c>
      <c r="BM171" s="231" t="s">
        <v>231</v>
      </c>
    </row>
    <row r="172" s="15" customFormat="1">
      <c r="A172" s="15"/>
      <c r="B172" s="256"/>
      <c r="C172" s="257"/>
      <c r="D172" s="235" t="s">
        <v>132</v>
      </c>
      <c r="E172" s="258" t="s">
        <v>1</v>
      </c>
      <c r="F172" s="259" t="s">
        <v>220</v>
      </c>
      <c r="G172" s="257"/>
      <c r="H172" s="258" t="s">
        <v>1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5" t="s">
        <v>132</v>
      </c>
      <c r="AU172" s="265" t="s">
        <v>83</v>
      </c>
      <c r="AV172" s="15" t="s">
        <v>81</v>
      </c>
      <c r="AW172" s="15" t="s">
        <v>30</v>
      </c>
      <c r="AX172" s="15" t="s">
        <v>73</v>
      </c>
      <c r="AY172" s="265" t="s">
        <v>124</v>
      </c>
    </row>
    <row r="173" s="13" customFormat="1">
      <c r="A173" s="13"/>
      <c r="B173" s="233"/>
      <c r="C173" s="234"/>
      <c r="D173" s="235" t="s">
        <v>132</v>
      </c>
      <c r="E173" s="236" t="s">
        <v>1</v>
      </c>
      <c r="F173" s="237" t="s">
        <v>221</v>
      </c>
      <c r="G173" s="234"/>
      <c r="H173" s="238">
        <v>74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132</v>
      </c>
      <c r="AU173" s="244" t="s">
        <v>83</v>
      </c>
      <c r="AV173" s="13" t="s">
        <v>83</v>
      </c>
      <c r="AW173" s="13" t="s">
        <v>30</v>
      </c>
      <c r="AX173" s="13" t="s">
        <v>81</v>
      </c>
      <c r="AY173" s="244" t="s">
        <v>124</v>
      </c>
    </row>
    <row r="174" s="2" customFormat="1" ht="24.15" customHeight="1">
      <c r="A174" s="38"/>
      <c r="B174" s="39"/>
      <c r="C174" s="219" t="s">
        <v>232</v>
      </c>
      <c r="D174" s="219" t="s">
        <v>126</v>
      </c>
      <c r="E174" s="220" t="s">
        <v>233</v>
      </c>
      <c r="F174" s="221" t="s">
        <v>234</v>
      </c>
      <c r="G174" s="222" t="s">
        <v>179</v>
      </c>
      <c r="H174" s="223">
        <v>1.2769999999999999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204</v>
      </c>
      <c r="AT174" s="231" t="s">
        <v>126</v>
      </c>
      <c r="AU174" s="231" t="s">
        <v>83</v>
      </c>
      <c r="AY174" s="17" t="s">
        <v>124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204</v>
      </c>
      <c r="BM174" s="231" t="s">
        <v>235</v>
      </c>
    </row>
    <row r="175" s="2" customFormat="1" ht="24.15" customHeight="1">
      <c r="A175" s="38"/>
      <c r="B175" s="39"/>
      <c r="C175" s="219" t="s">
        <v>236</v>
      </c>
      <c r="D175" s="219" t="s">
        <v>126</v>
      </c>
      <c r="E175" s="220" t="s">
        <v>237</v>
      </c>
      <c r="F175" s="221" t="s">
        <v>238</v>
      </c>
      <c r="G175" s="222" t="s">
        <v>179</v>
      </c>
      <c r="H175" s="223">
        <v>1.2769999999999999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204</v>
      </c>
      <c r="AT175" s="231" t="s">
        <v>126</v>
      </c>
      <c r="AU175" s="231" t="s">
        <v>83</v>
      </c>
      <c r="AY175" s="17" t="s">
        <v>124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204</v>
      </c>
      <c r="BM175" s="231" t="s">
        <v>239</v>
      </c>
    </row>
    <row r="176" s="2" customFormat="1" ht="24.15" customHeight="1">
      <c r="A176" s="38"/>
      <c r="B176" s="39"/>
      <c r="C176" s="219" t="s">
        <v>144</v>
      </c>
      <c r="D176" s="219" t="s">
        <v>126</v>
      </c>
      <c r="E176" s="220" t="s">
        <v>240</v>
      </c>
      <c r="F176" s="221" t="s">
        <v>241</v>
      </c>
      <c r="G176" s="222" t="s">
        <v>179</v>
      </c>
      <c r="H176" s="223">
        <v>1.2769999999999999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204</v>
      </c>
      <c r="AT176" s="231" t="s">
        <v>126</v>
      </c>
      <c r="AU176" s="231" t="s">
        <v>83</v>
      </c>
      <c r="AY176" s="17" t="s">
        <v>124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204</v>
      </c>
      <c r="BM176" s="231" t="s">
        <v>242</v>
      </c>
    </row>
    <row r="177" s="12" customFormat="1" ht="22.8" customHeight="1">
      <c r="A177" s="12"/>
      <c r="B177" s="203"/>
      <c r="C177" s="204"/>
      <c r="D177" s="205" t="s">
        <v>72</v>
      </c>
      <c r="E177" s="217" t="s">
        <v>243</v>
      </c>
      <c r="F177" s="217" t="s">
        <v>244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SUM(P178:P181)</f>
        <v>0</v>
      </c>
      <c r="Q177" s="211"/>
      <c r="R177" s="212">
        <f>SUM(R178:R181)</f>
        <v>0</v>
      </c>
      <c r="S177" s="211"/>
      <c r="T177" s="213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83</v>
      </c>
      <c r="AT177" s="215" t="s">
        <v>72</v>
      </c>
      <c r="AU177" s="215" t="s">
        <v>81</v>
      </c>
      <c r="AY177" s="214" t="s">
        <v>124</v>
      </c>
      <c r="BK177" s="216">
        <f>SUM(BK178:BK181)</f>
        <v>0</v>
      </c>
    </row>
    <row r="178" s="2" customFormat="1" ht="21.75" customHeight="1">
      <c r="A178" s="38"/>
      <c r="B178" s="39"/>
      <c r="C178" s="219" t="s">
        <v>245</v>
      </c>
      <c r="D178" s="219" t="s">
        <v>126</v>
      </c>
      <c r="E178" s="220" t="s">
        <v>246</v>
      </c>
      <c r="F178" s="221" t="s">
        <v>247</v>
      </c>
      <c r="G178" s="222" t="s">
        <v>248</v>
      </c>
      <c r="H178" s="223">
        <v>2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204</v>
      </c>
      <c r="AT178" s="231" t="s">
        <v>126</v>
      </c>
      <c r="AU178" s="231" t="s">
        <v>83</v>
      </c>
      <c r="AY178" s="17" t="s">
        <v>124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204</v>
      </c>
      <c r="BM178" s="231" t="s">
        <v>249</v>
      </c>
    </row>
    <row r="179" s="2" customFormat="1" ht="37.8" customHeight="1">
      <c r="A179" s="38"/>
      <c r="B179" s="39"/>
      <c r="C179" s="219" t="s">
        <v>250</v>
      </c>
      <c r="D179" s="219" t="s">
        <v>126</v>
      </c>
      <c r="E179" s="220" t="s">
        <v>251</v>
      </c>
      <c r="F179" s="221" t="s">
        <v>252</v>
      </c>
      <c r="G179" s="222" t="s">
        <v>129</v>
      </c>
      <c r="H179" s="223">
        <v>300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204</v>
      </c>
      <c r="AT179" s="231" t="s">
        <v>126</v>
      </c>
      <c r="AU179" s="231" t="s">
        <v>83</v>
      </c>
      <c r="AY179" s="17" t="s">
        <v>124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204</v>
      </c>
      <c r="BM179" s="231" t="s">
        <v>253</v>
      </c>
    </row>
    <row r="180" s="13" customFormat="1">
      <c r="A180" s="13"/>
      <c r="B180" s="233"/>
      <c r="C180" s="234"/>
      <c r="D180" s="235" t="s">
        <v>132</v>
      </c>
      <c r="E180" s="236" t="s">
        <v>1</v>
      </c>
      <c r="F180" s="237" t="s">
        <v>150</v>
      </c>
      <c r="G180" s="234"/>
      <c r="H180" s="238">
        <v>300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132</v>
      </c>
      <c r="AU180" s="244" t="s">
        <v>83</v>
      </c>
      <c r="AV180" s="13" t="s">
        <v>83</v>
      </c>
      <c r="AW180" s="13" t="s">
        <v>30</v>
      </c>
      <c r="AX180" s="13" t="s">
        <v>73</v>
      </c>
      <c r="AY180" s="244" t="s">
        <v>124</v>
      </c>
    </row>
    <row r="181" s="14" customFormat="1">
      <c r="A181" s="14"/>
      <c r="B181" s="245"/>
      <c r="C181" s="246"/>
      <c r="D181" s="235" t="s">
        <v>132</v>
      </c>
      <c r="E181" s="247" t="s">
        <v>1</v>
      </c>
      <c r="F181" s="248" t="s">
        <v>151</v>
      </c>
      <c r="G181" s="246"/>
      <c r="H181" s="249">
        <v>300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132</v>
      </c>
      <c r="AU181" s="255" t="s">
        <v>83</v>
      </c>
      <c r="AV181" s="14" t="s">
        <v>130</v>
      </c>
      <c r="AW181" s="14" t="s">
        <v>30</v>
      </c>
      <c r="AX181" s="14" t="s">
        <v>81</v>
      </c>
      <c r="AY181" s="255" t="s">
        <v>124</v>
      </c>
    </row>
    <row r="182" s="12" customFormat="1" ht="22.8" customHeight="1">
      <c r="A182" s="12"/>
      <c r="B182" s="203"/>
      <c r="C182" s="204"/>
      <c r="D182" s="205" t="s">
        <v>72</v>
      </c>
      <c r="E182" s="217" t="s">
        <v>254</v>
      </c>
      <c r="F182" s="217" t="s">
        <v>255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SUM(P183:P184)</f>
        <v>0</v>
      </c>
      <c r="Q182" s="211"/>
      <c r="R182" s="212">
        <f>SUM(R183:R184)</f>
        <v>0.048100000000000004</v>
      </c>
      <c r="S182" s="211"/>
      <c r="T182" s="213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83</v>
      </c>
      <c r="AT182" s="215" t="s">
        <v>72</v>
      </c>
      <c r="AU182" s="215" t="s">
        <v>81</v>
      </c>
      <c r="AY182" s="214" t="s">
        <v>124</v>
      </c>
      <c r="BK182" s="216">
        <f>SUM(BK183:BK184)</f>
        <v>0</v>
      </c>
    </row>
    <row r="183" s="2" customFormat="1" ht="24.15" customHeight="1">
      <c r="A183" s="38"/>
      <c r="B183" s="39"/>
      <c r="C183" s="219" t="s">
        <v>256</v>
      </c>
      <c r="D183" s="219" t="s">
        <v>126</v>
      </c>
      <c r="E183" s="220" t="s">
        <v>257</v>
      </c>
      <c r="F183" s="221" t="s">
        <v>258</v>
      </c>
      <c r="G183" s="222" t="s">
        <v>129</v>
      </c>
      <c r="H183" s="223">
        <v>192.40000000000001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0.00025000000000000001</v>
      </c>
      <c r="R183" s="229">
        <f>Q183*H183</f>
        <v>0.048100000000000004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204</v>
      </c>
      <c r="AT183" s="231" t="s">
        <v>126</v>
      </c>
      <c r="AU183" s="231" t="s">
        <v>83</v>
      </c>
      <c r="AY183" s="17" t="s">
        <v>124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204</v>
      </c>
      <c r="BM183" s="231" t="s">
        <v>259</v>
      </c>
    </row>
    <row r="184" s="13" customFormat="1">
      <c r="A184" s="13"/>
      <c r="B184" s="233"/>
      <c r="C184" s="234"/>
      <c r="D184" s="235" t="s">
        <v>132</v>
      </c>
      <c r="E184" s="236" t="s">
        <v>1</v>
      </c>
      <c r="F184" s="237" t="s">
        <v>260</v>
      </c>
      <c r="G184" s="234"/>
      <c r="H184" s="238">
        <v>192.40000000000001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132</v>
      </c>
      <c r="AU184" s="244" t="s">
        <v>83</v>
      </c>
      <c r="AV184" s="13" t="s">
        <v>83</v>
      </c>
      <c r="AW184" s="13" t="s">
        <v>30</v>
      </c>
      <c r="AX184" s="13" t="s">
        <v>81</v>
      </c>
      <c r="AY184" s="244" t="s">
        <v>124</v>
      </c>
    </row>
    <row r="185" s="12" customFormat="1" ht="25.92" customHeight="1">
      <c r="A185" s="12"/>
      <c r="B185" s="203"/>
      <c r="C185" s="204"/>
      <c r="D185" s="205" t="s">
        <v>72</v>
      </c>
      <c r="E185" s="206" t="s">
        <v>261</v>
      </c>
      <c r="F185" s="206" t="s">
        <v>262</v>
      </c>
      <c r="G185" s="204"/>
      <c r="H185" s="204"/>
      <c r="I185" s="207"/>
      <c r="J185" s="208">
        <f>BK185</f>
        <v>0</v>
      </c>
      <c r="K185" s="204"/>
      <c r="L185" s="209"/>
      <c r="M185" s="210"/>
      <c r="N185" s="211"/>
      <c r="O185" s="211"/>
      <c r="P185" s="212">
        <f>P186+P188+P190</f>
        <v>0</v>
      </c>
      <c r="Q185" s="211"/>
      <c r="R185" s="212">
        <f>R186+R188+R190</f>
        <v>0</v>
      </c>
      <c r="S185" s="211"/>
      <c r="T185" s="213">
        <f>T186+T188+T190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134</v>
      </c>
      <c r="AT185" s="215" t="s">
        <v>72</v>
      </c>
      <c r="AU185" s="215" t="s">
        <v>73</v>
      </c>
      <c r="AY185" s="214" t="s">
        <v>124</v>
      </c>
      <c r="BK185" s="216">
        <f>BK186+BK188+BK190</f>
        <v>0</v>
      </c>
    </row>
    <row r="186" s="12" customFormat="1" ht="22.8" customHeight="1">
      <c r="A186" s="12"/>
      <c r="B186" s="203"/>
      <c r="C186" s="204"/>
      <c r="D186" s="205" t="s">
        <v>72</v>
      </c>
      <c r="E186" s="217" t="s">
        <v>263</v>
      </c>
      <c r="F186" s="217" t="s">
        <v>264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P187</f>
        <v>0</v>
      </c>
      <c r="Q186" s="211"/>
      <c r="R186" s="212">
        <f>R187</f>
        <v>0</v>
      </c>
      <c r="S186" s="211"/>
      <c r="T186" s="213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134</v>
      </c>
      <c r="AT186" s="215" t="s">
        <v>72</v>
      </c>
      <c r="AU186" s="215" t="s">
        <v>81</v>
      </c>
      <c r="AY186" s="214" t="s">
        <v>124</v>
      </c>
      <c r="BK186" s="216">
        <f>BK187</f>
        <v>0</v>
      </c>
    </row>
    <row r="187" s="2" customFormat="1" ht="16.5" customHeight="1">
      <c r="A187" s="38"/>
      <c r="B187" s="39"/>
      <c r="C187" s="219" t="s">
        <v>265</v>
      </c>
      <c r="D187" s="219" t="s">
        <v>126</v>
      </c>
      <c r="E187" s="220" t="s">
        <v>266</v>
      </c>
      <c r="F187" s="221" t="s">
        <v>264</v>
      </c>
      <c r="G187" s="222" t="s">
        <v>267</v>
      </c>
      <c r="H187" s="277"/>
      <c r="I187" s="224"/>
      <c r="J187" s="225">
        <f>ROUND(I187*H187,2)</f>
        <v>0</v>
      </c>
      <c r="K187" s="226"/>
      <c r="L187" s="44"/>
      <c r="M187" s="227" t="s">
        <v>1</v>
      </c>
      <c r="N187" s="228" t="s">
        <v>38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268</v>
      </c>
      <c r="AT187" s="231" t="s">
        <v>126</v>
      </c>
      <c r="AU187" s="231" t="s">
        <v>83</v>
      </c>
      <c r="AY187" s="17" t="s">
        <v>124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81</v>
      </c>
      <c r="BK187" s="232">
        <f>ROUND(I187*H187,2)</f>
        <v>0</v>
      </c>
      <c r="BL187" s="17" t="s">
        <v>268</v>
      </c>
      <c r="BM187" s="231" t="s">
        <v>269</v>
      </c>
    </row>
    <row r="188" s="12" customFormat="1" ht="22.8" customHeight="1">
      <c r="A188" s="12"/>
      <c r="B188" s="203"/>
      <c r="C188" s="204"/>
      <c r="D188" s="205" t="s">
        <v>72</v>
      </c>
      <c r="E188" s="217" t="s">
        <v>270</v>
      </c>
      <c r="F188" s="217" t="s">
        <v>271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P189</f>
        <v>0</v>
      </c>
      <c r="Q188" s="211"/>
      <c r="R188" s="212">
        <f>R189</f>
        <v>0</v>
      </c>
      <c r="S188" s="211"/>
      <c r="T188" s="21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134</v>
      </c>
      <c r="AT188" s="215" t="s">
        <v>72</v>
      </c>
      <c r="AU188" s="215" t="s">
        <v>81</v>
      </c>
      <c r="AY188" s="214" t="s">
        <v>124</v>
      </c>
      <c r="BK188" s="216">
        <f>BK189</f>
        <v>0</v>
      </c>
    </row>
    <row r="189" s="2" customFormat="1" ht="16.5" customHeight="1">
      <c r="A189" s="38"/>
      <c r="B189" s="39"/>
      <c r="C189" s="219" t="s">
        <v>272</v>
      </c>
      <c r="D189" s="219" t="s">
        <v>126</v>
      </c>
      <c r="E189" s="220" t="s">
        <v>273</v>
      </c>
      <c r="F189" s="221" t="s">
        <v>274</v>
      </c>
      <c r="G189" s="222" t="s">
        <v>267</v>
      </c>
      <c r="H189" s="277"/>
      <c r="I189" s="224"/>
      <c r="J189" s="225">
        <f>ROUND(I189*H189,2)</f>
        <v>0</v>
      </c>
      <c r="K189" s="226"/>
      <c r="L189" s="44"/>
      <c r="M189" s="227" t="s">
        <v>1</v>
      </c>
      <c r="N189" s="228" t="s">
        <v>38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268</v>
      </c>
      <c r="AT189" s="231" t="s">
        <v>126</v>
      </c>
      <c r="AU189" s="231" t="s">
        <v>83</v>
      </c>
      <c r="AY189" s="17" t="s">
        <v>124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81</v>
      </c>
      <c r="BK189" s="232">
        <f>ROUND(I189*H189,2)</f>
        <v>0</v>
      </c>
      <c r="BL189" s="17" t="s">
        <v>268</v>
      </c>
      <c r="BM189" s="231" t="s">
        <v>275</v>
      </c>
    </row>
    <row r="190" s="12" customFormat="1" ht="22.8" customHeight="1">
      <c r="A190" s="12"/>
      <c r="B190" s="203"/>
      <c r="C190" s="204"/>
      <c r="D190" s="205" t="s">
        <v>72</v>
      </c>
      <c r="E190" s="217" t="s">
        <v>276</v>
      </c>
      <c r="F190" s="217" t="s">
        <v>277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P191</f>
        <v>0</v>
      </c>
      <c r="Q190" s="211"/>
      <c r="R190" s="212">
        <f>R191</f>
        <v>0</v>
      </c>
      <c r="S190" s="211"/>
      <c r="T190" s="21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134</v>
      </c>
      <c r="AT190" s="215" t="s">
        <v>72</v>
      </c>
      <c r="AU190" s="215" t="s">
        <v>81</v>
      </c>
      <c r="AY190" s="214" t="s">
        <v>124</v>
      </c>
      <c r="BK190" s="216">
        <f>BK191</f>
        <v>0</v>
      </c>
    </row>
    <row r="191" s="2" customFormat="1" ht="16.5" customHeight="1">
      <c r="A191" s="38"/>
      <c r="B191" s="39"/>
      <c r="C191" s="219" t="s">
        <v>7</v>
      </c>
      <c r="D191" s="219" t="s">
        <v>126</v>
      </c>
      <c r="E191" s="220" t="s">
        <v>278</v>
      </c>
      <c r="F191" s="221" t="s">
        <v>277</v>
      </c>
      <c r="G191" s="222" t="s">
        <v>267</v>
      </c>
      <c r="H191" s="277"/>
      <c r="I191" s="224"/>
      <c r="J191" s="225">
        <f>ROUND(I191*H191,2)</f>
        <v>0</v>
      </c>
      <c r="K191" s="226"/>
      <c r="L191" s="44"/>
      <c r="M191" s="278" t="s">
        <v>1</v>
      </c>
      <c r="N191" s="279" t="s">
        <v>38</v>
      </c>
      <c r="O191" s="280"/>
      <c r="P191" s="281">
        <f>O191*H191</f>
        <v>0</v>
      </c>
      <c r="Q191" s="281">
        <v>0</v>
      </c>
      <c r="R191" s="281">
        <f>Q191*H191</f>
        <v>0</v>
      </c>
      <c r="S191" s="281">
        <v>0</v>
      </c>
      <c r="T191" s="2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268</v>
      </c>
      <c r="AT191" s="231" t="s">
        <v>126</v>
      </c>
      <c r="AU191" s="231" t="s">
        <v>83</v>
      </c>
      <c r="AY191" s="17" t="s">
        <v>124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81</v>
      </c>
      <c r="BK191" s="232">
        <f>ROUND(I191*H191,2)</f>
        <v>0</v>
      </c>
      <c r="BL191" s="17" t="s">
        <v>268</v>
      </c>
      <c r="BM191" s="231" t="s">
        <v>279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oX8xP3cMbXrooTrtiTsMrjZt7PNfpMHu9VvD+uwjmMTt5dAPcqWGahB6qS46i8jPbl7N7n/VTg+qCjsBxSqFaw==" hashValue="bVgFeJrGxm4kxgRSzFk1gzdXel/Xgjku3oLVsGklcpvqRVyT9wMONUDq8lPGZn0kDummxPOR5TKJ//EGKhxFmQ==" algorithmName="SHA-512" password="CC35"/>
  <autoFilter ref="C129:K19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Sportovní areál Hanspaulka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25. 5. 2021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ROUND((SUM(BE126:BE188)),  2)</f>
        <v>0</v>
      </c>
      <c r="G33" s="38"/>
      <c r="H33" s="38"/>
      <c r="I33" s="155">
        <v>0.20999999999999999</v>
      </c>
      <c r="J33" s="154">
        <f>ROUND(((SUM(BE126:BE188))*I33),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ROUND((SUM(BF126:BF188)),  2)</f>
        <v>0</v>
      </c>
      <c r="G34" s="38"/>
      <c r="H34" s="38"/>
      <c r="I34" s="155">
        <v>0.14999999999999999</v>
      </c>
      <c r="J34" s="154">
        <f>ROUND(((SUM(BF126:BF188))*I34),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ROUND((SUM(BG126:BG188)),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ROUND((SUM(BH126:BH188)),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ROUND((SUM(BI126:BI188)),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Sportovní areál Hanspaulka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Běžecká dráha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J155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J171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J179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105</v>
      </c>
      <c r="E103" s="182"/>
      <c r="F103" s="182"/>
      <c r="G103" s="182"/>
      <c r="H103" s="182"/>
      <c r="I103" s="182"/>
      <c r="J103" s="183">
        <f>J182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J183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J185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J187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109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Sportovní areál Hanspaulka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02 - Běžecká dráha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25. 5. 2021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110</v>
      </c>
      <c r="D125" s="194" t="s">
        <v>58</v>
      </c>
      <c r="E125" s="194" t="s">
        <v>54</v>
      </c>
      <c r="F125" s="194" t="s">
        <v>55</v>
      </c>
      <c r="G125" s="194" t="s">
        <v>111</v>
      </c>
      <c r="H125" s="194" t="s">
        <v>112</v>
      </c>
      <c r="I125" s="194" t="s">
        <v>113</v>
      </c>
      <c r="J125" s="195" t="s">
        <v>92</v>
      </c>
      <c r="K125" s="196" t="s">
        <v>114</v>
      </c>
      <c r="L125" s="197"/>
      <c r="M125" s="100" t="s">
        <v>1</v>
      </c>
      <c r="N125" s="101" t="s">
        <v>37</v>
      </c>
      <c r="O125" s="101" t="s">
        <v>115</v>
      </c>
      <c r="P125" s="101" t="s">
        <v>116</v>
      </c>
      <c r="Q125" s="101" t="s">
        <v>117</v>
      </c>
      <c r="R125" s="101" t="s">
        <v>118</v>
      </c>
      <c r="S125" s="101" t="s">
        <v>119</v>
      </c>
      <c r="T125" s="102" t="s">
        <v>120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121</v>
      </c>
      <c r="D126" s="40"/>
      <c r="E126" s="40"/>
      <c r="F126" s="40"/>
      <c r="G126" s="40"/>
      <c r="H126" s="40"/>
      <c r="I126" s="40"/>
      <c r="J126" s="198">
        <f>BK126</f>
        <v>0</v>
      </c>
      <c r="K126" s="40"/>
      <c r="L126" s="44"/>
      <c r="M126" s="103"/>
      <c r="N126" s="199"/>
      <c r="O126" s="104"/>
      <c r="P126" s="200">
        <f>P127+P182</f>
        <v>0</v>
      </c>
      <c r="Q126" s="104"/>
      <c r="R126" s="200">
        <f>R127+R182</f>
        <v>20.75279213</v>
      </c>
      <c r="S126" s="104"/>
      <c r="T126" s="201">
        <f>T127+T182</f>
        <v>27.47439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94</v>
      </c>
      <c r="BK126" s="202">
        <f>BK127+BK182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122</v>
      </c>
      <c r="F127" s="206" t="s">
        <v>123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P128+P140+P155+P171+P179</f>
        <v>0</v>
      </c>
      <c r="Q127" s="211"/>
      <c r="R127" s="212">
        <f>R128+R140+R155+R171+R179</f>
        <v>20.75279213</v>
      </c>
      <c r="S127" s="211"/>
      <c r="T127" s="213">
        <f>T128+T140+T155+T171+T179</f>
        <v>27.47439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124</v>
      </c>
      <c r="BK127" s="216">
        <f>BK128+BK140+BK155+BK171+BK179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81</v>
      </c>
      <c r="F128" s="217" t="s">
        <v>125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SUM(P129:P139)</f>
        <v>0</v>
      </c>
      <c r="Q128" s="211"/>
      <c r="R128" s="212">
        <f>SUM(R129:R139)</f>
        <v>0</v>
      </c>
      <c r="S128" s="211"/>
      <c r="T128" s="213">
        <f>SUM(T129:T139)</f>
        <v>23.866389999999999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124</v>
      </c>
      <c r="BK128" s="216">
        <f>SUM(BK129:BK139)</f>
        <v>0</v>
      </c>
    </row>
    <row r="129" s="2" customFormat="1" ht="21.75" customHeight="1">
      <c r="A129" s="38"/>
      <c r="B129" s="39"/>
      <c r="C129" s="219" t="s">
        <v>81</v>
      </c>
      <c r="D129" s="219" t="s">
        <v>126</v>
      </c>
      <c r="E129" s="220" t="s">
        <v>281</v>
      </c>
      <c r="F129" s="221" t="s">
        <v>282</v>
      </c>
      <c r="G129" s="222" t="s">
        <v>129</v>
      </c>
      <c r="H129" s="223">
        <v>399.21300000000002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38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0.029999999999999999</v>
      </c>
      <c r="T129" s="230">
        <f>S129*H129</f>
        <v>11.97639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130</v>
      </c>
      <c r="AT129" s="231" t="s">
        <v>126</v>
      </c>
      <c r="AU129" s="231" t="s">
        <v>83</v>
      </c>
      <c r="AY129" s="17" t="s">
        <v>124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81</v>
      </c>
      <c r="BK129" s="232">
        <f>ROUND(I129*H129,2)</f>
        <v>0</v>
      </c>
      <c r="BL129" s="17" t="s">
        <v>130</v>
      </c>
      <c r="BM129" s="231" t="s">
        <v>283</v>
      </c>
    </row>
    <row r="130" s="15" customFormat="1">
      <c r="A130" s="15"/>
      <c r="B130" s="256"/>
      <c r="C130" s="257"/>
      <c r="D130" s="235" t="s">
        <v>132</v>
      </c>
      <c r="E130" s="258" t="s">
        <v>1</v>
      </c>
      <c r="F130" s="259" t="s">
        <v>85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132</v>
      </c>
      <c r="AU130" s="265" t="s">
        <v>83</v>
      </c>
      <c r="AV130" s="15" t="s">
        <v>81</v>
      </c>
      <c r="AW130" s="15" t="s">
        <v>30</v>
      </c>
      <c r="AX130" s="15" t="s">
        <v>73</v>
      </c>
      <c r="AY130" s="265" t="s">
        <v>124</v>
      </c>
    </row>
    <row r="131" s="13" customFormat="1">
      <c r="A131" s="13"/>
      <c r="B131" s="233"/>
      <c r="C131" s="234"/>
      <c r="D131" s="235" t="s">
        <v>132</v>
      </c>
      <c r="E131" s="236" t="s">
        <v>1</v>
      </c>
      <c r="F131" s="237" t="s">
        <v>284</v>
      </c>
      <c r="G131" s="234"/>
      <c r="H131" s="238">
        <v>260.77499999999998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132</v>
      </c>
      <c r="AU131" s="244" t="s">
        <v>83</v>
      </c>
      <c r="AV131" s="13" t="s">
        <v>83</v>
      </c>
      <c r="AW131" s="13" t="s">
        <v>30</v>
      </c>
      <c r="AX131" s="13" t="s">
        <v>73</v>
      </c>
      <c r="AY131" s="244" t="s">
        <v>124</v>
      </c>
    </row>
    <row r="132" s="15" customFormat="1">
      <c r="A132" s="15"/>
      <c r="B132" s="256"/>
      <c r="C132" s="257"/>
      <c r="D132" s="235" t="s">
        <v>132</v>
      </c>
      <c r="E132" s="258" t="s">
        <v>1</v>
      </c>
      <c r="F132" s="259" t="s">
        <v>285</v>
      </c>
      <c r="G132" s="257"/>
      <c r="H132" s="258" t="s">
        <v>1</v>
      </c>
      <c r="I132" s="260"/>
      <c r="J132" s="257"/>
      <c r="K132" s="257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132</v>
      </c>
      <c r="AU132" s="265" t="s">
        <v>83</v>
      </c>
      <c r="AV132" s="15" t="s">
        <v>81</v>
      </c>
      <c r="AW132" s="15" t="s">
        <v>30</v>
      </c>
      <c r="AX132" s="15" t="s">
        <v>73</v>
      </c>
      <c r="AY132" s="265" t="s">
        <v>124</v>
      </c>
    </row>
    <row r="133" s="13" customFormat="1">
      <c r="A133" s="13"/>
      <c r="B133" s="233"/>
      <c r="C133" s="234"/>
      <c r="D133" s="235" t="s">
        <v>132</v>
      </c>
      <c r="E133" s="236" t="s">
        <v>1</v>
      </c>
      <c r="F133" s="237" t="s">
        <v>286</v>
      </c>
      <c r="G133" s="234"/>
      <c r="H133" s="238">
        <v>138.43799999999999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132</v>
      </c>
      <c r="AU133" s="244" t="s">
        <v>83</v>
      </c>
      <c r="AV133" s="13" t="s">
        <v>83</v>
      </c>
      <c r="AW133" s="13" t="s">
        <v>30</v>
      </c>
      <c r="AX133" s="13" t="s">
        <v>73</v>
      </c>
      <c r="AY133" s="244" t="s">
        <v>124</v>
      </c>
    </row>
    <row r="134" s="14" customFormat="1">
      <c r="A134" s="14"/>
      <c r="B134" s="245"/>
      <c r="C134" s="246"/>
      <c r="D134" s="235" t="s">
        <v>132</v>
      </c>
      <c r="E134" s="247" t="s">
        <v>1</v>
      </c>
      <c r="F134" s="248" t="s">
        <v>151</v>
      </c>
      <c r="G134" s="246"/>
      <c r="H134" s="249">
        <v>399.21300000000002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132</v>
      </c>
      <c r="AU134" s="255" t="s">
        <v>83</v>
      </c>
      <c r="AV134" s="14" t="s">
        <v>130</v>
      </c>
      <c r="AW134" s="14" t="s">
        <v>30</v>
      </c>
      <c r="AX134" s="14" t="s">
        <v>81</v>
      </c>
      <c r="AY134" s="255" t="s">
        <v>124</v>
      </c>
    </row>
    <row r="135" s="2" customFormat="1" ht="24.15" customHeight="1">
      <c r="A135" s="38"/>
      <c r="B135" s="39"/>
      <c r="C135" s="219" t="s">
        <v>250</v>
      </c>
      <c r="D135" s="219" t="s">
        <v>126</v>
      </c>
      <c r="E135" s="220" t="s">
        <v>287</v>
      </c>
      <c r="F135" s="221" t="s">
        <v>288</v>
      </c>
      <c r="G135" s="222" t="s">
        <v>129</v>
      </c>
      <c r="H135" s="223">
        <v>20.5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38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0.57999999999999996</v>
      </c>
      <c r="T135" s="230">
        <f>S135*H135</f>
        <v>11.889999999999999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130</v>
      </c>
      <c r="AT135" s="231" t="s">
        <v>126</v>
      </c>
      <c r="AU135" s="231" t="s">
        <v>83</v>
      </c>
      <c r="AY135" s="17" t="s">
        <v>124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81</v>
      </c>
      <c r="BK135" s="232">
        <f>ROUND(I135*H135,2)</f>
        <v>0</v>
      </c>
      <c r="BL135" s="17" t="s">
        <v>130</v>
      </c>
      <c r="BM135" s="231" t="s">
        <v>289</v>
      </c>
    </row>
    <row r="136" s="2" customFormat="1" ht="24.15" customHeight="1">
      <c r="A136" s="38"/>
      <c r="B136" s="39"/>
      <c r="C136" s="219" t="s">
        <v>146</v>
      </c>
      <c r="D136" s="219" t="s">
        <v>126</v>
      </c>
      <c r="E136" s="220" t="s">
        <v>290</v>
      </c>
      <c r="F136" s="221" t="s">
        <v>291</v>
      </c>
      <c r="G136" s="222" t="s">
        <v>225</v>
      </c>
      <c r="H136" s="223">
        <v>20.5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130</v>
      </c>
      <c r="AT136" s="231" t="s">
        <v>126</v>
      </c>
      <c r="AU136" s="231" t="s">
        <v>83</v>
      </c>
      <c r="AY136" s="17" t="s">
        <v>124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130</v>
      </c>
      <c r="BM136" s="231" t="s">
        <v>292</v>
      </c>
    </row>
    <row r="137" s="15" customFormat="1">
      <c r="A137" s="15"/>
      <c r="B137" s="256"/>
      <c r="C137" s="257"/>
      <c r="D137" s="235" t="s">
        <v>132</v>
      </c>
      <c r="E137" s="258" t="s">
        <v>1</v>
      </c>
      <c r="F137" s="259" t="s">
        <v>293</v>
      </c>
      <c r="G137" s="257"/>
      <c r="H137" s="258" t="s">
        <v>1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132</v>
      </c>
      <c r="AU137" s="265" t="s">
        <v>83</v>
      </c>
      <c r="AV137" s="15" t="s">
        <v>81</v>
      </c>
      <c r="AW137" s="15" t="s">
        <v>30</v>
      </c>
      <c r="AX137" s="15" t="s">
        <v>73</v>
      </c>
      <c r="AY137" s="265" t="s">
        <v>124</v>
      </c>
    </row>
    <row r="138" s="13" customFormat="1">
      <c r="A138" s="13"/>
      <c r="B138" s="233"/>
      <c r="C138" s="234"/>
      <c r="D138" s="235" t="s">
        <v>132</v>
      </c>
      <c r="E138" s="236" t="s">
        <v>1</v>
      </c>
      <c r="F138" s="237" t="s">
        <v>294</v>
      </c>
      <c r="G138" s="234"/>
      <c r="H138" s="238">
        <v>20.5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132</v>
      </c>
      <c r="AU138" s="244" t="s">
        <v>83</v>
      </c>
      <c r="AV138" s="13" t="s">
        <v>83</v>
      </c>
      <c r="AW138" s="13" t="s">
        <v>30</v>
      </c>
      <c r="AX138" s="13" t="s">
        <v>81</v>
      </c>
      <c r="AY138" s="244" t="s">
        <v>124</v>
      </c>
    </row>
    <row r="139" s="2" customFormat="1" ht="24.15" customHeight="1">
      <c r="A139" s="38"/>
      <c r="B139" s="39"/>
      <c r="C139" s="219" t="s">
        <v>295</v>
      </c>
      <c r="D139" s="219" t="s">
        <v>126</v>
      </c>
      <c r="E139" s="220" t="s">
        <v>296</v>
      </c>
      <c r="F139" s="221" t="s">
        <v>297</v>
      </c>
      <c r="G139" s="222" t="s">
        <v>225</v>
      </c>
      <c r="H139" s="223">
        <v>20.5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130</v>
      </c>
      <c r="AT139" s="231" t="s">
        <v>126</v>
      </c>
      <c r="AU139" s="231" t="s">
        <v>83</v>
      </c>
      <c r="AY139" s="17" t="s">
        <v>124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130</v>
      </c>
      <c r="BM139" s="231" t="s">
        <v>298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134</v>
      </c>
      <c r="F140" s="217" t="s">
        <v>135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SUM(P141:P154)</f>
        <v>0</v>
      </c>
      <c r="Q140" s="211"/>
      <c r="R140" s="212">
        <f>SUM(R141:R154)</f>
        <v>20.745619999999999</v>
      </c>
      <c r="S140" s="211"/>
      <c r="T140" s="213">
        <f>SUM(T141:T154)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81</v>
      </c>
      <c r="AY140" s="214" t="s">
        <v>124</v>
      </c>
      <c r="BK140" s="216">
        <f>SUM(BK141:BK154)</f>
        <v>0</v>
      </c>
    </row>
    <row r="141" s="2" customFormat="1" ht="16.5" customHeight="1">
      <c r="A141" s="38"/>
      <c r="B141" s="39"/>
      <c r="C141" s="219" t="s">
        <v>236</v>
      </c>
      <c r="D141" s="219" t="s">
        <v>126</v>
      </c>
      <c r="E141" s="220" t="s">
        <v>299</v>
      </c>
      <c r="F141" s="221" t="s">
        <v>300</v>
      </c>
      <c r="G141" s="222" t="s">
        <v>129</v>
      </c>
      <c r="H141" s="223">
        <v>40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38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130</v>
      </c>
      <c r="AT141" s="231" t="s">
        <v>126</v>
      </c>
      <c r="AU141" s="231" t="s">
        <v>83</v>
      </c>
      <c r="AY141" s="17" t="s">
        <v>124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81</v>
      </c>
      <c r="BK141" s="232">
        <f>ROUND(I141*H141,2)</f>
        <v>0</v>
      </c>
      <c r="BL141" s="17" t="s">
        <v>130</v>
      </c>
      <c r="BM141" s="231" t="s">
        <v>301</v>
      </c>
    </row>
    <row r="142" s="2" customFormat="1" ht="24.15" customHeight="1">
      <c r="A142" s="38"/>
      <c r="B142" s="39"/>
      <c r="C142" s="219" t="s">
        <v>302</v>
      </c>
      <c r="D142" s="219" t="s">
        <v>126</v>
      </c>
      <c r="E142" s="220" t="s">
        <v>303</v>
      </c>
      <c r="F142" s="221" t="s">
        <v>304</v>
      </c>
      <c r="G142" s="222" t="s">
        <v>129</v>
      </c>
      <c r="H142" s="223">
        <v>20.5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0.23480999999999999</v>
      </c>
      <c r="R142" s="229">
        <f>Q142*H142</f>
        <v>4.8136049999999999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130</v>
      </c>
      <c r="AT142" s="231" t="s">
        <v>126</v>
      </c>
      <c r="AU142" s="231" t="s">
        <v>83</v>
      </c>
      <c r="AY142" s="17" t="s">
        <v>124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130</v>
      </c>
      <c r="BM142" s="231" t="s">
        <v>305</v>
      </c>
    </row>
    <row r="143" s="2" customFormat="1" ht="21.75" customHeight="1">
      <c r="A143" s="38"/>
      <c r="B143" s="39"/>
      <c r="C143" s="219" t="s">
        <v>306</v>
      </c>
      <c r="D143" s="219" t="s">
        <v>126</v>
      </c>
      <c r="E143" s="220" t="s">
        <v>307</v>
      </c>
      <c r="F143" s="221" t="s">
        <v>308</v>
      </c>
      <c r="G143" s="222" t="s">
        <v>129</v>
      </c>
      <c r="H143" s="223">
        <v>20.5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38</v>
      </c>
      <c r="O143" s="91"/>
      <c r="P143" s="229">
        <f>O143*H143</f>
        <v>0</v>
      </c>
      <c r="Q143" s="229">
        <v>0.47720000000000001</v>
      </c>
      <c r="R143" s="229">
        <f>Q143*H143</f>
        <v>9.7826000000000004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130</v>
      </c>
      <c r="AT143" s="231" t="s">
        <v>126</v>
      </c>
      <c r="AU143" s="231" t="s">
        <v>83</v>
      </c>
      <c r="AY143" s="17" t="s">
        <v>124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130</v>
      </c>
      <c r="BM143" s="231" t="s">
        <v>309</v>
      </c>
    </row>
    <row r="144" s="2" customFormat="1" ht="33" customHeight="1">
      <c r="A144" s="38"/>
      <c r="B144" s="39"/>
      <c r="C144" s="219" t="s">
        <v>216</v>
      </c>
      <c r="D144" s="219" t="s">
        <v>126</v>
      </c>
      <c r="E144" s="220" t="s">
        <v>310</v>
      </c>
      <c r="F144" s="221" t="s">
        <v>311</v>
      </c>
      <c r="G144" s="222" t="s">
        <v>129</v>
      </c>
      <c r="H144" s="223">
        <v>399.21300000000002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38</v>
      </c>
      <c r="O144" s="91"/>
      <c r="P144" s="229">
        <f>O144*H144</f>
        <v>0</v>
      </c>
      <c r="Q144" s="229">
        <v>0.015400000000000001</v>
      </c>
      <c r="R144" s="229">
        <f>Q144*H144</f>
        <v>6.1478802000000004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130</v>
      </c>
      <c r="AT144" s="231" t="s">
        <v>126</v>
      </c>
      <c r="AU144" s="231" t="s">
        <v>83</v>
      </c>
      <c r="AY144" s="17" t="s">
        <v>124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81</v>
      </c>
      <c r="BK144" s="232">
        <f>ROUND(I144*H144,2)</f>
        <v>0</v>
      </c>
      <c r="BL144" s="17" t="s">
        <v>130</v>
      </c>
      <c r="BM144" s="231" t="s">
        <v>312</v>
      </c>
    </row>
    <row r="145" s="15" customFormat="1">
      <c r="A145" s="15"/>
      <c r="B145" s="256"/>
      <c r="C145" s="257"/>
      <c r="D145" s="235" t="s">
        <v>132</v>
      </c>
      <c r="E145" s="258" t="s">
        <v>1</v>
      </c>
      <c r="F145" s="259" t="s">
        <v>85</v>
      </c>
      <c r="G145" s="257"/>
      <c r="H145" s="258" t="s">
        <v>1</v>
      </c>
      <c r="I145" s="260"/>
      <c r="J145" s="257"/>
      <c r="K145" s="257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132</v>
      </c>
      <c r="AU145" s="265" t="s">
        <v>83</v>
      </c>
      <c r="AV145" s="15" t="s">
        <v>81</v>
      </c>
      <c r="AW145" s="15" t="s">
        <v>30</v>
      </c>
      <c r="AX145" s="15" t="s">
        <v>73</v>
      </c>
      <c r="AY145" s="265" t="s">
        <v>124</v>
      </c>
    </row>
    <row r="146" s="13" customFormat="1">
      <c r="A146" s="13"/>
      <c r="B146" s="233"/>
      <c r="C146" s="234"/>
      <c r="D146" s="235" t="s">
        <v>132</v>
      </c>
      <c r="E146" s="236" t="s">
        <v>1</v>
      </c>
      <c r="F146" s="237" t="s">
        <v>284</v>
      </c>
      <c r="G146" s="234"/>
      <c r="H146" s="238">
        <v>260.77499999999998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132</v>
      </c>
      <c r="AU146" s="244" t="s">
        <v>83</v>
      </c>
      <c r="AV146" s="13" t="s">
        <v>83</v>
      </c>
      <c r="AW146" s="13" t="s">
        <v>30</v>
      </c>
      <c r="AX146" s="13" t="s">
        <v>73</v>
      </c>
      <c r="AY146" s="244" t="s">
        <v>124</v>
      </c>
    </row>
    <row r="147" s="15" customFormat="1">
      <c r="A147" s="15"/>
      <c r="B147" s="256"/>
      <c r="C147" s="257"/>
      <c r="D147" s="235" t="s">
        <v>132</v>
      </c>
      <c r="E147" s="258" t="s">
        <v>1</v>
      </c>
      <c r="F147" s="259" t="s">
        <v>285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132</v>
      </c>
      <c r="AU147" s="265" t="s">
        <v>83</v>
      </c>
      <c r="AV147" s="15" t="s">
        <v>81</v>
      </c>
      <c r="AW147" s="15" t="s">
        <v>30</v>
      </c>
      <c r="AX147" s="15" t="s">
        <v>73</v>
      </c>
      <c r="AY147" s="265" t="s">
        <v>124</v>
      </c>
    </row>
    <row r="148" s="13" customFormat="1">
      <c r="A148" s="13"/>
      <c r="B148" s="233"/>
      <c r="C148" s="234"/>
      <c r="D148" s="235" t="s">
        <v>132</v>
      </c>
      <c r="E148" s="236" t="s">
        <v>1</v>
      </c>
      <c r="F148" s="237" t="s">
        <v>286</v>
      </c>
      <c r="G148" s="234"/>
      <c r="H148" s="238">
        <v>138.43799999999999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132</v>
      </c>
      <c r="AU148" s="244" t="s">
        <v>83</v>
      </c>
      <c r="AV148" s="13" t="s">
        <v>83</v>
      </c>
      <c r="AW148" s="13" t="s">
        <v>30</v>
      </c>
      <c r="AX148" s="13" t="s">
        <v>73</v>
      </c>
      <c r="AY148" s="244" t="s">
        <v>124</v>
      </c>
    </row>
    <row r="149" s="14" customFormat="1">
      <c r="A149" s="14"/>
      <c r="B149" s="245"/>
      <c r="C149" s="246"/>
      <c r="D149" s="235" t="s">
        <v>132</v>
      </c>
      <c r="E149" s="247" t="s">
        <v>1</v>
      </c>
      <c r="F149" s="248" t="s">
        <v>151</v>
      </c>
      <c r="G149" s="246"/>
      <c r="H149" s="249">
        <v>399.21300000000002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132</v>
      </c>
      <c r="AU149" s="255" t="s">
        <v>83</v>
      </c>
      <c r="AV149" s="14" t="s">
        <v>130</v>
      </c>
      <c r="AW149" s="14" t="s">
        <v>30</v>
      </c>
      <c r="AX149" s="14" t="s">
        <v>81</v>
      </c>
      <c r="AY149" s="255" t="s">
        <v>124</v>
      </c>
    </row>
    <row r="150" s="2" customFormat="1" ht="24.15" customHeight="1">
      <c r="A150" s="38"/>
      <c r="B150" s="39"/>
      <c r="C150" s="219" t="s">
        <v>134</v>
      </c>
      <c r="D150" s="219" t="s">
        <v>126</v>
      </c>
      <c r="E150" s="220" t="s">
        <v>313</v>
      </c>
      <c r="F150" s="221" t="s">
        <v>314</v>
      </c>
      <c r="G150" s="222" t="s">
        <v>142</v>
      </c>
      <c r="H150" s="223">
        <v>153.47999999999999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38</v>
      </c>
      <c r="O150" s="91"/>
      <c r="P150" s="229">
        <f>O150*H150</f>
        <v>0</v>
      </c>
      <c r="Q150" s="229">
        <v>1.0000000000000001E-05</v>
      </c>
      <c r="R150" s="229">
        <f>Q150*H150</f>
        <v>0.0015348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130</v>
      </c>
      <c r="AT150" s="231" t="s">
        <v>126</v>
      </c>
      <c r="AU150" s="231" t="s">
        <v>83</v>
      </c>
      <c r="AY150" s="17" t="s">
        <v>124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81</v>
      </c>
      <c r="BK150" s="232">
        <f>ROUND(I150*H150,2)</f>
        <v>0</v>
      </c>
      <c r="BL150" s="17" t="s">
        <v>130</v>
      </c>
      <c r="BM150" s="231" t="s">
        <v>315</v>
      </c>
    </row>
    <row r="151" s="15" customFormat="1">
      <c r="A151" s="15"/>
      <c r="B151" s="256"/>
      <c r="C151" s="257"/>
      <c r="D151" s="235" t="s">
        <v>132</v>
      </c>
      <c r="E151" s="258" t="s">
        <v>1</v>
      </c>
      <c r="F151" s="259" t="s">
        <v>85</v>
      </c>
      <c r="G151" s="257"/>
      <c r="H151" s="258" t="s">
        <v>1</v>
      </c>
      <c r="I151" s="260"/>
      <c r="J151" s="257"/>
      <c r="K151" s="257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132</v>
      </c>
      <c r="AU151" s="265" t="s">
        <v>83</v>
      </c>
      <c r="AV151" s="15" t="s">
        <v>81</v>
      </c>
      <c r="AW151" s="15" t="s">
        <v>30</v>
      </c>
      <c r="AX151" s="15" t="s">
        <v>73</v>
      </c>
      <c r="AY151" s="265" t="s">
        <v>124</v>
      </c>
    </row>
    <row r="152" s="13" customFormat="1">
      <c r="A152" s="13"/>
      <c r="B152" s="233"/>
      <c r="C152" s="234"/>
      <c r="D152" s="235" t="s">
        <v>132</v>
      </c>
      <c r="E152" s="236" t="s">
        <v>1</v>
      </c>
      <c r="F152" s="237" t="s">
        <v>316</v>
      </c>
      <c r="G152" s="234"/>
      <c r="H152" s="238">
        <v>142.5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132</v>
      </c>
      <c r="AU152" s="244" t="s">
        <v>83</v>
      </c>
      <c r="AV152" s="13" t="s">
        <v>83</v>
      </c>
      <c r="AW152" s="13" t="s">
        <v>30</v>
      </c>
      <c r="AX152" s="13" t="s">
        <v>73</v>
      </c>
      <c r="AY152" s="244" t="s">
        <v>124</v>
      </c>
    </row>
    <row r="153" s="13" customFormat="1">
      <c r="A153" s="13"/>
      <c r="B153" s="233"/>
      <c r="C153" s="234"/>
      <c r="D153" s="235" t="s">
        <v>132</v>
      </c>
      <c r="E153" s="236" t="s">
        <v>1</v>
      </c>
      <c r="F153" s="237" t="s">
        <v>317</v>
      </c>
      <c r="G153" s="234"/>
      <c r="H153" s="238">
        <v>10.98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132</v>
      </c>
      <c r="AU153" s="244" t="s">
        <v>83</v>
      </c>
      <c r="AV153" s="13" t="s">
        <v>83</v>
      </c>
      <c r="AW153" s="13" t="s">
        <v>30</v>
      </c>
      <c r="AX153" s="13" t="s">
        <v>73</v>
      </c>
      <c r="AY153" s="244" t="s">
        <v>124</v>
      </c>
    </row>
    <row r="154" s="14" customFormat="1">
      <c r="A154" s="14"/>
      <c r="B154" s="245"/>
      <c r="C154" s="246"/>
      <c r="D154" s="235" t="s">
        <v>132</v>
      </c>
      <c r="E154" s="247" t="s">
        <v>1</v>
      </c>
      <c r="F154" s="248" t="s">
        <v>151</v>
      </c>
      <c r="G154" s="246"/>
      <c r="H154" s="249">
        <v>153.47999999999999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132</v>
      </c>
      <c r="AU154" s="255" t="s">
        <v>83</v>
      </c>
      <c r="AV154" s="14" t="s">
        <v>130</v>
      </c>
      <c r="AW154" s="14" t="s">
        <v>30</v>
      </c>
      <c r="AX154" s="14" t="s">
        <v>81</v>
      </c>
      <c r="AY154" s="255" t="s">
        <v>124</v>
      </c>
    </row>
    <row r="155" s="12" customFormat="1" ht="22.8" customHeight="1">
      <c r="A155" s="12"/>
      <c r="B155" s="203"/>
      <c r="C155" s="204"/>
      <c r="D155" s="205" t="s">
        <v>72</v>
      </c>
      <c r="E155" s="217" t="s">
        <v>144</v>
      </c>
      <c r="F155" s="217" t="s">
        <v>145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SUM(P156:P170)</f>
        <v>0</v>
      </c>
      <c r="Q155" s="211"/>
      <c r="R155" s="212">
        <f>SUM(R156:R170)</f>
        <v>0.0071721300000000005</v>
      </c>
      <c r="S155" s="211"/>
      <c r="T155" s="213">
        <f>SUM(T156:T170)</f>
        <v>3.6080000000000001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81</v>
      </c>
      <c r="AT155" s="215" t="s">
        <v>72</v>
      </c>
      <c r="AU155" s="215" t="s">
        <v>81</v>
      </c>
      <c r="AY155" s="214" t="s">
        <v>124</v>
      </c>
      <c r="BK155" s="216">
        <f>SUM(BK156:BK170)</f>
        <v>0</v>
      </c>
    </row>
    <row r="156" s="2" customFormat="1" ht="21.75" customHeight="1">
      <c r="A156" s="38"/>
      <c r="B156" s="39"/>
      <c r="C156" s="219" t="s">
        <v>232</v>
      </c>
      <c r="D156" s="219" t="s">
        <v>126</v>
      </c>
      <c r="E156" s="220" t="s">
        <v>318</v>
      </c>
      <c r="F156" s="221" t="s">
        <v>319</v>
      </c>
      <c r="G156" s="222" t="s">
        <v>320</v>
      </c>
      <c r="H156" s="223">
        <v>6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38</v>
      </c>
      <c r="O156" s="91"/>
      <c r="P156" s="229">
        <f>O156*H156</f>
        <v>0</v>
      </c>
      <c r="Q156" s="229">
        <v>0.00052999999999999998</v>
      </c>
      <c r="R156" s="229">
        <f>Q156*H156</f>
        <v>0.0031799999999999997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130</v>
      </c>
      <c r="AT156" s="231" t="s">
        <v>126</v>
      </c>
      <c r="AU156" s="231" t="s">
        <v>83</v>
      </c>
      <c r="AY156" s="17" t="s">
        <v>124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81</v>
      </c>
      <c r="BK156" s="232">
        <f>ROUND(I156*H156,2)</f>
        <v>0</v>
      </c>
      <c r="BL156" s="17" t="s">
        <v>130</v>
      </c>
      <c r="BM156" s="231" t="s">
        <v>321</v>
      </c>
    </row>
    <row r="157" s="13" customFormat="1">
      <c r="A157" s="13"/>
      <c r="B157" s="233"/>
      <c r="C157" s="234"/>
      <c r="D157" s="235" t="s">
        <v>132</v>
      </c>
      <c r="E157" s="236" t="s">
        <v>1</v>
      </c>
      <c r="F157" s="237" t="s">
        <v>322</v>
      </c>
      <c r="G157" s="234"/>
      <c r="H157" s="238">
        <v>6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132</v>
      </c>
      <c r="AU157" s="244" t="s">
        <v>83</v>
      </c>
      <c r="AV157" s="13" t="s">
        <v>83</v>
      </c>
      <c r="AW157" s="13" t="s">
        <v>30</v>
      </c>
      <c r="AX157" s="13" t="s">
        <v>81</v>
      </c>
      <c r="AY157" s="244" t="s">
        <v>124</v>
      </c>
    </row>
    <row r="158" s="2" customFormat="1" ht="21.75" customHeight="1">
      <c r="A158" s="38"/>
      <c r="B158" s="39"/>
      <c r="C158" s="219" t="s">
        <v>323</v>
      </c>
      <c r="D158" s="219" t="s">
        <v>126</v>
      </c>
      <c r="E158" s="220" t="s">
        <v>324</v>
      </c>
      <c r="F158" s="221" t="s">
        <v>325</v>
      </c>
      <c r="G158" s="222" t="s">
        <v>142</v>
      </c>
      <c r="H158" s="223">
        <v>22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130</v>
      </c>
      <c r="AT158" s="231" t="s">
        <v>126</v>
      </c>
      <c r="AU158" s="231" t="s">
        <v>83</v>
      </c>
      <c r="AY158" s="17" t="s">
        <v>124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130</v>
      </c>
      <c r="BM158" s="231" t="s">
        <v>326</v>
      </c>
    </row>
    <row r="159" s="2" customFormat="1" ht="16.5" customHeight="1">
      <c r="A159" s="38"/>
      <c r="B159" s="39"/>
      <c r="C159" s="219" t="s">
        <v>245</v>
      </c>
      <c r="D159" s="219" t="s">
        <v>126</v>
      </c>
      <c r="E159" s="220" t="s">
        <v>165</v>
      </c>
      <c r="F159" s="221" t="s">
        <v>166</v>
      </c>
      <c r="G159" s="222" t="s">
        <v>129</v>
      </c>
      <c r="H159" s="223">
        <v>3000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38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130</v>
      </c>
      <c r="AT159" s="231" t="s">
        <v>126</v>
      </c>
      <c r="AU159" s="231" t="s">
        <v>83</v>
      </c>
      <c r="AY159" s="17" t="s">
        <v>124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81</v>
      </c>
      <c r="BK159" s="232">
        <f>ROUND(I159*H159,2)</f>
        <v>0</v>
      </c>
      <c r="BL159" s="17" t="s">
        <v>130</v>
      </c>
      <c r="BM159" s="231" t="s">
        <v>327</v>
      </c>
    </row>
    <row r="160" s="15" customFormat="1">
      <c r="A160" s="15"/>
      <c r="B160" s="256"/>
      <c r="C160" s="257"/>
      <c r="D160" s="235" t="s">
        <v>132</v>
      </c>
      <c r="E160" s="258" t="s">
        <v>1</v>
      </c>
      <c r="F160" s="259" t="s">
        <v>168</v>
      </c>
      <c r="G160" s="257"/>
      <c r="H160" s="258" t="s">
        <v>1</v>
      </c>
      <c r="I160" s="260"/>
      <c r="J160" s="257"/>
      <c r="K160" s="257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132</v>
      </c>
      <c r="AU160" s="265" t="s">
        <v>83</v>
      </c>
      <c r="AV160" s="15" t="s">
        <v>81</v>
      </c>
      <c r="AW160" s="15" t="s">
        <v>30</v>
      </c>
      <c r="AX160" s="15" t="s">
        <v>73</v>
      </c>
      <c r="AY160" s="265" t="s">
        <v>124</v>
      </c>
    </row>
    <row r="161" s="13" customFormat="1">
      <c r="A161" s="13"/>
      <c r="B161" s="233"/>
      <c r="C161" s="234"/>
      <c r="D161" s="235" t="s">
        <v>132</v>
      </c>
      <c r="E161" s="236" t="s">
        <v>1</v>
      </c>
      <c r="F161" s="237" t="s">
        <v>169</v>
      </c>
      <c r="G161" s="234"/>
      <c r="H161" s="238">
        <v>3000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132</v>
      </c>
      <c r="AU161" s="244" t="s">
        <v>83</v>
      </c>
      <c r="AV161" s="13" t="s">
        <v>83</v>
      </c>
      <c r="AW161" s="13" t="s">
        <v>30</v>
      </c>
      <c r="AX161" s="13" t="s">
        <v>81</v>
      </c>
      <c r="AY161" s="244" t="s">
        <v>124</v>
      </c>
    </row>
    <row r="162" s="2" customFormat="1" ht="16.5" customHeight="1">
      <c r="A162" s="38"/>
      <c r="B162" s="39"/>
      <c r="C162" s="219" t="s">
        <v>144</v>
      </c>
      <c r="D162" s="219" t="s">
        <v>126</v>
      </c>
      <c r="E162" s="220" t="s">
        <v>328</v>
      </c>
      <c r="F162" s="221" t="s">
        <v>329</v>
      </c>
      <c r="G162" s="222" t="s">
        <v>129</v>
      </c>
      <c r="H162" s="223">
        <v>399.21300000000002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1.0000000000000001E-05</v>
      </c>
      <c r="R162" s="229">
        <f>Q162*H162</f>
        <v>0.0039921300000000009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130</v>
      </c>
      <c r="AT162" s="231" t="s">
        <v>126</v>
      </c>
      <c r="AU162" s="231" t="s">
        <v>83</v>
      </c>
      <c r="AY162" s="17" t="s">
        <v>124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130</v>
      </c>
      <c r="BM162" s="231" t="s">
        <v>330</v>
      </c>
    </row>
    <row r="163" s="15" customFormat="1">
      <c r="A163" s="15"/>
      <c r="B163" s="256"/>
      <c r="C163" s="257"/>
      <c r="D163" s="235" t="s">
        <v>132</v>
      </c>
      <c r="E163" s="258" t="s">
        <v>1</v>
      </c>
      <c r="F163" s="259" t="s">
        <v>85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132</v>
      </c>
      <c r="AU163" s="265" t="s">
        <v>83</v>
      </c>
      <c r="AV163" s="15" t="s">
        <v>81</v>
      </c>
      <c r="AW163" s="15" t="s">
        <v>30</v>
      </c>
      <c r="AX163" s="15" t="s">
        <v>73</v>
      </c>
      <c r="AY163" s="265" t="s">
        <v>124</v>
      </c>
    </row>
    <row r="164" s="13" customFormat="1">
      <c r="A164" s="13"/>
      <c r="B164" s="233"/>
      <c r="C164" s="234"/>
      <c r="D164" s="235" t="s">
        <v>132</v>
      </c>
      <c r="E164" s="236" t="s">
        <v>1</v>
      </c>
      <c r="F164" s="237" t="s">
        <v>284</v>
      </c>
      <c r="G164" s="234"/>
      <c r="H164" s="238">
        <v>260.77499999999998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132</v>
      </c>
      <c r="AU164" s="244" t="s">
        <v>83</v>
      </c>
      <c r="AV164" s="13" t="s">
        <v>83</v>
      </c>
      <c r="AW164" s="13" t="s">
        <v>30</v>
      </c>
      <c r="AX164" s="13" t="s">
        <v>73</v>
      </c>
      <c r="AY164" s="244" t="s">
        <v>124</v>
      </c>
    </row>
    <row r="165" s="15" customFormat="1">
      <c r="A165" s="15"/>
      <c r="B165" s="256"/>
      <c r="C165" s="257"/>
      <c r="D165" s="235" t="s">
        <v>132</v>
      </c>
      <c r="E165" s="258" t="s">
        <v>1</v>
      </c>
      <c r="F165" s="259" t="s">
        <v>285</v>
      </c>
      <c r="G165" s="257"/>
      <c r="H165" s="258" t="s">
        <v>1</v>
      </c>
      <c r="I165" s="260"/>
      <c r="J165" s="257"/>
      <c r="K165" s="257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132</v>
      </c>
      <c r="AU165" s="265" t="s">
        <v>83</v>
      </c>
      <c r="AV165" s="15" t="s">
        <v>81</v>
      </c>
      <c r="AW165" s="15" t="s">
        <v>30</v>
      </c>
      <c r="AX165" s="15" t="s">
        <v>73</v>
      </c>
      <c r="AY165" s="265" t="s">
        <v>124</v>
      </c>
    </row>
    <row r="166" s="13" customFormat="1">
      <c r="A166" s="13"/>
      <c r="B166" s="233"/>
      <c r="C166" s="234"/>
      <c r="D166" s="235" t="s">
        <v>132</v>
      </c>
      <c r="E166" s="236" t="s">
        <v>1</v>
      </c>
      <c r="F166" s="237" t="s">
        <v>286</v>
      </c>
      <c r="G166" s="234"/>
      <c r="H166" s="238">
        <v>138.43799999999999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132</v>
      </c>
      <c r="AU166" s="244" t="s">
        <v>83</v>
      </c>
      <c r="AV166" s="13" t="s">
        <v>83</v>
      </c>
      <c r="AW166" s="13" t="s">
        <v>30</v>
      </c>
      <c r="AX166" s="13" t="s">
        <v>73</v>
      </c>
      <c r="AY166" s="244" t="s">
        <v>124</v>
      </c>
    </row>
    <row r="167" s="14" customFormat="1">
      <c r="A167" s="14"/>
      <c r="B167" s="245"/>
      <c r="C167" s="246"/>
      <c r="D167" s="235" t="s">
        <v>132</v>
      </c>
      <c r="E167" s="247" t="s">
        <v>1</v>
      </c>
      <c r="F167" s="248" t="s">
        <v>151</v>
      </c>
      <c r="G167" s="246"/>
      <c r="H167" s="249">
        <v>399.21300000000002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132</v>
      </c>
      <c r="AU167" s="255" t="s">
        <v>83</v>
      </c>
      <c r="AV167" s="14" t="s">
        <v>130</v>
      </c>
      <c r="AW167" s="14" t="s">
        <v>30</v>
      </c>
      <c r="AX167" s="14" t="s">
        <v>81</v>
      </c>
      <c r="AY167" s="255" t="s">
        <v>124</v>
      </c>
    </row>
    <row r="168" s="2" customFormat="1" ht="37.8" customHeight="1">
      <c r="A168" s="38"/>
      <c r="B168" s="39"/>
      <c r="C168" s="219" t="s">
        <v>152</v>
      </c>
      <c r="D168" s="219" t="s">
        <v>126</v>
      </c>
      <c r="E168" s="220" t="s">
        <v>331</v>
      </c>
      <c r="F168" s="221" t="s">
        <v>332</v>
      </c>
      <c r="G168" s="222" t="s">
        <v>225</v>
      </c>
      <c r="H168" s="223">
        <v>1.6399999999999999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2.2000000000000002</v>
      </c>
      <c r="T168" s="230">
        <f>S168*H168</f>
        <v>3.6080000000000001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130</v>
      </c>
      <c r="AT168" s="231" t="s">
        <v>126</v>
      </c>
      <c r="AU168" s="231" t="s">
        <v>83</v>
      </c>
      <c r="AY168" s="17" t="s">
        <v>124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130</v>
      </c>
      <c r="BM168" s="231" t="s">
        <v>333</v>
      </c>
    </row>
    <row r="169" s="15" customFormat="1">
      <c r="A169" s="15"/>
      <c r="B169" s="256"/>
      <c r="C169" s="257"/>
      <c r="D169" s="235" t="s">
        <v>132</v>
      </c>
      <c r="E169" s="258" t="s">
        <v>1</v>
      </c>
      <c r="F169" s="259" t="s">
        <v>334</v>
      </c>
      <c r="G169" s="257"/>
      <c r="H169" s="258" t="s">
        <v>1</v>
      </c>
      <c r="I169" s="260"/>
      <c r="J169" s="257"/>
      <c r="K169" s="257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132</v>
      </c>
      <c r="AU169" s="265" t="s">
        <v>83</v>
      </c>
      <c r="AV169" s="15" t="s">
        <v>81</v>
      </c>
      <c r="AW169" s="15" t="s">
        <v>30</v>
      </c>
      <c r="AX169" s="15" t="s">
        <v>73</v>
      </c>
      <c r="AY169" s="265" t="s">
        <v>124</v>
      </c>
    </row>
    <row r="170" s="13" customFormat="1">
      <c r="A170" s="13"/>
      <c r="B170" s="233"/>
      <c r="C170" s="234"/>
      <c r="D170" s="235" t="s">
        <v>132</v>
      </c>
      <c r="E170" s="236" t="s">
        <v>1</v>
      </c>
      <c r="F170" s="237" t="s">
        <v>335</v>
      </c>
      <c r="G170" s="234"/>
      <c r="H170" s="238">
        <v>1.6399999999999999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132</v>
      </c>
      <c r="AU170" s="244" t="s">
        <v>83</v>
      </c>
      <c r="AV170" s="13" t="s">
        <v>83</v>
      </c>
      <c r="AW170" s="13" t="s">
        <v>30</v>
      </c>
      <c r="AX170" s="13" t="s">
        <v>81</v>
      </c>
      <c r="AY170" s="244" t="s">
        <v>124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174</v>
      </c>
      <c r="F171" s="217" t="s">
        <v>175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SUM(P172:P178)</f>
        <v>0</v>
      </c>
      <c r="Q171" s="211"/>
      <c r="R171" s="212">
        <f>SUM(R172:R178)</f>
        <v>0</v>
      </c>
      <c r="S171" s="211"/>
      <c r="T171" s="213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124</v>
      </c>
      <c r="BK171" s="216">
        <f>SUM(BK172:BK178)</f>
        <v>0</v>
      </c>
    </row>
    <row r="172" s="2" customFormat="1" ht="24.15" customHeight="1">
      <c r="A172" s="38"/>
      <c r="B172" s="39"/>
      <c r="C172" s="219" t="s">
        <v>186</v>
      </c>
      <c r="D172" s="219" t="s">
        <v>126</v>
      </c>
      <c r="E172" s="220" t="s">
        <v>177</v>
      </c>
      <c r="F172" s="221" t="s">
        <v>178</v>
      </c>
      <c r="G172" s="222" t="s">
        <v>179</v>
      </c>
      <c r="H172" s="223">
        <v>27.474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130</v>
      </c>
      <c r="AT172" s="231" t="s">
        <v>126</v>
      </c>
      <c r="AU172" s="231" t="s">
        <v>83</v>
      </c>
      <c r="AY172" s="17" t="s">
        <v>124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130</v>
      </c>
      <c r="BM172" s="231" t="s">
        <v>336</v>
      </c>
    </row>
    <row r="173" s="2" customFormat="1" ht="33" customHeight="1">
      <c r="A173" s="38"/>
      <c r="B173" s="39"/>
      <c r="C173" s="219" t="s">
        <v>190</v>
      </c>
      <c r="D173" s="219" t="s">
        <v>126</v>
      </c>
      <c r="E173" s="220" t="s">
        <v>182</v>
      </c>
      <c r="F173" s="221" t="s">
        <v>183</v>
      </c>
      <c r="G173" s="222" t="s">
        <v>179</v>
      </c>
      <c r="H173" s="223">
        <v>549.48000000000002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38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130</v>
      </c>
      <c r="AT173" s="231" t="s">
        <v>126</v>
      </c>
      <c r="AU173" s="231" t="s">
        <v>83</v>
      </c>
      <c r="AY173" s="17" t="s">
        <v>124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81</v>
      </c>
      <c r="BK173" s="232">
        <f>ROUND(I173*H173,2)</f>
        <v>0</v>
      </c>
      <c r="BL173" s="17" t="s">
        <v>130</v>
      </c>
      <c r="BM173" s="231" t="s">
        <v>337</v>
      </c>
    </row>
    <row r="174" s="13" customFormat="1">
      <c r="A174" s="13"/>
      <c r="B174" s="233"/>
      <c r="C174" s="234"/>
      <c r="D174" s="235" t="s">
        <v>132</v>
      </c>
      <c r="E174" s="234"/>
      <c r="F174" s="237" t="s">
        <v>338</v>
      </c>
      <c r="G174" s="234"/>
      <c r="H174" s="238">
        <v>549.48000000000002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132</v>
      </c>
      <c r="AU174" s="244" t="s">
        <v>83</v>
      </c>
      <c r="AV174" s="13" t="s">
        <v>83</v>
      </c>
      <c r="AW174" s="13" t="s">
        <v>4</v>
      </c>
      <c r="AX174" s="13" t="s">
        <v>81</v>
      </c>
      <c r="AY174" s="244" t="s">
        <v>124</v>
      </c>
    </row>
    <row r="175" s="2" customFormat="1" ht="24.15" customHeight="1">
      <c r="A175" s="38"/>
      <c r="B175" s="39"/>
      <c r="C175" s="219" t="s">
        <v>195</v>
      </c>
      <c r="D175" s="219" t="s">
        <v>126</v>
      </c>
      <c r="E175" s="220" t="s">
        <v>187</v>
      </c>
      <c r="F175" s="221" t="s">
        <v>188</v>
      </c>
      <c r="G175" s="222" t="s">
        <v>179</v>
      </c>
      <c r="H175" s="223">
        <v>27.474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130</v>
      </c>
      <c r="AT175" s="231" t="s">
        <v>126</v>
      </c>
      <c r="AU175" s="231" t="s">
        <v>83</v>
      </c>
      <c r="AY175" s="17" t="s">
        <v>124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130</v>
      </c>
      <c r="BM175" s="231" t="s">
        <v>339</v>
      </c>
    </row>
    <row r="176" s="2" customFormat="1" ht="24.15" customHeight="1">
      <c r="A176" s="38"/>
      <c r="B176" s="39"/>
      <c r="C176" s="219" t="s">
        <v>8</v>
      </c>
      <c r="D176" s="219" t="s">
        <v>126</v>
      </c>
      <c r="E176" s="220" t="s">
        <v>191</v>
      </c>
      <c r="F176" s="221" t="s">
        <v>192</v>
      </c>
      <c r="G176" s="222" t="s">
        <v>179</v>
      </c>
      <c r="H176" s="223">
        <v>522.00599999999997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38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130</v>
      </c>
      <c r="AT176" s="231" t="s">
        <v>126</v>
      </c>
      <c r="AU176" s="231" t="s">
        <v>83</v>
      </c>
      <c r="AY176" s="17" t="s">
        <v>124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81</v>
      </c>
      <c r="BK176" s="232">
        <f>ROUND(I176*H176,2)</f>
        <v>0</v>
      </c>
      <c r="BL176" s="17" t="s">
        <v>130</v>
      </c>
      <c r="BM176" s="231" t="s">
        <v>340</v>
      </c>
    </row>
    <row r="177" s="13" customFormat="1">
      <c r="A177" s="13"/>
      <c r="B177" s="233"/>
      <c r="C177" s="234"/>
      <c r="D177" s="235" t="s">
        <v>132</v>
      </c>
      <c r="E177" s="234"/>
      <c r="F177" s="237" t="s">
        <v>341</v>
      </c>
      <c r="G177" s="234"/>
      <c r="H177" s="238">
        <v>522.00599999999997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132</v>
      </c>
      <c r="AU177" s="244" t="s">
        <v>83</v>
      </c>
      <c r="AV177" s="13" t="s">
        <v>83</v>
      </c>
      <c r="AW177" s="13" t="s">
        <v>4</v>
      </c>
      <c r="AX177" s="13" t="s">
        <v>81</v>
      </c>
      <c r="AY177" s="244" t="s">
        <v>124</v>
      </c>
    </row>
    <row r="178" s="2" customFormat="1" ht="37.8" customHeight="1">
      <c r="A178" s="38"/>
      <c r="B178" s="39"/>
      <c r="C178" s="219" t="s">
        <v>139</v>
      </c>
      <c r="D178" s="219" t="s">
        <v>126</v>
      </c>
      <c r="E178" s="220" t="s">
        <v>199</v>
      </c>
      <c r="F178" s="221" t="s">
        <v>200</v>
      </c>
      <c r="G178" s="222" t="s">
        <v>179</v>
      </c>
      <c r="H178" s="223">
        <v>27.474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38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130</v>
      </c>
      <c r="AT178" s="231" t="s">
        <v>126</v>
      </c>
      <c r="AU178" s="231" t="s">
        <v>83</v>
      </c>
      <c r="AY178" s="17" t="s">
        <v>124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81</v>
      </c>
      <c r="BK178" s="232">
        <f>ROUND(I178*H178,2)</f>
        <v>0</v>
      </c>
      <c r="BL178" s="17" t="s">
        <v>130</v>
      </c>
      <c r="BM178" s="231" t="s">
        <v>342</v>
      </c>
    </row>
    <row r="179" s="12" customFormat="1" ht="22.8" customHeight="1">
      <c r="A179" s="12"/>
      <c r="B179" s="203"/>
      <c r="C179" s="204"/>
      <c r="D179" s="205" t="s">
        <v>72</v>
      </c>
      <c r="E179" s="217" t="s">
        <v>202</v>
      </c>
      <c r="F179" s="217" t="s">
        <v>203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SUM(P180:P181)</f>
        <v>0</v>
      </c>
      <c r="Q179" s="211"/>
      <c r="R179" s="212">
        <f>SUM(R180:R181)</f>
        <v>0</v>
      </c>
      <c r="S179" s="211"/>
      <c r="T179" s="213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81</v>
      </c>
      <c r="AT179" s="215" t="s">
        <v>72</v>
      </c>
      <c r="AU179" s="215" t="s">
        <v>81</v>
      </c>
      <c r="AY179" s="214" t="s">
        <v>124</v>
      </c>
      <c r="BK179" s="216">
        <f>SUM(BK180:BK181)</f>
        <v>0</v>
      </c>
    </row>
    <row r="180" s="2" customFormat="1" ht="16.5" customHeight="1">
      <c r="A180" s="38"/>
      <c r="B180" s="39"/>
      <c r="C180" s="219" t="s">
        <v>176</v>
      </c>
      <c r="D180" s="219" t="s">
        <v>126</v>
      </c>
      <c r="E180" s="220" t="s">
        <v>205</v>
      </c>
      <c r="F180" s="221" t="s">
        <v>206</v>
      </c>
      <c r="G180" s="222" t="s">
        <v>179</v>
      </c>
      <c r="H180" s="223">
        <v>20.753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38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130</v>
      </c>
      <c r="AT180" s="231" t="s">
        <v>126</v>
      </c>
      <c r="AU180" s="231" t="s">
        <v>83</v>
      </c>
      <c r="AY180" s="17" t="s">
        <v>124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81</v>
      </c>
      <c r="BK180" s="232">
        <f>ROUND(I180*H180,2)</f>
        <v>0</v>
      </c>
      <c r="BL180" s="17" t="s">
        <v>130</v>
      </c>
      <c r="BM180" s="231" t="s">
        <v>343</v>
      </c>
    </row>
    <row r="181" s="2" customFormat="1" ht="24.15" customHeight="1">
      <c r="A181" s="38"/>
      <c r="B181" s="39"/>
      <c r="C181" s="219" t="s">
        <v>181</v>
      </c>
      <c r="D181" s="219" t="s">
        <v>126</v>
      </c>
      <c r="E181" s="220" t="s">
        <v>209</v>
      </c>
      <c r="F181" s="221" t="s">
        <v>210</v>
      </c>
      <c r="G181" s="222" t="s">
        <v>179</v>
      </c>
      <c r="H181" s="223">
        <v>20.753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130</v>
      </c>
      <c r="AT181" s="231" t="s">
        <v>126</v>
      </c>
      <c r="AU181" s="231" t="s">
        <v>83</v>
      </c>
      <c r="AY181" s="17" t="s">
        <v>124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130</v>
      </c>
      <c r="BM181" s="231" t="s">
        <v>344</v>
      </c>
    </row>
    <row r="182" s="12" customFormat="1" ht="25.92" customHeight="1">
      <c r="A182" s="12"/>
      <c r="B182" s="203"/>
      <c r="C182" s="204"/>
      <c r="D182" s="205" t="s">
        <v>72</v>
      </c>
      <c r="E182" s="206" t="s">
        <v>261</v>
      </c>
      <c r="F182" s="206" t="s">
        <v>262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P183+P185+P187</f>
        <v>0</v>
      </c>
      <c r="Q182" s="211"/>
      <c r="R182" s="212">
        <f>R183+R185+R187</f>
        <v>0</v>
      </c>
      <c r="S182" s="211"/>
      <c r="T182" s="213">
        <f>T183+T185+T187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134</v>
      </c>
      <c r="AT182" s="215" t="s">
        <v>72</v>
      </c>
      <c r="AU182" s="215" t="s">
        <v>73</v>
      </c>
      <c r="AY182" s="214" t="s">
        <v>124</v>
      </c>
      <c r="BK182" s="216">
        <f>BK183+BK185+BK187</f>
        <v>0</v>
      </c>
    </row>
    <row r="183" s="12" customFormat="1" ht="22.8" customHeight="1">
      <c r="A183" s="12"/>
      <c r="B183" s="203"/>
      <c r="C183" s="204"/>
      <c r="D183" s="205" t="s">
        <v>72</v>
      </c>
      <c r="E183" s="217" t="s">
        <v>263</v>
      </c>
      <c r="F183" s="217" t="s">
        <v>264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P184</f>
        <v>0</v>
      </c>
      <c r="Q183" s="211"/>
      <c r="R183" s="212">
        <f>R184</f>
        <v>0</v>
      </c>
      <c r="S183" s="211"/>
      <c r="T183" s="21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134</v>
      </c>
      <c r="AT183" s="215" t="s">
        <v>72</v>
      </c>
      <c r="AU183" s="215" t="s">
        <v>81</v>
      </c>
      <c r="AY183" s="214" t="s">
        <v>124</v>
      </c>
      <c r="BK183" s="216">
        <f>BK184</f>
        <v>0</v>
      </c>
    </row>
    <row r="184" s="2" customFormat="1" ht="16.5" customHeight="1">
      <c r="A184" s="38"/>
      <c r="B184" s="39"/>
      <c r="C184" s="219" t="s">
        <v>170</v>
      </c>
      <c r="D184" s="219" t="s">
        <v>126</v>
      </c>
      <c r="E184" s="220" t="s">
        <v>266</v>
      </c>
      <c r="F184" s="221" t="s">
        <v>264</v>
      </c>
      <c r="G184" s="222" t="s">
        <v>267</v>
      </c>
      <c r="H184" s="277"/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268</v>
      </c>
      <c r="AT184" s="231" t="s">
        <v>126</v>
      </c>
      <c r="AU184" s="231" t="s">
        <v>83</v>
      </c>
      <c r="AY184" s="17" t="s">
        <v>124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268</v>
      </c>
      <c r="BM184" s="231" t="s">
        <v>345</v>
      </c>
    </row>
    <row r="185" s="12" customFormat="1" ht="22.8" customHeight="1">
      <c r="A185" s="12"/>
      <c r="B185" s="203"/>
      <c r="C185" s="204"/>
      <c r="D185" s="205" t="s">
        <v>72</v>
      </c>
      <c r="E185" s="217" t="s">
        <v>270</v>
      </c>
      <c r="F185" s="217" t="s">
        <v>271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P186</f>
        <v>0</v>
      </c>
      <c r="Q185" s="211"/>
      <c r="R185" s="212">
        <f>R186</f>
        <v>0</v>
      </c>
      <c r="S185" s="211"/>
      <c r="T185" s="213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134</v>
      </c>
      <c r="AT185" s="215" t="s">
        <v>72</v>
      </c>
      <c r="AU185" s="215" t="s">
        <v>81</v>
      </c>
      <c r="AY185" s="214" t="s">
        <v>124</v>
      </c>
      <c r="BK185" s="216">
        <f>BK186</f>
        <v>0</v>
      </c>
    </row>
    <row r="186" s="2" customFormat="1" ht="16.5" customHeight="1">
      <c r="A186" s="38"/>
      <c r="B186" s="39"/>
      <c r="C186" s="219" t="s">
        <v>7</v>
      </c>
      <c r="D186" s="219" t="s">
        <v>126</v>
      </c>
      <c r="E186" s="220" t="s">
        <v>273</v>
      </c>
      <c r="F186" s="221" t="s">
        <v>274</v>
      </c>
      <c r="G186" s="222" t="s">
        <v>267</v>
      </c>
      <c r="H186" s="277"/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268</v>
      </c>
      <c r="AT186" s="231" t="s">
        <v>126</v>
      </c>
      <c r="AU186" s="231" t="s">
        <v>83</v>
      </c>
      <c r="AY186" s="17" t="s">
        <v>124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268</v>
      </c>
      <c r="BM186" s="231" t="s">
        <v>346</v>
      </c>
    </row>
    <row r="187" s="12" customFormat="1" ht="22.8" customHeight="1">
      <c r="A187" s="12"/>
      <c r="B187" s="203"/>
      <c r="C187" s="204"/>
      <c r="D187" s="205" t="s">
        <v>72</v>
      </c>
      <c r="E187" s="217" t="s">
        <v>276</v>
      </c>
      <c r="F187" s="217" t="s">
        <v>277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P188</f>
        <v>0</v>
      </c>
      <c r="Q187" s="211"/>
      <c r="R187" s="212">
        <f>R188</f>
        <v>0</v>
      </c>
      <c r="S187" s="211"/>
      <c r="T187" s="213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134</v>
      </c>
      <c r="AT187" s="215" t="s">
        <v>72</v>
      </c>
      <c r="AU187" s="215" t="s">
        <v>81</v>
      </c>
      <c r="AY187" s="214" t="s">
        <v>124</v>
      </c>
      <c r="BK187" s="216">
        <f>BK188</f>
        <v>0</v>
      </c>
    </row>
    <row r="188" s="2" customFormat="1" ht="16.5" customHeight="1">
      <c r="A188" s="38"/>
      <c r="B188" s="39"/>
      <c r="C188" s="219" t="s">
        <v>265</v>
      </c>
      <c r="D188" s="219" t="s">
        <v>126</v>
      </c>
      <c r="E188" s="220" t="s">
        <v>278</v>
      </c>
      <c r="F188" s="221" t="s">
        <v>277</v>
      </c>
      <c r="G188" s="222" t="s">
        <v>267</v>
      </c>
      <c r="H188" s="277"/>
      <c r="I188" s="224"/>
      <c r="J188" s="225">
        <f>ROUND(I188*H188,2)</f>
        <v>0</v>
      </c>
      <c r="K188" s="226"/>
      <c r="L188" s="44"/>
      <c r="M188" s="278" t="s">
        <v>1</v>
      </c>
      <c r="N188" s="279" t="s">
        <v>38</v>
      </c>
      <c r="O188" s="280"/>
      <c r="P188" s="281">
        <f>O188*H188</f>
        <v>0</v>
      </c>
      <c r="Q188" s="281">
        <v>0</v>
      </c>
      <c r="R188" s="281">
        <f>Q188*H188</f>
        <v>0</v>
      </c>
      <c r="S188" s="281">
        <v>0</v>
      </c>
      <c r="T188" s="2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268</v>
      </c>
      <c r="AT188" s="231" t="s">
        <v>126</v>
      </c>
      <c r="AU188" s="231" t="s">
        <v>83</v>
      </c>
      <c r="AY188" s="17" t="s">
        <v>124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268</v>
      </c>
      <c r="BM188" s="231" t="s">
        <v>347</v>
      </c>
    </row>
    <row r="189" s="2" customFormat="1" ht="6.96" customHeight="1">
      <c r="A189" s="38"/>
      <c r="B189" s="66"/>
      <c r="C189" s="67"/>
      <c r="D189" s="67"/>
      <c r="E189" s="67"/>
      <c r="F189" s="67"/>
      <c r="G189" s="67"/>
      <c r="H189" s="67"/>
      <c r="I189" s="67"/>
      <c r="J189" s="67"/>
      <c r="K189" s="67"/>
      <c r="L189" s="44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sheetProtection sheet="1" autoFilter="0" formatColumns="0" formatRows="0" objects="1" scenarios="1" spinCount="100000" saltValue="4Ks1COEES4W4ijs4aSI8SgKzUCHQsmnX0VNzfDqjPmGOJMizcg4CCyDz36YoyUpQ5uKA7yKZDgYhgt3Do2JYmw==" hashValue="p5i+V2vFE27EKniB8ElDWf/Mx+rmfSd2mPAu3ZzQSAW9dxXMVzjd0LLj/qY1AYsIpWfnSiX2CyfN25XO5Q/L3A==" algorithmName="SHA-512" password="CC35"/>
  <autoFilter ref="C125:K18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2022-06-27T11:43:54Z</dcterms:created>
  <dcterms:modified xsi:type="dcterms:W3CDTF">2022-06-27T11:44:00Z</dcterms:modified>
</cp:coreProperties>
</file>