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 - Bělohorská 1651-102,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Bělohorská 1651-102,...'!$C$146:$K$1512</definedName>
    <definedName name="_xlnm.Print_Area" localSheetId="1">'02 - Bělohorská 1651-102,...'!$C$4:$J$76,'02 - Bělohorská 1651-102,...'!$C$82:$J$128,'02 - Bělohorská 1651-102,...'!$C$134:$J$1512</definedName>
    <definedName name="_xlnm.Print_Titles" localSheetId="1">'02 - Bělohorská 1651-102,...'!$146:$146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512"/>
  <c r="BH1512"/>
  <c r="BG1512"/>
  <c r="BE1512"/>
  <c r="T1512"/>
  <c r="T1511"/>
  <c r="R1512"/>
  <c r="R1511"/>
  <c r="P1512"/>
  <c r="P1511"/>
  <c r="BI1510"/>
  <c r="BH1510"/>
  <c r="BG1510"/>
  <c r="BE1510"/>
  <c r="T1510"/>
  <c r="T1509"/>
  <c r="T1508"/>
  <c r="R1510"/>
  <c r="R1509"/>
  <c r="R1508"/>
  <c r="P1510"/>
  <c r="P1509"/>
  <c r="P1508"/>
  <c r="BI1507"/>
  <c r="BH1507"/>
  <c r="BG1507"/>
  <c r="BE1507"/>
  <c r="T1507"/>
  <c r="T1506"/>
  <c r="R1507"/>
  <c r="R1506"/>
  <c r="P1507"/>
  <c r="P1506"/>
  <c r="BI1489"/>
  <c r="BH1489"/>
  <c r="BG1489"/>
  <c r="BE1489"/>
  <c r="T1489"/>
  <c r="R1489"/>
  <c r="P1489"/>
  <c r="BI1456"/>
  <c r="BH1456"/>
  <c r="BG1456"/>
  <c r="BE1456"/>
  <c r="T1456"/>
  <c r="R1456"/>
  <c r="P1456"/>
  <c r="BI1423"/>
  <c r="BH1423"/>
  <c r="BG1423"/>
  <c r="BE1423"/>
  <c r="T1423"/>
  <c r="R1423"/>
  <c r="P1423"/>
  <c r="BI1420"/>
  <c r="BH1420"/>
  <c r="BG1420"/>
  <c r="BE1420"/>
  <c r="T1420"/>
  <c r="R1420"/>
  <c r="P1420"/>
  <c r="BI1418"/>
  <c r="BH1418"/>
  <c r="BG1418"/>
  <c r="BE1418"/>
  <c r="T1418"/>
  <c r="R1418"/>
  <c r="P1418"/>
  <c r="BI1415"/>
  <c r="BH1415"/>
  <c r="BG1415"/>
  <c r="BE1415"/>
  <c r="T1415"/>
  <c r="R1415"/>
  <c r="P1415"/>
  <c r="BI1401"/>
  <c r="BH1401"/>
  <c r="BG1401"/>
  <c r="BE1401"/>
  <c r="T1401"/>
  <c r="R1401"/>
  <c r="P1401"/>
  <c r="BI1398"/>
  <c r="BH1398"/>
  <c r="BG1398"/>
  <c r="BE1398"/>
  <c r="T1398"/>
  <c r="R1398"/>
  <c r="P1398"/>
  <c r="BI1365"/>
  <c r="BH1365"/>
  <c r="BG1365"/>
  <c r="BE1365"/>
  <c r="T1365"/>
  <c r="R1365"/>
  <c r="P1365"/>
  <c r="BI1332"/>
  <c r="BH1332"/>
  <c r="BG1332"/>
  <c r="BE1332"/>
  <c r="T1332"/>
  <c r="R1332"/>
  <c r="P1332"/>
  <c r="BI1299"/>
  <c r="BH1299"/>
  <c r="BG1299"/>
  <c r="BE1299"/>
  <c r="T1299"/>
  <c r="R1299"/>
  <c r="P1299"/>
  <c r="BI1266"/>
  <c r="BH1266"/>
  <c r="BG1266"/>
  <c r="BE1266"/>
  <c r="T1266"/>
  <c r="R1266"/>
  <c r="P1266"/>
  <c r="BI1259"/>
  <c r="BH1259"/>
  <c r="BG1259"/>
  <c r="BE1259"/>
  <c r="T1259"/>
  <c r="R1259"/>
  <c r="P1259"/>
  <c r="BI1255"/>
  <c r="BH1255"/>
  <c r="BG1255"/>
  <c r="BE1255"/>
  <c r="T1255"/>
  <c r="R1255"/>
  <c r="P1255"/>
  <c r="BI1249"/>
  <c r="BH1249"/>
  <c r="BG1249"/>
  <c r="BE1249"/>
  <c r="T1249"/>
  <c r="R1249"/>
  <c r="P1249"/>
  <c r="BI1245"/>
  <c r="BH1245"/>
  <c r="BG1245"/>
  <c r="BE1245"/>
  <c r="T1245"/>
  <c r="R1245"/>
  <c r="P1245"/>
  <c r="BI1241"/>
  <c r="BH1241"/>
  <c r="BG1241"/>
  <c r="BE1241"/>
  <c r="T1241"/>
  <c r="R1241"/>
  <c r="P1241"/>
  <c r="BI1235"/>
  <c r="BH1235"/>
  <c r="BG1235"/>
  <c r="BE1235"/>
  <c r="T1235"/>
  <c r="R1235"/>
  <c r="P1235"/>
  <c r="BI1229"/>
  <c r="BH1229"/>
  <c r="BG1229"/>
  <c r="BE1229"/>
  <c r="T1229"/>
  <c r="R1229"/>
  <c r="P1229"/>
  <c r="BI1223"/>
  <c r="BH1223"/>
  <c r="BG1223"/>
  <c r="BE1223"/>
  <c r="T1223"/>
  <c r="R1223"/>
  <c r="P1223"/>
  <c r="BI1210"/>
  <c r="BH1210"/>
  <c r="BG1210"/>
  <c r="BE1210"/>
  <c r="T1210"/>
  <c r="R1210"/>
  <c r="P1210"/>
  <c r="BI1197"/>
  <c r="BH1197"/>
  <c r="BG1197"/>
  <c r="BE1197"/>
  <c r="T1197"/>
  <c r="R1197"/>
  <c r="P1197"/>
  <c r="BI1184"/>
  <c r="BH1184"/>
  <c r="BG1184"/>
  <c r="BE1184"/>
  <c r="T1184"/>
  <c r="R1184"/>
  <c r="P1184"/>
  <c r="BI1171"/>
  <c r="BH1171"/>
  <c r="BG1171"/>
  <c r="BE1171"/>
  <c r="T1171"/>
  <c r="R1171"/>
  <c r="P1171"/>
  <c r="BI1158"/>
  <c r="BH1158"/>
  <c r="BG1158"/>
  <c r="BE1158"/>
  <c r="T1158"/>
  <c r="R1158"/>
  <c r="P1158"/>
  <c r="BI1148"/>
  <c r="BH1148"/>
  <c r="BG1148"/>
  <c r="BE1148"/>
  <c r="T1148"/>
  <c r="R1148"/>
  <c r="P1148"/>
  <c r="BI1138"/>
  <c r="BH1138"/>
  <c r="BG1138"/>
  <c r="BE1138"/>
  <c r="T1138"/>
  <c r="R1138"/>
  <c r="P1138"/>
  <c r="BI1128"/>
  <c r="BH1128"/>
  <c r="BG1128"/>
  <c r="BE1128"/>
  <c r="T1128"/>
  <c r="R1128"/>
  <c r="P1128"/>
  <c r="BI1118"/>
  <c r="BH1118"/>
  <c r="BG1118"/>
  <c r="BE1118"/>
  <c r="T1118"/>
  <c r="R1118"/>
  <c r="P1118"/>
  <c r="BI1108"/>
  <c r="BH1108"/>
  <c r="BG1108"/>
  <c r="BE1108"/>
  <c r="T1108"/>
  <c r="R1108"/>
  <c r="P1108"/>
  <c r="BI1098"/>
  <c r="BH1098"/>
  <c r="BG1098"/>
  <c r="BE1098"/>
  <c r="T1098"/>
  <c r="R1098"/>
  <c r="P1098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3"/>
  <c r="BH1093"/>
  <c r="BG1093"/>
  <c r="BE1093"/>
  <c r="T1093"/>
  <c r="R1093"/>
  <c r="P1093"/>
  <c r="BI1090"/>
  <c r="BH1090"/>
  <c r="BG1090"/>
  <c r="BE1090"/>
  <c r="T1090"/>
  <c r="R1090"/>
  <c r="P1090"/>
  <c r="BI1088"/>
  <c r="BH1088"/>
  <c r="BG1088"/>
  <c r="BE1088"/>
  <c r="T1088"/>
  <c r="R1088"/>
  <c r="P1088"/>
  <c r="BI1087"/>
  <c r="BH1087"/>
  <c r="BG1087"/>
  <c r="BE1087"/>
  <c r="T1087"/>
  <c r="R1087"/>
  <c r="P1087"/>
  <c r="BI1086"/>
  <c r="BH1086"/>
  <c r="BG1086"/>
  <c r="BE1086"/>
  <c r="T1086"/>
  <c r="R1086"/>
  <c r="P1086"/>
  <c r="BI1080"/>
  <c r="BH1080"/>
  <c r="BG1080"/>
  <c r="BE1080"/>
  <c r="T1080"/>
  <c r="R1080"/>
  <c r="P1080"/>
  <c r="BI1077"/>
  <c r="BH1077"/>
  <c r="BG1077"/>
  <c r="BE1077"/>
  <c r="T1077"/>
  <c r="R1077"/>
  <c r="P1077"/>
  <c r="BI1071"/>
  <c r="BH1071"/>
  <c r="BG1071"/>
  <c r="BE1071"/>
  <c r="T1071"/>
  <c r="R1071"/>
  <c r="P1071"/>
  <c r="BI1067"/>
  <c r="BH1067"/>
  <c r="BG1067"/>
  <c r="BE1067"/>
  <c r="T1067"/>
  <c r="R1067"/>
  <c r="P1067"/>
  <c r="BI1063"/>
  <c r="BH1063"/>
  <c r="BG1063"/>
  <c r="BE1063"/>
  <c r="T1063"/>
  <c r="R1063"/>
  <c r="P1063"/>
  <c r="BI1059"/>
  <c r="BH1059"/>
  <c r="BG1059"/>
  <c r="BE1059"/>
  <c r="T1059"/>
  <c r="R1059"/>
  <c r="P1059"/>
  <c r="BI1058"/>
  <c r="BH1058"/>
  <c r="BG1058"/>
  <c r="BE1058"/>
  <c r="T1058"/>
  <c r="R1058"/>
  <c r="P1058"/>
  <c r="BI1055"/>
  <c r="BH1055"/>
  <c r="BG1055"/>
  <c r="BE1055"/>
  <c r="T1055"/>
  <c r="R1055"/>
  <c r="P1055"/>
  <c r="BI1052"/>
  <c r="BH1052"/>
  <c r="BG1052"/>
  <c r="BE1052"/>
  <c r="T1052"/>
  <c r="R1052"/>
  <c r="P1052"/>
  <c r="BI1050"/>
  <c r="BH1050"/>
  <c r="BG1050"/>
  <c r="BE1050"/>
  <c r="T1050"/>
  <c r="R1050"/>
  <c r="P1050"/>
  <c r="BI1041"/>
  <c r="BH1041"/>
  <c r="BG1041"/>
  <c r="BE1041"/>
  <c r="T1041"/>
  <c r="R1041"/>
  <c r="P1041"/>
  <c r="BI1035"/>
  <c r="BH1035"/>
  <c r="BG1035"/>
  <c r="BE1035"/>
  <c r="T1035"/>
  <c r="R1035"/>
  <c r="P1035"/>
  <c r="BI1033"/>
  <c r="BH1033"/>
  <c r="BG1033"/>
  <c r="BE1033"/>
  <c r="T1033"/>
  <c r="R1033"/>
  <c r="P1033"/>
  <c r="BI1027"/>
  <c r="BH1027"/>
  <c r="BG1027"/>
  <c r="BE1027"/>
  <c r="T1027"/>
  <c r="R1027"/>
  <c r="P1027"/>
  <c r="BI1025"/>
  <c r="BH1025"/>
  <c r="BG1025"/>
  <c r="BE1025"/>
  <c r="T1025"/>
  <c r="R1025"/>
  <c r="P1025"/>
  <c r="BI1018"/>
  <c r="BH1018"/>
  <c r="BG1018"/>
  <c r="BE1018"/>
  <c r="T1018"/>
  <c r="R1018"/>
  <c r="P1018"/>
  <c r="BI1014"/>
  <c r="BH1014"/>
  <c r="BG1014"/>
  <c r="BE1014"/>
  <c r="T1014"/>
  <c r="R1014"/>
  <c r="P1014"/>
  <c r="BI1008"/>
  <c r="BH1008"/>
  <c r="BG1008"/>
  <c r="BE1008"/>
  <c r="T1008"/>
  <c r="R1008"/>
  <c r="P1008"/>
  <c r="BI1002"/>
  <c r="BH1002"/>
  <c r="BG1002"/>
  <c r="BE1002"/>
  <c r="T1002"/>
  <c r="R1002"/>
  <c r="P1002"/>
  <c r="BI1000"/>
  <c r="BH1000"/>
  <c r="BG1000"/>
  <c r="BE1000"/>
  <c r="T1000"/>
  <c r="R1000"/>
  <c r="P1000"/>
  <c r="BI999"/>
  <c r="BH999"/>
  <c r="BG999"/>
  <c r="BE999"/>
  <c r="T999"/>
  <c r="R999"/>
  <c r="P999"/>
  <c r="BI998"/>
  <c r="BH998"/>
  <c r="BG998"/>
  <c r="BE998"/>
  <c r="T998"/>
  <c r="R998"/>
  <c r="P998"/>
  <c r="BI992"/>
  <c r="BH992"/>
  <c r="BG992"/>
  <c r="BE992"/>
  <c r="T992"/>
  <c r="R992"/>
  <c r="P992"/>
  <c r="BI986"/>
  <c r="BH986"/>
  <c r="BG986"/>
  <c r="BE986"/>
  <c r="T986"/>
  <c r="R986"/>
  <c r="P986"/>
  <c r="BI984"/>
  <c r="BH984"/>
  <c r="BG984"/>
  <c r="BE984"/>
  <c r="T984"/>
  <c r="R984"/>
  <c r="P984"/>
  <c r="BI982"/>
  <c r="BH982"/>
  <c r="BG982"/>
  <c r="BE982"/>
  <c r="T982"/>
  <c r="R982"/>
  <c r="P982"/>
  <c r="BI976"/>
  <c r="BH976"/>
  <c r="BG976"/>
  <c r="BE976"/>
  <c r="T976"/>
  <c r="R976"/>
  <c r="P976"/>
  <c r="BI970"/>
  <c r="BH970"/>
  <c r="BG970"/>
  <c r="BE970"/>
  <c r="T970"/>
  <c r="R970"/>
  <c r="P970"/>
  <c r="BI964"/>
  <c r="BH964"/>
  <c r="BG964"/>
  <c r="BE964"/>
  <c r="T964"/>
  <c r="R964"/>
  <c r="P964"/>
  <c r="BI958"/>
  <c r="BH958"/>
  <c r="BG958"/>
  <c r="BE958"/>
  <c r="T958"/>
  <c r="R958"/>
  <c r="P958"/>
  <c r="BI952"/>
  <c r="BH952"/>
  <c r="BG952"/>
  <c r="BE952"/>
  <c r="T952"/>
  <c r="R952"/>
  <c r="P952"/>
  <c r="BI946"/>
  <c r="BH946"/>
  <c r="BG946"/>
  <c r="BE946"/>
  <c r="T946"/>
  <c r="R946"/>
  <c r="P946"/>
  <c r="BI940"/>
  <c r="BH940"/>
  <c r="BG940"/>
  <c r="BE940"/>
  <c r="T940"/>
  <c r="R940"/>
  <c r="P940"/>
  <c r="BI938"/>
  <c r="BH938"/>
  <c r="BG938"/>
  <c r="BE938"/>
  <c r="T938"/>
  <c r="R938"/>
  <c r="P938"/>
  <c r="BI937"/>
  <c r="BH937"/>
  <c r="BG937"/>
  <c r="BE937"/>
  <c r="T937"/>
  <c r="R937"/>
  <c r="P937"/>
  <c r="BI936"/>
  <c r="BH936"/>
  <c r="BG936"/>
  <c r="BE936"/>
  <c r="T936"/>
  <c r="R936"/>
  <c r="P936"/>
  <c r="BI930"/>
  <c r="BH930"/>
  <c r="BG930"/>
  <c r="BE930"/>
  <c r="T930"/>
  <c r="R930"/>
  <c r="P930"/>
  <c r="BI924"/>
  <c r="BH924"/>
  <c r="BG924"/>
  <c r="BE924"/>
  <c r="T924"/>
  <c r="R924"/>
  <c r="P924"/>
  <c r="BI918"/>
  <c r="BH918"/>
  <c r="BG918"/>
  <c r="BE918"/>
  <c r="T918"/>
  <c r="R918"/>
  <c r="P918"/>
  <c r="BI912"/>
  <c r="BH912"/>
  <c r="BG912"/>
  <c r="BE912"/>
  <c r="T912"/>
  <c r="R912"/>
  <c r="P912"/>
  <c r="BI906"/>
  <c r="BH906"/>
  <c r="BG906"/>
  <c r="BE906"/>
  <c r="T906"/>
  <c r="R906"/>
  <c r="P906"/>
  <c r="BI900"/>
  <c r="BH900"/>
  <c r="BG900"/>
  <c r="BE900"/>
  <c r="T900"/>
  <c r="R900"/>
  <c r="P900"/>
  <c r="BI894"/>
  <c r="BH894"/>
  <c r="BG894"/>
  <c r="BE894"/>
  <c r="T894"/>
  <c r="R894"/>
  <c r="P894"/>
  <c r="BI888"/>
  <c r="BH888"/>
  <c r="BG888"/>
  <c r="BE888"/>
  <c r="T888"/>
  <c r="R888"/>
  <c r="P888"/>
  <c r="BI887"/>
  <c r="BH887"/>
  <c r="BG887"/>
  <c r="BE887"/>
  <c r="T887"/>
  <c r="R887"/>
  <c r="P887"/>
  <c r="BI885"/>
  <c r="BH885"/>
  <c r="BG885"/>
  <c r="BE885"/>
  <c r="T885"/>
  <c r="R885"/>
  <c r="P885"/>
  <c r="BI884"/>
  <c r="BH884"/>
  <c r="BG884"/>
  <c r="BE884"/>
  <c r="T884"/>
  <c r="R884"/>
  <c r="P884"/>
  <c r="BI876"/>
  <c r="BH876"/>
  <c r="BG876"/>
  <c r="BE876"/>
  <c r="T876"/>
  <c r="R876"/>
  <c r="P876"/>
  <c r="BI869"/>
  <c r="BH869"/>
  <c r="BG869"/>
  <c r="BE869"/>
  <c r="T869"/>
  <c r="R869"/>
  <c r="P869"/>
  <c r="BI867"/>
  <c r="BH867"/>
  <c r="BG867"/>
  <c r="BE867"/>
  <c r="T867"/>
  <c r="R867"/>
  <c r="P867"/>
  <c r="BI861"/>
  <c r="BH861"/>
  <c r="BG861"/>
  <c r="BE861"/>
  <c r="T861"/>
  <c r="R861"/>
  <c r="P861"/>
  <c r="BI859"/>
  <c r="BH859"/>
  <c r="BG859"/>
  <c r="BE859"/>
  <c r="T859"/>
  <c r="R859"/>
  <c r="P859"/>
  <c r="BI858"/>
  <c r="BH858"/>
  <c r="BG858"/>
  <c r="BE858"/>
  <c r="T858"/>
  <c r="R858"/>
  <c r="P858"/>
  <c r="BI857"/>
  <c r="BH857"/>
  <c r="BG857"/>
  <c r="BE857"/>
  <c r="T857"/>
  <c r="R857"/>
  <c r="P857"/>
  <c r="BI851"/>
  <c r="BH851"/>
  <c r="BG851"/>
  <c r="BE851"/>
  <c r="T851"/>
  <c r="R851"/>
  <c r="P851"/>
  <c r="BI848"/>
  <c r="BH848"/>
  <c r="BG848"/>
  <c r="BE848"/>
  <c r="T848"/>
  <c r="R848"/>
  <c r="P848"/>
  <c r="BI840"/>
  <c r="BH840"/>
  <c r="BG840"/>
  <c r="BE840"/>
  <c r="T840"/>
  <c r="R840"/>
  <c r="P840"/>
  <c r="BI833"/>
  <c r="BH833"/>
  <c r="BG833"/>
  <c r="BE833"/>
  <c r="T833"/>
  <c r="R833"/>
  <c r="P833"/>
  <c r="BI827"/>
  <c r="BH827"/>
  <c r="BG827"/>
  <c r="BE827"/>
  <c r="T827"/>
  <c r="R827"/>
  <c r="P827"/>
  <c r="BI823"/>
  <c r="BH823"/>
  <c r="BG823"/>
  <c r="BE823"/>
  <c r="T823"/>
  <c r="R823"/>
  <c r="P823"/>
  <c r="BI817"/>
  <c r="BH817"/>
  <c r="BG817"/>
  <c r="BE817"/>
  <c r="T817"/>
  <c r="R817"/>
  <c r="P817"/>
  <c r="BI811"/>
  <c r="BH811"/>
  <c r="BG811"/>
  <c r="BE811"/>
  <c r="T811"/>
  <c r="R811"/>
  <c r="P811"/>
  <c r="BI805"/>
  <c r="BH805"/>
  <c r="BG805"/>
  <c r="BE805"/>
  <c r="T805"/>
  <c r="R805"/>
  <c r="P805"/>
  <c r="BI799"/>
  <c r="BH799"/>
  <c r="BG799"/>
  <c r="BE799"/>
  <c r="T799"/>
  <c r="R799"/>
  <c r="P799"/>
  <c r="BI796"/>
  <c r="BH796"/>
  <c r="BG796"/>
  <c r="BE796"/>
  <c r="T796"/>
  <c r="R796"/>
  <c r="P796"/>
  <c r="BI794"/>
  <c r="BH794"/>
  <c r="BG794"/>
  <c r="BE794"/>
  <c r="T794"/>
  <c r="R794"/>
  <c r="P794"/>
  <c r="BI792"/>
  <c r="BH792"/>
  <c r="BG792"/>
  <c r="BE792"/>
  <c r="T792"/>
  <c r="R792"/>
  <c r="P792"/>
  <c r="BI789"/>
  <c r="BH789"/>
  <c r="BG789"/>
  <c r="BE789"/>
  <c r="T789"/>
  <c r="R789"/>
  <c r="P789"/>
  <c r="BI787"/>
  <c r="BH787"/>
  <c r="BG787"/>
  <c r="BE787"/>
  <c r="T787"/>
  <c r="R787"/>
  <c r="P787"/>
  <c r="BI786"/>
  <c r="BH786"/>
  <c r="BG786"/>
  <c r="BE786"/>
  <c r="T786"/>
  <c r="R786"/>
  <c r="P786"/>
  <c r="BI785"/>
  <c r="BH785"/>
  <c r="BG785"/>
  <c r="BE785"/>
  <c r="T785"/>
  <c r="R785"/>
  <c r="P785"/>
  <c r="BI784"/>
  <c r="BH784"/>
  <c r="BG784"/>
  <c r="BE784"/>
  <c r="T784"/>
  <c r="R784"/>
  <c r="P784"/>
  <c r="BI783"/>
  <c r="BH783"/>
  <c r="BG783"/>
  <c r="BE783"/>
  <c r="T783"/>
  <c r="R783"/>
  <c r="P783"/>
  <c r="BI782"/>
  <c r="BH782"/>
  <c r="BG782"/>
  <c r="BE782"/>
  <c r="T782"/>
  <c r="R782"/>
  <c r="P782"/>
  <c r="BI781"/>
  <c r="BH781"/>
  <c r="BG781"/>
  <c r="BE781"/>
  <c r="T781"/>
  <c r="R781"/>
  <c r="P781"/>
  <c r="BI780"/>
  <c r="BH780"/>
  <c r="BG780"/>
  <c r="BE780"/>
  <c r="T780"/>
  <c r="R780"/>
  <c r="P780"/>
  <c r="BI779"/>
  <c r="BH779"/>
  <c r="BG779"/>
  <c r="BE779"/>
  <c r="T779"/>
  <c r="R779"/>
  <c r="P779"/>
  <c r="BI778"/>
  <c r="BH778"/>
  <c r="BG778"/>
  <c r="BE778"/>
  <c r="T778"/>
  <c r="R778"/>
  <c r="P778"/>
  <c r="BI777"/>
  <c r="BH777"/>
  <c r="BG777"/>
  <c r="BE777"/>
  <c r="T777"/>
  <c r="R777"/>
  <c r="P777"/>
  <c r="BI776"/>
  <c r="BH776"/>
  <c r="BG776"/>
  <c r="BE776"/>
  <c r="T776"/>
  <c r="R776"/>
  <c r="P776"/>
  <c r="BI774"/>
  <c r="BH774"/>
  <c r="BG774"/>
  <c r="BE774"/>
  <c r="T774"/>
  <c r="R774"/>
  <c r="P774"/>
  <c r="BI772"/>
  <c r="BH772"/>
  <c r="BG772"/>
  <c r="BE772"/>
  <c r="T772"/>
  <c r="R772"/>
  <c r="P772"/>
  <c r="BI770"/>
  <c r="BH770"/>
  <c r="BG770"/>
  <c r="BE770"/>
  <c r="T770"/>
  <c r="R770"/>
  <c r="P770"/>
  <c r="BI768"/>
  <c r="BH768"/>
  <c r="BG768"/>
  <c r="BE768"/>
  <c r="T768"/>
  <c r="R768"/>
  <c r="P768"/>
  <c r="BI766"/>
  <c r="BH766"/>
  <c r="BG766"/>
  <c r="BE766"/>
  <c r="T766"/>
  <c r="R766"/>
  <c r="P766"/>
  <c r="BI765"/>
  <c r="BH765"/>
  <c r="BG765"/>
  <c r="BE765"/>
  <c r="T765"/>
  <c r="R765"/>
  <c r="P765"/>
  <c r="BI762"/>
  <c r="BH762"/>
  <c r="BG762"/>
  <c r="BE762"/>
  <c r="T762"/>
  <c r="R762"/>
  <c r="P762"/>
  <c r="BI756"/>
  <c r="BH756"/>
  <c r="BG756"/>
  <c r="BE756"/>
  <c r="T756"/>
  <c r="R756"/>
  <c r="P756"/>
  <c r="BI754"/>
  <c r="BH754"/>
  <c r="BG754"/>
  <c r="BE754"/>
  <c r="T754"/>
  <c r="R754"/>
  <c r="P754"/>
  <c r="BI751"/>
  <c r="BH751"/>
  <c r="BG751"/>
  <c r="BE751"/>
  <c r="T751"/>
  <c r="R751"/>
  <c r="P751"/>
  <c r="BI749"/>
  <c r="BH749"/>
  <c r="BG749"/>
  <c r="BE749"/>
  <c r="T749"/>
  <c r="R749"/>
  <c r="P749"/>
  <c r="BI747"/>
  <c r="BH747"/>
  <c r="BG747"/>
  <c r="BE747"/>
  <c r="T747"/>
  <c r="R747"/>
  <c r="P747"/>
  <c r="BI746"/>
  <c r="BH746"/>
  <c r="BG746"/>
  <c r="BE746"/>
  <c r="T746"/>
  <c r="R746"/>
  <c r="P746"/>
  <c r="BI745"/>
  <c r="BH745"/>
  <c r="BG745"/>
  <c r="BE745"/>
  <c r="T745"/>
  <c r="R745"/>
  <c r="P745"/>
  <c r="BI742"/>
  <c r="BH742"/>
  <c r="BG742"/>
  <c r="BE742"/>
  <c r="T742"/>
  <c r="R742"/>
  <c r="P742"/>
  <c r="BI739"/>
  <c r="BH739"/>
  <c r="BG739"/>
  <c r="BE739"/>
  <c r="T739"/>
  <c r="R739"/>
  <c r="P739"/>
  <c r="BI737"/>
  <c r="BH737"/>
  <c r="BG737"/>
  <c r="BE737"/>
  <c r="T737"/>
  <c r="R737"/>
  <c r="P737"/>
  <c r="BI735"/>
  <c r="BH735"/>
  <c r="BG735"/>
  <c r="BE735"/>
  <c r="T735"/>
  <c r="R735"/>
  <c r="P735"/>
  <c r="BI732"/>
  <c r="BH732"/>
  <c r="BG732"/>
  <c r="BE732"/>
  <c r="T732"/>
  <c r="R732"/>
  <c r="P732"/>
  <c r="BI731"/>
  <c r="BH731"/>
  <c r="BG731"/>
  <c r="BE731"/>
  <c r="T731"/>
  <c r="R731"/>
  <c r="P731"/>
  <c r="BI730"/>
  <c r="BH730"/>
  <c r="BG730"/>
  <c r="BE730"/>
  <c r="T730"/>
  <c r="R730"/>
  <c r="P730"/>
  <c r="BI726"/>
  <c r="BH726"/>
  <c r="BG726"/>
  <c r="BE726"/>
  <c r="T726"/>
  <c r="T725"/>
  <c r="R726"/>
  <c r="R725"/>
  <c r="P726"/>
  <c r="P725"/>
  <c r="BI724"/>
  <c r="BH724"/>
  <c r="BG724"/>
  <c r="BE724"/>
  <c r="T724"/>
  <c r="R724"/>
  <c r="P724"/>
  <c r="BI723"/>
  <c r="BH723"/>
  <c r="BG723"/>
  <c r="BE723"/>
  <c r="T723"/>
  <c r="R723"/>
  <c r="P723"/>
  <c r="BI722"/>
  <c r="BH722"/>
  <c r="BG722"/>
  <c r="BE722"/>
  <c r="T722"/>
  <c r="R722"/>
  <c r="P722"/>
  <c r="BI721"/>
  <c r="BH721"/>
  <c r="BG721"/>
  <c r="BE721"/>
  <c r="T721"/>
  <c r="R721"/>
  <c r="P721"/>
  <c r="BI717"/>
  <c r="BH717"/>
  <c r="BG717"/>
  <c r="BE717"/>
  <c r="T717"/>
  <c r="R717"/>
  <c r="P717"/>
  <c r="BI711"/>
  <c r="BH711"/>
  <c r="BG711"/>
  <c r="BE711"/>
  <c r="T711"/>
  <c r="R711"/>
  <c r="P711"/>
  <c r="BI709"/>
  <c r="BH709"/>
  <c r="BG709"/>
  <c r="BE709"/>
  <c r="T709"/>
  <c r="R709"/>
  <c r="P709"/>
  <c r="BI706"/>
  <c r="BH706"/>
  <c r="BG706"/>
  <c r="BE706"/>
  <c r="T706"/>
  <c r="R706"/>
  <c r="P706"/>
  <c r="BI704"/>
  <c r="BH704"/>
  <c r="BG704"/>
  <c r="BE704"/>
  <c r="T704"/>
  <c r="R704"/>
  <c r="P704"/>
  <c r="BI700"/>
  <c r="BH700"/>
  <c r="BG700"/>
  <c r="BE700"/>
  <c r="T700"/>
  <c r="R700"/>
  <c r="P700"/>
  <c r="BI698"/>
  <c r="BH698"/>
  <c r="BG698"/>
  <c r="BE698"/>
  <c r="T698"/>
  <c r="R698"/>
  <c r="P698"/>
  <c r="BI696"/>
  <c r="BH696"/>
  <c r="BG696"/>
  <c r="BE696"/>
  <c r="T696"/>
  <c r="R696"/>
  <c r="P696"/>
  <c r="BI695"/>
  <c r="BH695"/>
  <c r="BG695"/>
  <c r="BE695"/>
  <c r="T695"/>
  <c r="R695"/>
  <c r="P695"/>
  <c r="BI694"/>
  <c r="BH694"/>
  <c r="BG694"/>
  <c r="BE694"/>
  <c r="T694"/>
  <c r="R694"/>
  <c r="P694"/>
  <c r="BI693"/>
  <c r="BH693"/>
  <c r="BG693"/>
  <c r="BE693"/>
  <c r="T693"/>
  <c r="R693"/>
  <c r="P693"/>
  <c r="BI691"/>
  <c r="BH691"/>
  <c r="BG691"/>
  <c r="BE691"/>
  <c r="T691"/>
  <c r="R691"/>
  <c r="P691"/>
  <c r="BI689"/>
  <c r="BH689"/>
  <c r="BG689"/>
  <c r="BE689"/>
  <c r="T689"/>
  <c r="R689"/>
  <c r="P689"/>
  <c r="BI679"/>
  <c r="BH679"/>
  <c r="BG679"/>
  <c r="BE679"/>
  <c r="T679"/>
  <c r="R679"/>
  <c r="P679"/>
  <c r="BI676"/>
  <c r="BH676"/>
  <c r="BG676"/>
  <c r="BE676"/>
  <c r="T676"/>
  <c r="R676"/>
  <c r="P676"/>
  <c r="BI674"/>
  <c r="BH674"/>
  <c r="BG674"/>
  <c r="BE674"/>
  <c r="T674"/>
  <c r="R674"/>
  <c r="P674"/>
  <c r="BI672"/>
  <c r="BH672"/>
  <c r="BG672"/>
  <c r="BE672"/>
  <c r="T672"/>
  <c r="R672"/>
  <c r="P672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0"/>
  <c r="BH660"/>
  <c r="BG660"/>
  <c r="BE660"/>
  <c r="T660"/>
  <c r="R660"/>
  <c r="P660"/>
  <c r="BI654"/>
  <c r="BH654"/>
  <c r="BG654"/>
  <c r="BE654"/>
  <c r="T654"/>
  <c r="R654"/>
  <c r="P654"/>
  <c r="BI646"/>
  <c r="BH646"/>
  <c r="BG646"/>
  <c r="BE646"/>
  <c r="T646"/>
  <c r="R646"/>
  <c r="P646"/>
  <c r="BI644"/>
  <c r="BH644"/>
  <c r="BG644"/>
  <c r="BE644"/>
  <c r="T644"/>
  <c r="R644"/>
  <c r="P644"/>
  <c r="BI638"/>
  <c r="BH638"/>
  <c r="BG638"/>
  <c r="BE638"/>
  <c r="T638"/>
  <c r="R638"/>
  <c r="P638"/>
  <c r="BI632"/>
  <c r="BH632"/>
  <c r="BG632"/>
  <c r="BE632"/>
  <c r="T632"/>
  <c r="R632"/>
  <c r="P632"/>
  <c r="BI631"/>
  <c r="BH631"/>
  <c r="BG631"/>
  <c r="BE631"/>
  <c r="T631"/>
  <c r="R631"/>
  <c r="P631"/>
  <c r="BI628"/>
  <c r="BH628"/>
  <c r="BG628"/>
  <c r="BE628"/>
  <c r="T628"/>
  <c r="R628"/>
  <c r="P628"/>
  <c r="BI620"/>
  <c r="BH620"/>
  <c r="BG620"/>
  <c r="BE620"/>
  <c r="T620"/>
  <c r="R620"/>
  <c r="P620"/>
  <c r="BI618"/>
  <c r="BH618"/>
  <c r="BG618"/>
  <c r="BE618"/>
  <c r="T618"/>
  <c r="R618"/>
  <c r="P618"/>
  <c r="BI616"/>
  <c r="BH616"/>
  <c r="BG616"/>
  <c r="BE616"/>
  <c r="T616"/>
  <c r="R616"/>
  <c r="P616"/>
  <c r="BI615"/>
  <c r="BH615"/>
  <c r="BG615"/>
  <c r="BE615"/>
  <c r="T615"/>
  <c r="R615"/>
  <c r="P615"/>
  <c r="BI614"/>
  <c r="BH614"/>
  <c r="BG614"/>
  <c r="BE614"/>
  <c r="T614"/>
  <c r="R614"/>
  <c r="P614"/>
  <c r="BI613"/>
  <c r="BH613"/>
  <c r="BG613"/>
  <c r="BE613"/>
  <c r="T613"/>
  <c r="R613"/>
  <c r="P613"/>
  <c r="BI611"/>
  <c r="BH611"/>
  <c r="BG611"/>
  <c r="BE611"/>
  <c r="T611"/>
  <c r="R611"/>
  <c r="P611"/>
  <c r="BI609"/>
  <c r="BH609"/>
  <c r="BG609"/>
  <c r="BE609"/>
  <c r="T609"/>
  <c r="R609"/>
  <c r="P609"/>
  <c r="BI607"/>
  <c r="BH607"/>
  <c r="BG607"/>
  <c r="BE607"/>
  <c r="T607"/>
  <c r="R607"/>
  <c r="P607"/>
  <c r="BI606"/>
  <c r="BH606"/>
  <c r="BG606"/>
  <c r="BE606"/>
  <c r="T606"/>
  <c r="R606"/>
  <c r="P606"/>
  <c r="BI605"/>
  <c r="BH605"/>
  <c r="BG605"/>
  <c r="BE605"/>
  <c r="T605"/>
  <c r="R605"/>
  <c r="P605"/>
  <c r="BI603"/>
  <c r="BH603"/>
  <c r="BG603"/>
  <c r="BE603"/>
  <c r="T603"/>
  <c r="R603"/>
  <c r="P603"/>
  <c r="BI601"/>
  <c r="BH601"/>
  <c r="BG601"/>
  <c r="BE601"/>
  <c r="T601"/>
  <c r="R601"/>
  <c r="P601"/>
  <c r="BI597"/>
  <c r="BH597"/>
  <c r="BG597"/>
  <c r="BE597"/>
  <c r="T597"/>
  <c r="R597"/>
  <c r="P597"/>
  <c r="BI596"/>
  <c r="BH596"/>
  <c r="BG596"/>
  <c r="BE596"/>
  <c r="T596"/>
  <c r="R596"/>
  <c r="P596"/>
  <c r="BI594"/>
  <c r="BH594"/>
  <c r="BG594"/>
  <c r="BE594"/>
  <c r="T594"/>
  <c r="R594"/>
  <c r="P594"/>
  <c r="BI593"/>
  <c r="BH593"/>
  <c r="BG593"/>
  <c r="BE593"/>
  <c r="T593"/>
  <c r="R593"/>
  <c r="P593"/>
  <c r="BI592"/>
  <c r="BH592"/>
  <c r="BG592"/>
  <c r="BE592"/>
  <c r="T592"/>
  <c r="R592"/>
  <c r="P592"/>
  <c r="BI591"/>
  <c r="BH591"/>
  <c r="BG591"/>
  <c r="BE591"/>
  <c r="T591"/>
  <c r="R591"/>
  <c r="P591"/>
  <c r="BI590"/>
  <c r="BH590"/>
  <c r="BG590"/>
  <c r="BE590"/>
  <c r="T590"/>
  <c r="R590"/>
  <c r="P590"/>
  <c r="BI588"/>
  <c r="BH588"/>
  <c r="BG588"/>
  <c r="BE588"/>
  <c r="T588"/>
  <c r="R588"/>
  <c r="P588"/>
  <c r="BI586"/>
  <c r="BH586"/>
  <c r="BG586"/>
  <c r="BE586"/>
  <c r="T586"/>
  <c r="R586"/>
  <c r="P586"/>
  <c r="BI585"/>
  <c r="BH585"/>
  <c r="BG585"/>
  <c r="BE585"/>
  <c r="T585"/>
  <c r="R585"/>
  <c r="P585"/>
  <c r="BI584"/>
  <c r="BH584"/>
  <c r="BG584"/>
  <c r="BE584"/>
  <c r="T584"/>
  <c r="R584"/>
  <c r="P584"/>
  <c r="BI583"/>
  <c r="BH583"/>
  <c r="BG583"/>
  <c r="BE583"/>
  <c r="T583"/>
  <c r="R583"/>
  <c r="P583"/>
  <c r="BI581"/>
  <c r="BH581"/>
  <c r="BG581"/>
  <c r="BE581"/>
  <c r="T581"/>
  <c r="R581"/>
  <c r="P581"/>
  <c r="BI580"/>
  <c r="BH580"/>
  <c r="BG580"/>
  <c r="BE580"/>
  <c r="T580"/>
  <c r="R580"/>
  <c r="P580"/>
  <c r="BI579"/>
  <c r="BH579"/>
  <c r="BG579"/>
  <c r="BE579"/>
  <c r="T579"/>
  <c r="R579"/>
  <c r="P579"/>
  <c r="BI576"/>
  <c r="BH576"/>
  <c r="BG576"/>
  <c r="BE576"/>
  <c r="T576"/>
  <c r="R576"/>
  <c r="P576"/>
  <c r="BI568"/>
  <c r="BH568"/>
  <c r="BG568"/>
  <c r="BE568"/>
  <c r="T568"/>
  <c r="R568"/>
  <c r="P568"/>
  <c r="BI567"/>
  <c r="BH567"/>
  <c r="BG567"/>
  <c r="BE567"/>
  <c r="T567"/>
  <c r="R567"/>
  <c r="P567"/>
  <c r="BI566"/>
  <c r="BH566"/>
  <c r="BG566"/>
  <c r="BE566"/>
  <c r="T566"/>
  <c r="R566"/>
  <c r="P566"/>
  <c r="BI565"/>
  <c r="BH565"/>
  <c r="BG565"/>
  <c r="BE565"/>
  <c r="T565"/>
  <c r="R565"/>
  <c r="P565"/>
  <c r="BI564"/>
  <c r="BH564"/>
  <c r="BG564"/>
  <c r="BE564"/>
  <c r="T564"/>
  <c r="R564"/>
  <c r="P564"/>
  <c r="BI563"/>
  <c r="BH563"/>
  <c r="BG563"/>
  <c r="BE563"/>
  <c r="T563"/>
  <c r="R563"/>
  <c r="P563"/>
  <c r="BI562"/>
  <c r="BH562"/>
  <c r="BG562"/>
  <c r="BE562"/>
  <c r="T562"/>
  <c r="R562"/>
  <c r="P562"/>
  <c r="BI561"/>
  <c r="BH561"/>
  <c r="BG561"/>
  <c r="BE561"/>
  <c r="T561"/>
  <c r="R561"/>
  <c r="P561"/>
  <c r="BI559"/>
  <c r="BH559"/>
  <c r="BG559"/>
  <c r="BE559"/>
  <c r="T559"/>
  <c r="R559"/>
  <c r="P559"/>
  <c r="BI558"/>
  <c r="BH558"/>
  <c r="BG558"/>
  <c r="BE558"/>
  <c r="T558"/>
  <c r="R558"/>
  <c r="P558"/>
  <c r="BI555"/>
  <c r="BH555"/>
  <c r="BG555"/>
  <c r="BE555"/>
  <c r="T555"/>
  <c r="R555"/>
  <c r="P555"/>
  <c r="BI549"/>
  <c r="BH549"/>
  <c r="BG549"/>
  <c r="BE549"/>
  <c r="T549"/>
  <c r="R549"/>
  <c r="P549"/>
  <c r="BI546"/>
  <c r="BH546"/>
  <c r="BG546"/>
  <c r="BE546"/>
  <c r="T546"/>
  <c r="R546"/>
  <c r="P546"/>
  <c r="BI545"/>
  <c r="BH545"/>
  <c r="BG545"/>
  <c r="BE545"/>
  <c r="T545"/>
  <c r="R545"/>
  <c r="P545"/>
  <c r="BI544"/>
  <c r="BH544"/>
  <c r="BG544"/>
  <c r="BE544"/>
  <c r="T544"/>
  <c r="R544"/>
  <c r="P544"/>
  <c r="BI542"/>
  <c r="BH542"/>
  <c r="BG542"/>
  <c r="BE542"/>
  <c r="T542"/>
  <c r="R542"/>
  <c r="P542"/>
  <c r="BI541"/>
  <c r="BH541"/>
  <c r="BG541"/>
  <c r="BE541"/>
  <c r="T541"/>
  <c r="R541"/>
  <c r="P541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3"/>
  <c r="BH533"/>
  <c r="BG533"/>
  <c r="BE533"/>
  <c r="T533"/>
  <c r="R533"/>
  <c r="P533"/>
  <c r="BI532"/>
  <c r="BH532"/>
  <c r="BG532"/>
  <c r="BE532"/>
  <c r="T532"/>
  <c r="R532"/>
  <c r="P532"/>
  <c r="BI531"/>
  <c r="BH531"/>
  <c r="BG531"/>
  <c r="BE531"/>
  <c r="T531"/>
  <c r="R531"/>
  <c r="P531"/>
  <c r="BI529"/>
  <c r="BH529"/>
  <c r="BG529"/>
  <c r="BE529"/>
  <c r="T529"/>
  <c r="R529"/>
  <c r="P529"/>
  <c r="BI528"/>
  <c r="BH528"/>
  <c r="BG528"/>
  <c r="BE528"/>
  <c r="T528"/>
  <c r="R528"/>
  <c r="P528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19"/>
  <c r="BH519"/>
  <c r="BG519"/>
  <c r="BE519"/>
  <c r="T519"/>
  <c r="R519"/>
  <c r="P519"/>
  <c r="BI511"/>
  <c r="BH511"/>
  <c r="BG511"/>
  <c r="BE511"/>
  <c r="T511"/>
  <c r="R511"/>
  <c r="P511"/>
  <c r="BI508"/>
  <c r="BH508"/>
  <c r="BG508"/>
  <c r="BE508"/>
  <c r="T508"/>
  <c r="R508"/>
  <c r="P508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5"/>
  <c r="BH495"/>
  <c r="BG495"/>
  <c r="BE495"/>
  <c r="T495"/>
  <c r="R495"/>
  <c r="P495"/>
  <c r="BI493"/>
  <c r="BH493"/>
  <c r="BG493"/>
  <c r="BE493"/>
  <c r="T493"/>
  <c r="R493"/>
  <c r="P493"/>
  <c r="BI490"/>
  <c r="BH490"/>
  <c r="BG490"/>
  <c r="BE490"/>
  <c r="T490"/>
  <c r="R490"/>
  <c r="P490"/>
  <c r="BI488"/>
  <c r="BH488"/>
  <c r="BG488"/>
  <c r="BE488"/>
  <c r="T488"/>
  <c r="R488"/>
  <c r="P488"/>
  <c r="BI486"/>
  <c r="BH486"/>
  <c r="BG486"/>
  <c r="BE486"/>
  <c r="T486"/>
  <c r="R486"/>
  <c r="P486"/>
  <c r="BI484"/>
  <c r="BH484"/>
  <c r="BG484"/>
  <c r="BE484"/>
  <c r="T484"/>
  <c r="R484"/>
  <c r="P484"/>
  <c r="BI482"/>
  <c r="BH482"/>
  <c r="BG482"/>
  <c r="BE482"/>
  <c r="T482"/>
  <c r="R482"/>
  <c r="P482"/>
  <c r="BI474"/>
  <c r="BH474"/>
  <c r="BG474"/>
  <c r="BE474"/>
  <c r="T474"/>
  <c r="R474"/>
  <c r="P474"/>
  <c r="BI472"/>
  <c r="BH472"/>
  <c r="BG472"/>
  <c r="BE472"/>
  <c r="T472"/>
  <c r="R472"/>
  <c r="P472"/>
  <c r="BI466"/>
  <c r="BH466"/>
  <c r="BG466"/>
  <c r="BE466"/>
  <c r="T466"/>
  <c r="R466"/>
  <c r="P466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0"/>
  <c r="BH460"/>
  <c r="BG460"/>
  <c r="BE460"/>
  <c r="T460"/>
  <c r="R460"/>
  <c r="P460"/>
  <c r="BI458"/>
  <c r="BH458"/>
  <c r="BG458"/>
  <c r="BE458"/>
  <c r="T458"/>
  <c r="R458"/>
  <c r="P458"/>
  <c r="BI455"/>
  <c r="BH455"/>
  <c r="BG455"/>
  <c r="BE455"/>
  <c r="T455"/>
  <c r="R455"/>
  <c r="P455"/>
  <c r="BI452"/>
  <c r="BH452"/>
  <c r="BG452"/>
  <c r="BE452"/>
  <c r="T452"/>
  <c r="R452"/>
  <c r="P452"/>
  <c r="BI449"/>
  <c r="BH449"/>
  <c r="BG449"/>
  <c r="BE449"/>
  <c r="T449"/>
  <c r="R449"/>
  <c r="P449"/>
  <c r="BI446"/>
  <c r="BH446"/>
  <c r="BG446"/>
  <c r="BE446"/>
  <c r="T446"/>
  <c r="R446"/>
  <c r="P446"/>
  <c r="BI443"/>
  <c r="BH443"/>
  <c r="BG443"/>
  <c r="BE443"/>
  <c r="T443"/>
  <c r="R443"/>
  <c r="P443"/>
  <c r="BI440"/>
  <c r="BH440"/>
  <c r="BG440"/>
  <c r="BE440"/>
  <c r="T440"/>
  <c r="R440"/>
  <c r="P440"/>
  <c r="BI437"/>
  <c r="BH437"/>
  <c r="BG437"/>
  <c r="BE437"/>
  <c r="T437"/>
  <c r="R437"/>
  <c r="P437"/>
  <c r="BI434"/>
  <c r="BH434"/>
  <c r="BG434"/>
  <c r="BE434"/>
  <c r="T434"/>
  <c r="R434"/>
  <c r="P434"/>
  <c r="BI430"/>
  <c r="BH430"/>
  <c r="BG430"/>
  <c r="BE430"/>
  <c r="T430"/>
  <c r="R430"/>
  <c r="P430"/>
  <c r="BI426"/>
  <c r="BH426"/>
  <c r="BG426"/>
  <c r="BE426"/>
  <c r="T426"/>
  <c r="R426"/>
  <c r="P426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R419"/>
  <c r="P419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1"/>
  <c r="BH401"/>
  <c r="BG401"/>
  <c r="BE401"/>
  <c r="T401"/>
  <c r="R401"/>
  <c r="P401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0"/>
  <c r="BH390"/>
  <c r="BG390"/>
  <c r="BE390"/>
  <c r="T390"/>
  <c r="R390"/>
  <c r="P390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76"/>
  <c r="BH376"/>
  <c r="BG376"/>
  <c r="BE376"/>
  <c r="T376"/>
  <c r="R376"/>
  <c r="P376"/>
  <c r="BI374"/>
  <c r="BH374"/>
  <c r="BG374"/>
  <c r="BE374"/>
  <c r="T374"/>
  <c r="R374"/>
  <c r="P374"/>
  <c r="BI367"/>
  <c r="BH367"/>
  <c r="BG367"/>
  <c r="BE367"/>
  <c r="T367"/>
  <c r="R367"/>
  <c r="P367"/>
  <c r="BI364"/>
  <c r="BH364"/>
  <c r="BG364"/>
  <c r="BE364"/>
  <c r="T364"/>
  <c r="R364"/>
  <c r="P364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6"/>
  <c r="BH336"/>
  <c r="BG336"/>
  <c r="BE336"/>
  <c r="T336"/>
  <c r="R336"/>
  <c r="P336"/>
  <c r="BI334"/>
  <c r="BH334"/>
  <c r="BG334"/>
  <c r="BE334"/>
  <c r="T334"/>
  <c r="R334"/>
  <c r="P334"/>
  <c r="BI331"/>
  <c r="BH331"/>
  <c r="BG331"/>
  <c r="BE331"/>
  <c r="T331"/>
  <c r="R331"/>
  <c r="P331"/>
  <c r="BI321"/>
  <c r="BH321"/>
  <c r="BG321"/>
  <c r="BE321"/>
  <c r="T321"/>
  <c r="R321"/>
  <c r="P321"/>
  <c r="BI311"/>
  <c r="BH311"/>
  <c r="BG311"/>
  <c r="BE311"/>
  <c r="T311"/>
  <c r="R311"/>
  <c r="P311"/>
  <c r="BI307"/>
  <c r="BH307"/>
  <c r="BG307"/>
  <c r="BE307"/>
  <c r="T307"/>
  <c r="R307"/>
  <c r="P307"/>
  <c r="BI304"/>
  <c r="BH304"/>
  <c r="BG304"/>
  <c r="BE304"/>
  <c r="T304"/>
  <c r="R304"/>
  <c r="P304"/>
  <c r="BI303"/>
  <c r="BH303"/>
  <c r="BG303"/>
  <c r="BE303"/>
  <c r="T303"/>
  <c r="R303"/>
  <c r="P303"/>
  <c r="BI297"/>
  <c r="BH297"/>
  <c r="BG297"/>
  <c r="BE297"/>
  <c r="T297"/>
  <c r="R297"/>
  <c r="P297"/>
  <c r="BI289"/>
  <c r="BH289"/>
  <c r="BG289"/>
  <c r="BE289"/>
  <c r="T289"/>
  <c r="R289"/>
  <c r="P289"/>
  <c r="BI281"/>
  <c r="BH281"/>
  <c r="BG281"/>
  <c r="BE281"/>
  <c r="T281"/>
  <c r="R281"/>
  <c r="P281"/>
  <c r="BI273"/>
  <c r="BH273"/>
  <c r="BG273"/>
  <c r="BE273"/>
  <c r="T273"/>
  <c r="R273"/>
  <c r="P273"/>
  <c r="BI270"/>
  <c r="BH270"/>
  <c r="BG270"/>
  <c r="BE270"/>
  <c r="T270"/>
  <c r="R270"/>
  <c r="P270"/>
  <c r="BI256"/>
  <c r="BH256"/>
  <c r="BG256"/>
  <c r="BE256"/>
  <c r="T256"/>
  <c r="R256"/>
  <c r="P256"/>
  <c r="BI242"/>
  <c r="BH242"/>
  <c r="BG242"/>
  <c r="BE242"/>
  <c r="T242"/>
  <c r="R242"/>
  <c r="P242"/>
  <c r="BI240"/>
  <c r="BH240"/>
  <c r="BG240"/>
  <c r="BE240"/>
  <c r="T240"/>
  <c r="R240"/>
  <c r="P240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19"/>
  <c r="BH219"/>
  <c r="BG219"/>
  <c r="BE219"/>
  <c r="T219"/>
  <c r="R219"/>
  <c r="P219"/>
  <c r="BI204"/>
  <c r="BH204"/>
  <c r="BG204"/>
  <c r="BE204"/>
  <c r="T204"/>
  <c r="R204"/>
  <c r="P204"/>
  <c r="BI198"/>
  <c r="BH198"/>
  <c r="BG198"/>
  <c r="BE198"/>
  <c r="T198"/>
  <c r="R198"/>
  <c r="P198"/>
  <c r="BI183"/>
  <c r="BH183"/>
  <c r="BG183"/>
  <c r="BE183"/>
  <c r="T183"/>
  <c r="R183"/>
  <c r="P183"/>
  <c r="BI177"/>
  <c r="BH177"/>
  <c r="BG177"/>
  <c r="BE177"/>
  <c r="T177"/>
  <c r="R177"/>
  <c r="P177"/>
  <c r="BI169"/>
  <c r="BH169"/>
  <c r="BG169"/>
  <c r="BE169"/>
  <c r="T169"/>
  <c r="R169"/>
  <c r="P169"/>
  <c r="BI166"/>
  <c r="BH166"/>
  <c r="BG166"/>
  <c r="BE166"/>
  <c r="T166"/>
  <c r="R166"/>
  <c r="P166"/>
  <c r="BI158"/>
  <c r="BH158"/>
  <c r="BG158"/>
  <c r="BE158"/>
  <c r="T158"/>
  <c r="R158"/>
  <c r="P158"/>
  <c r="BI155"/>
  <c r="BH155"/>
  <c r="BG155"/>
  <c r="BE155"/>
  <c r="T155"/>
  <c r="R155"/>
  <c r="P155"/>
  <c r="BI151"/>
  <c r="BH151"/>
  <c r="BG151"/>
  <c r="BE151"/>
  <c r="T151"/>
  <c r="R151"/>
  <c r="P151"/>
  <c r="BI150"/>
  <c r="BH150"/>
  <c r="BG150"/>
  <c r="BE150"/>
  <c r="T150"/>
  <c r="R150"/>
  <c r="P150"/>
  <c r="F141"/>
  <c r="E139"/>
  <c r="F89"/>
  <c r="E87"/>
  <c r="J24"/>
  <c r="E24"/>
  <c r="J92"/>
  <c r="J23"/>
  <c r="J21"/>
  <c r="E21"/>
  <c r="J91"/>
  <c r="J20"/>
  <c r="J18"/>
  <c r="E18"/>
  <c r="F144"/>
  <c r="J17"/>
  <c r="J15"/>
  <c r="E15"/>
  <c r="F143"/>
  <c r="J14"/>
  <c r="J12"/>
  <c r="J141"/>
  <c r="E7"/>
  <c r="E85"/>
  <c i="1" r="L90"/>
  <c r="AM90"/>
  <c r="AM89"/>
  <c r="L89"/>
  <c r="AM87"/>
  <c r="L87"/>
  <c r="L85"/>
  <c r="L84"/>
  <c i="2" r="J982"/>
  <c r="BK805"/>
  <c r="BK726"/>
  <c r="J504"/>
  <c r="J440"/>
  <c r="J359"/>
  <c r="J183"/>
  <c r="J940"/>
  <c r="J742"/>
  <c r="J256"/>
  <c r="J1018"/>
  <c r="J691"/>
  <c r="J452"/>
  <c r="BK166"/>
  <c r="J970"/>
  <c r="BK588"/>
  <c r="BK334"/>
  <c r="BK256"/>
  <c r="J781"/>
  <c r="J1456"/>
  <c r="BK1249"/>
  <c r="J676"/>
  <c r="BK1398"/>
  <c r="BK900"/>
  <c r="BK1512"/>
  <c r="BK952"/>
  <c r="BK766"/>
  <c r="J792"/>
  <c r="BK721"/>
  <c r="J695"/>
  <c r="BK609"/>
  <c r="BK585"/>
  <c r="BK559"/>
  <c r="J501"/>
  <c r="J355"/>
  <c i="1" r="AS94"/>
  <c i="2" r="BK731"/>
  <c r="BK605"/>
  <c r="J534"/>
  <c r="J458"/>
  <c r="J413"/>
  <c r="J1255"/>
  <c r="BK1008"/>
  <c r="J833"/>
  <c r="BK401"/>
  <c r="BK331"/>
  <c r="J1507"/>
  <c r="J1088"/>
  <c r="BK876"/>
  <c r="BK615"/>
  <c r="J519"/>
  <c r="BK490"/>
  <c r="BK472"/>
  <c r="BK382"/>
  <c r="J345"/>
  <c r="J150"/>
  <c r="BK936"/>
  <c r="J732"/>
  <c r="BK632"/>
  <c r="BK940"/>
  <c r="J782"/>
  <c r="J704"/>
  <c r="BK567"/>
  <c r="J709"/>
  <c r="BK565"/>
  <c r="BK474"/>
  <c r="BK397"/>
  <c r="J356"/>
  <c r="J937"/>
  <c r="J747"/>
  <c r="J532"/>
  <c r="BK242"/>
  <c r="J823"/>
  <c r="J756"/>
  <c r="J606"/>
  <c r="BK484"/>
  <c r="BK304"/>
  <c r="J234"/>
  <c r="J1052"/>
  <c r="J888"/>
  <c r="BK1259"/>
  <c r="BK859"/>
  <c r="J1415"/>
  <c r="BK751"/>
  <c r="BK620"/>
  <c r="J567"/>
  <c r="J535"/>
  <c r="BK493"/>
  <c r="BK443"/>
  <c r="BK342"/>
  <c r="J1090"/>
  <c r="BK999"/>
  <c r="J726"/>
  <c r="J555"/>
  <c r="J1058"/>
  <c r="BK887"/>
  <c r="J668"/>
  <c r="J527"/>
  <c r="J976"/>
  <c r="BK700"/>
  <c r="J566"/>
  <c r="BK508"/>
  <c r="BK452"/>
  <c r="BK424"/>
  <c r="BK386"/>
  <c r="J311"/>
  <c r="J1035"/>
  <c r="BK894"/>
  <c r="BK737"/>
  <c r="J561"/>
  <c r="J484"/>
  <c r="BK407"/>
  <c r="J363"/>
  <c r="BK355"/>
  <c r="BK1108"/>
  <c r="J1008"/>
  <c r="BK938"/>
  <c r="J698"/>
  <c r="J546"/>
  <c r="BK885"/>
  <c r="J594"/>
  <c r="BK976"/>
  <c r="BK676"/>
  <c r="BK336"/>
  <c r="BK151"/>
  <c r="J918"/>
  <c r="BK698"/>
  <c r="BK356"/>
  <c r="J155"/>
  <c r="BK833"/>
  <c r="BK601"/>
  <c r="J523"/>
  <c r="BK231"/>
  <c r="BK782"/>
  <c r="BK709"/>
  <c r="BK1171"/>
  <c r="J463"/>
  <c r="BK437"/>
  <c r="J407"/>
  <c r="BK297"/>
  <c r="BK992"/>
  <c r="J1087"/>
  <c r="BK851"/>
  <c r="BK781"/>
  <c r="J646"/>
  <c r="BK674"/>
  <c r="BK986"/>
  <c r="BK693"/>
  <c r="BK536"/>
  <c r="J472"/>
  <c r="BK367"/>
  <c r="BK1025"/>
  <c r="BK1094"/>
  <c r="BK670"/>
  <c r="J336"/>
  <c r="J1027"/>
  <c r="BK739"/>
  <c r="J620"/>
  <c r="BK594"/>
  <c r="J297"/>
  <c r="BK183"/>
  <c r="BK1088"/>
  <c r="BK584"/>
  <c r="BK529"/>
  <c r="J304"/>
  <c r="J242"/>
  <c r="BK169"/>
  <c r="BK1118"/>
  <c r="J770"/>
  <c r="J674"/>
  <c r="J596"/>
  <c r="J584"/>
  <c r="BK555"/>
  <c r="J474"/>
  <c r="J398"/>
  <c r="J376"/>
  <c r="BK204"/>
  <c r="J151"/>
  <c r="BK888"/>
  <c r="BK495"/>
  <c r="J1014"/>
  <c r="BK796"/>
  <c r="J628"/>
  <c r="J419"/>
  <c r="J1365"/>
  <c r="BK745"/>
  <c r="J1249"/>
  <c r="J1098"/>
  <c r="BK857"/>
  <c r="BK706"/>
  <c r="J660"/>
  <c r="BK1090"/>
  <c r="J766"/>
  <c r="BK1063"/>
  <c r="BK768"/>
  <c r="BK668"/>
  <c r="J592"/>
  <c r="J537"/>
  <c r="J455"/>
  <c r="BK419"/>
  <c r="BK399"/>
  <c r="J334"/>
  <c r="J958"/>
  <c r="BK1093"/>
  <c r="BK906"/>
  <c r="J785"/>
  <c r="J776"/>
  <c r="BK628"/>
  <c r="J585"/>
  <c r="J511"/>
  <c r="BK482"/>
  <c r="BK446"/>
  <c r="BK234"/>
  <c r="BK155"/>
  <c r="J1000"/>
  <c r="J992"/>
  <c r="J840"/>
  <c r="BK672"/>
  <c r="J1096"/>
  <c r="J857"/>
  <c r="J700"/>
  <c r="J568"/>
  <c r="J784"/>
  <c r="BK691"/>
  <c r="BK564"/>
  <c r="BK488"/>
  <c r="BK463"/>
  <c r="BK1050"/>
  <c r="J894"/>
  <c r="BK694"/>
  <c r="BK410"/>
  <c r="J1086"/>
  <c r="BK711"/>
  <c r="J605"/>
  <c r="BK523"/>
  <c r="J303"/>
  <c r="J1266"/>
  <c r="J1128"/>
  <c r="J858"/>
  <c r="J1512"/>
  <c r="BK787"/>
  <c r="BK1299"/>
  <c r="BK1071"/>
  <c r="BK689"/>
  <c r="J603"/>
  <c r="J586"/>
  <c r="J563"/>
  <c r="BK549"/>
  <c r="J490"/>
  <c r="J399"/>
  <c r="J367"/>
  <c r="BK158"/>
  <c r="BK924"/>
  <c r="J670"/>
  <c r="J611"/>
  <c r="J745"/>
  <c r="J601"/>
  <c r="J342"/>
  <c r="BK1332"/>
  <c r="J717"/>
  <c r="J1093"/>
  <c r="BK858"/>
  <c r="J689"/>
  <c r="J1223"/>
  <c r="J1059"/>
  <c r="J737"/>
  <c r="J936"/>
  <c r="BK747"/>
  <c r="BK583"/>
  <c r="J462"/>
  <c r="BK430"/>
  <c r="J384"/>
  <c r="J321"/>
  <c r="J1118"/>
  <c r="BK785"/>
  <c r="BK946"/>
  <c r="BK789"/>
  <c r="BK772"/>
  <c r="BK644"/>
  <c r="J528"/>
  <c r="J498"/>
  <c r="J464"/>
  <c r="BK374"/>
  <c r="BK227"/>
  <c r="J166"/>
  <c r="BK1077"/>
  <c r="BK1014"/>
  <c r="BK918"/>
  <c r="J751"/>
  <c r="BK533"/>
  <c r="J382"/>
  <c r="BK303"/>
  <c r="J158"/>
  <c r="BK1456"/>
  <c r="J1423"/>
  <c r="BK1245"/>
  <c r="BK679"/>
  <c r="J618"/>
  <c r="J986"/>
  <c r="BK1365"/>
  <c r="J1050"/>
  <c r="BK811"/>
  <c r="BK1423"/>
  <c r="J772"/>
  <c r="J1241"/>
  <c r="J711"/>
  <c r="BK498"/>
  <c r="J437"/>
  <c r="J386"/>
  <c r="BK1096"/>
  <c r="BK912"/>
  <c r="J576"/>
  <c r="BK1059"/>
  <c r="BK982"/>
  <c r="J794"/>
  <c r="BK646"/>
  <c r="J525"/>
  <c r="J227"/>
  <c r="J778"/>
  <c r="J1229"/>
  <c r="BK1067"/>
  <c r="BK786"/>
  <c r="J679"/>
  <c r="BK1098"/>
  <c r="J884"/>
  <c r="J731"/>
  <c r="J906"/>
  <c r="J746"/>
  <c r="J613"/>
  <c r="BK541"/>
  <c r="BK511"/>
  <c r="BK458"/>
  <c r="J410"/>
  <c r="BK361"/>
  <c r="BK289"/>
  <c r="J930"/>
  <c r="J984"/>
  <c r="BK794"/>
  <c r="J777"/>
  <c r="J529"/>
  <c r="BK486"/>
  <c r="J449"/>
  <c r="J390"/>
  <c r="J198"/>
  <c r="BK1087"/>
  <c r="BK1052"/>
  <c r="J946"/>
  <c r="BK558"/>
  <c r="J912"/>
  <c r="J998"/>
  <c r="J730"/>
  <c r="BK591"/>
  <c r="J486"/>
  <c r="J273"/>
  <c r="J786"/>
  <c r="J616"/>
  <c r="BK240"/>
  <c r="J581"/>
  <c r="BK321"/>
  <c r="BK150"/>
  <c r="BK732"/>
  <c r="BK593"/>
  <c r="BK544"/>
  <c r="BK519"/>
  <c r="BK270"/>
  <c r="BK219"/>
  <c r="J739"/>
  <c r="J1418"/>
  <c r="BK590"/>
  <c r="BK566"/>
  <c r="BK545"/>
  <c r="J401"/>
  <c r="BK358"/>
  <c r="J827"/>
  <c r="BK631"/>
  <c r="BK592"/>
  <c r="BK532"/>
  <c r="BK466"/>
  <c r="J434"/>
  <c r="BK1510"/>
  <c r="J1095"/>
  <c r="J774"/>
  <c r="J542"/>
  <c r="J964"/>
  <c r="BK784"/>
  <c r="BK1148"/>
  <c r="J706"/>
  <c r="BK607"/>
  <c r="BK535"/>
  <c r="J446"/>
  <c r="J1063"/>
  <c r="BK884"/>
  <c r="BK742"/>
  <c r="BK777"/>
  <c r="J597"/>
  <c r="BK958"/>
  <c r="J694"/>
  <c r="J549"/>
  <c r="J430"/>
  <c r="BK281"/>
  <c r="J1489"/>
  <c r="BK1235"/>
  <c r="BK1035"/>
  <c r="BK778"/>
  <c r="J1299"/>
  <c r="BK717"/>
  <c r="J1094"/>
  <c r="BK538"/>
  <c r="J531"/>
  <c r="J482"/>
  <c r="BK426"/>
  <c r="BK376"/>
  <c r="J1245"/>
  <c r="J869"/>
  <c r="BK618"/>
  <c r="BK1128"/>
  <c r="BK984"/>
  <c r="J805"/>
  <c r="J614"/>
  <c r="BK440"/>
  <c r="J1398"/>
  <c r="BK723"/>
  <c r="J1184"/>
  <c r="BK1055"/>
  <c r="J859"/>
  <c r="BK779"/>
  <c r="BK654"/>
  <c r="BK1086"/>
  <c r="BK823"/>
  <c r="BK1158"/>
  <c r="BK840"/>
  <c r="BK756"/>
  <c r="BK576"/>
  <c r="BK527"/>
  <c r="J493"/>
  <c r="J397"/>
  <c r="J952"/>
  <c r="BK774"/>
  <c r="BK579"/>
  <c r="BK413"/>
  <c r="J219"/>
  <c r="J1148"/>
  <c r="J654"/>
  <c r="J374"/>
  <c r="J887"/>
  <c r="BK531"/>
  <c r="J938"/>
  <c r="J669"/>
  <c r="BK525"/>
  <c r="J169"/>
  <c r="J723"/>
  <c r="J545"/>
  <c r="J281"/>
  <c r="J768"/>
  <c r="BK817"/>
  <c r="J1067"/>
  <c r="BK1401"/>
  <c r="J867"/>
  <c r="J722"/>
  <c r="J789"/>
  <c r="J593"/>
  <c r="J565"/>
  <c r="J488"/>
  <c r="J361"/>
  <c r="J1210"/>
  <c r="J632"/>
  <c r="J544"/>
  <c r="BK462"/>
  <c r="BK348"/>
  <c r="J1025"/>
  <c r="J270"/>
  <c r="BK1197"/>
  <c r="BK867"/>
  <c r="J721"/>
  <c r="J779"/>
  <c r="BK783"/>
  <c r="BK597"/>
  <c r="J900"/>
  <c r="BK613"/>
  <c r="J460"/>
  <c r="J358"/>
  <c r="BK964"/>
  <c r="BK704"/>
  <c r="BK930"/>
  <c r="J754"/>
  <c r="J466"/>
  <c r="BK1033"/>
  <c r="J724"/>
  <c r="J177"/>
  <c r="BK1058"/>
  <c r="BK596"/>
  <c r="BK460"/>
  <c r="J240"/>
  <c r="BK746"/>
  <c r="J1158"/>
  <c r="BK669"/>
  <c r="J885"/>
  <c r="J999"/>
  <c r="BK754"/>
  <c r="BK724"/>
  <c r="J588"/>
  <c r="J558"/>
  <c r="BK384"/>
  <c r="BK198"/>
  <c r="J765"/>
  <c r="BK616"/>
  <c r="BK501"/>
  <c r="J424"/>
  <c r="J1077"/>
  <c r="BK568"/>
  <c r="J817"/>
  <c r="BK586"/>
  <c r="BK307"/>
  <c r="J780"/>
  <c r="BK1080"/>
  <c r="J851"/>
  <c r="BK614"/>
  <c r="BK735"/>
  <c r="BK765"/>
  <c r="BK580"/>
  <c r="BK504"/>
  <c r="BK422"/>
  <c r="BK359"/>
  <c r="BK869"/>
  <c r="J1138"/>
  <c r="J811"/>
  <c r="BK660"/>
  <c r="J508"/>
  <c r="J638"/>
  <c r="BK776"/>
  <c r="BK1095"/>
  <c r="J693"/>
  <c r="J348"/>
  <c r="J783"/>
  <c r="BK534"/>
  <c r="J204"/>
  <c r="BK792"/>
  <c r="BK542"/>
  <c r="BK273"/>
  <c r="BK1210"/>
  <c r="BK1415"/>
  <c r="BK1418"/>
  <c r="J876"/>
  <c r="J861"/>
  <c r="J1171"/>
  <c r="BK1027"/>
  <c r="BK611"/>
  <c r="J580"/>
  <c r="J426"/>
  <c r="J364"/>
  <c r="BK1229"/>
  <c r="BK730"/>
  <c r="J590"/>
  <c r="BK528"/>
  <c r="BK449"/>
  <c r="J1259"/>
  <c r="J1071"/>
  <c r="BK537"/>
  <c r="BK937"/>
  <c r="J536"/>
  <c r="J1510"/>
  <c r="J1235"/>
  <c r="J1002"/>
  <c r="BK638"/>
  <c r="J924"/>
  <c r="BK970"/>
  <c r="J615"/>
  <c r="J538"/>
  <c r="J443"/>
  <c r="BK398"/>
  <c r="J228"/>
  <c r="J1033"/>
  <c r="BK1000"/>
  <c r="BK780"/>
  <c r="BK562"/>
  <c r="J1041"/>
  <c r="BK762"/>
  <c r="BK603"/>
  <c r="BK696"/>
  <c r="BK563"/>
  <c r="BK464"/>
  <c r="BK364"/>
  <c r="J1080"/>
  <c r="J796"/>
  <c r="J749"/>
  <c r="J591"/>
  <c r="BK363"/>
  <c r="BK722"/>
  <c r="J609"/>
  <c r="J579"/>
  <c r="J307"/>
  <c r="J231"/>
  <c r="J1420"/>
  <c r="BK1002"/>
  <c r="BK606"/>
  <c r="J541"/>
  <c r="J331"/>
  <c r="J289"/>
  <c r="BK228"/>
  <c r="BK1266"/>
  <c r="BK1489"/>
  <c r="BK1420"/>
  <c r="J1401"/>
  <c r="BK1223"/>
  <c r="BK770"/>
  <c r="J631"/>
  <c r="BK1184"/>
  <c r="BK1041"/>
  <c r="BK827"/>
  <c r="J1197"/>
  <c r="J848"/>
  <c r="J1332"/>
  <c r="J735"/>
  <c r="BK1138"/>
  <c r="J696"/>
  <c r="J672"/>
  <c r="J583"/>
  <c r="BK561"/>
  <c r="BK546"/>
  <c r="BK434"/>
  <c r="BK390"/>
  <c r="BK345"/>
  <c r="BK177"/>
  <c r="BK998"/>
  <c r="J762"/>
  <c r="J644"/>
  <c r="J607"/>
  <c r="J564"/>
  <c r="J533"/>
  <c r="J495"/>
  <c r="BK455"/>
  <c r="J422"/>
  <c r="BK1241"/>
  <c r="BK1018"/>
  <c r="BK799"/>
  <c r="BK581"/>
  <c r="J559"/>
  <c r="J1055"/>
  <c r="BK749"/>
  <c r="J562"/>
  <c r="BK311"/>
  <c r="J787"/>
  <c r="BK1255"/>
  <c r="BK861"/>
  <c r="BK695"/>
  <c r="J1108"/>
  <c r="BK848"/>
  <c r="BK1507"/>
  <c r="J799"/>
  <c l="1" r="BK149"/>
  <c r="R354"/>
  <c r="T530"/>
  <c r="BK741"/>
  <c r="J741"/>
  <c r="J115"/>
  <c r="P400"/>
  <c r="BK595"/>
  <c r="J595"/>
  <c r="J109"/>
  <c r="P741"/>
  <c r="R400"/>
  <c r="R587"/>
  <c r="T741"/>
  <c r="P241"/>
  <c r="P362"/>
  <c r="T617"/>
  <c r="BK400"/>
  <c r="J400"/>
  <c r="J105"/>
  <c r="R617"/>
  <c r="R860"/>
  <c r="T400"/>
  <c r="R608"/>
  <c r="BK939"/>
  <c r="J939"/>
  <c r="J119"/>
  <c r="R149"/>
  <c r="T366"/>
  <c r="P1001"/>
  <c r="P154"/>
  <c r="R366"/>
  <c r="BK671"/>
  <c r="J671"/>
  <c r="J112"/>
  <c r="T860"/>
  <c r="BK1089"/>
  <c r="J1089"/>
  <c r="J121"/>
  <c r="T1001"/>
  <c r="R1001"/>
  <c r="BK465"/>
  <c r="J465"/>
  <c r="J106"/>
  <c r="BK617"/>
  <c r="J617"/>
  <c r="J111"/>
  <c r="P748"/>
  <c r="T939"/>
  <c r="R1089"/>
  <c r="T465"/>
  <c r="P587"/>
  <c r="T608"/>
  <c r="R748"/>
  <c r="R939"/>
  <c r="BK1097"/>
  <c r="J1097"/>
  <c r="J122"/>
  <c r="T154"/>
  <c r="BK530"/>
  <c r="J530"/>
  <c r="J107"/>
  <c r="R595"/>
  <c r="BK748"/>
  <c r="J748"/>
  <c r="J116"/>
  <c r="P939"/>
  <c r="P1089"/>
  <c r="T149"/>
  <c r="P354"/>
  <c r="BK362"/>
  <c r="J362"/>
  <c r="J102"/>
  <c r="R362"/>
  <c r="P617"/>
  <c r="BK1001"/>
  <c r="J1001"/>
  <c r="J120"/>
  <c r="T1089"/>
  <c r="P149"/>
  <c r="P148"/>
  <c r="P366"/>
  <c r="P671"/>
  <c r="P729"/>
  <c r="BK860"/>
  <c r="J860"/>
  <c r="J118"/>
  <c r="P1097"/>
  <c r="BK154"/>
  <c r="J154"/>
  <c r="J99"/>
  <c r="BK354"/>
  <c r="J354"/>
  <c r="J101"/>
  <c r="P465"/>
  <c r="BK587"/>
  <c r="J587"/>
  <c r="J108"/>
  <c r="T595"/>
  <c r="R741"/>
  <c r="P860"/>
  <c r="T1097"/>
  <c r="T241"/>
  <c r="R465"/>
  <c r="T587"/>
  <c r="P608"/>
  <c r="T729"/>
  <c r="R798"/>
  <c r="P1265"/>
  <c r="BK366"/>
  <c r="J366"/>
  <c r="J104"/>
  <c r="R671"/>
  <c r="R729"/>
  <c r="P798"/>
  <c r="T1265"/>
  <c r="R154"/>
  <c r="P530"/>
  <c r="P595"/>
  <c r="T748"/>
  <c r="BK1265"/>
  <c r="J1265"/>
  <c r="J123"/>
  <c r="BK241"/>
  <c r="J241"/>
  <c r="J100"/>
  <c r="R530"/>
  <c r="BK608"/>
  <c r="J608"/>
  <c r="J110"/>
  <c r="T798"/>
  <c r="R1097"/>
  <c r="R241"/>
  <c r="T354"/>
  <c r="T362"/>
  <c r="T671"/>
  <c r="BK729"/>
  <c r="J729"/>
  <c r="J114"/>
  <c r="BK798"/>
  <c r="J798"/>
  <c r="J117"/>
  <c r="R1265"/>
  <c r="BK725"/>
  <c r="J725"/>
  <c r="J113"/>
  <c r="BK1509"/>
  <c r="J1509"/>
  <c r="J126"/>
  <c r="BK1506"/>
  <c r="J1506"/>
  <c r="J124"/>
  <c r="BK1511"/>
  <c r="J1511"/>
  <c r="J127"/>
  <c r="BF906"/>
  <c r="BF998"/>
  <c r="BF1090"/>
  <c r="BF231"/>
  <c r="BF240"/>
  <c r="BF289"/>
  <c r="BF307"/>
  <c r="BF311"/>
  <c r="BF363"/>
  <c r="BF367"/>
  <c r="BF386"/>
  <c r="BF398"/>
  <c r="BF426"/>
  <c r="BF495"/>
  <c r="BF534"/>
  <c r="BF538"/>
  <c r="BF546"/>
  <c r="BF566"/>
  <c r="BF594"/>
  <c r="BF618"/>
  <c r="BF794"/>
  <c r="BF805"/>
  <c r="BF937"/>
  <c r="BF946"/>
  <c r="BF958"/>
  <c r="BF986"/>
  <c r="BF1128"/>
  <c r="BF724"/>
  <c r="BF1025"/>
  <c r="BF1067"/>
  <c r="BF1245"/>
  <c r="BF1507"/>
  <c r="BF616"/>
  <c r="BF722"/>
  <c r="BF770"/>
  <c r="BF772"/>
  <c r="BF782"/>
  <c r="BF783"/>
  <c r="BF858"/>
  <c r="BF859"/>
  <c r="BF918"/>
  <c r="BF964"/>
  <c r="BF1088"/>
  <c r="BF1138"/>
  <c r="BF1210"/>
  <c r="BF1241"/>
  <c r="BF737"/>
  <c r="BF747"/>
  <c r="BF776"/>
  <c r="BF780"/>
  <c r="BF789"/>
  <c r="BF1401"/>
  <c r="F91"/>
  <c r="J143"/>
  <c r="BF150"/>
  <c r="BF151"/>
  <c r="BF155"/>
  <c r="BF281"/>
  <c r="BF334"/>
  <c r="BF382"/>
  <c r="BF390"/>
  <c r="BF443"/>
  <c r="BF449"/>
  <c r="BF460"/>
  <c r="BF486"/>
  <c r="BF511"/>
  <c r="BF519"/>
  <c r="BF525"/>
  <c r="BF533"/>
  <c r="BF544"/>
  <c r="BF611"/>
  <c r="BF654"/>
  <c r="BF669"/>
  <c r="BF691"/>
  <c r="BF694"/>
  <c r="BF723"/>
  <c r="BF751"/>
  <c r="BF894"/>
  <c r="BF940"/>
  <c r="BF1008"/>
  <c r="BF1094"/>
  <c r="BF1229"/>
  <c r="BF498"/>
  <c r="BF504"/>
  <c r="BF528"/>
  <c r="BF592"/>
  <c r="BF596"/>
  <c r="BF695"/>
  <c r="BF709"/>
  <c r="BF742"/>
  <c r="BF768"/>
  <c r="BF781"/>
  <c r="BF1002"/>
  <c r="BF1086"/>
  <c r="BF1087"/>
  <c r="BF1093"/>
  <c r="BF1299"/>
  <c r="BF1365"/>
  <c r="BF345"/>
  <c r="BF440"/>
  <c r="BF452"/>
  <c r="BF455"/>
  <c r="BF458"/>
  <c r="BF466"/>
  <c r="BF472"/>
  <c r="BF482"/>
  <c r="BF532"/>
  <c r="BF576"/>
  <c r="BF646"/>
  <c r="BF698"/>
  <c r="BF704"/>
  <c r="BF811"/>
  <c r="BF970"/>
  <c r="BF1000"/>
  <c r="BF1080"/>
  <c r="BF1096"/>
  <c r="BF1510"/>
  <c r="F92"/>
  <c r="J144"/>
  <c r="BF158"/>
  <c r="BF169"/>
  <c r="BF348"/>
  <c r="BF364"/>
  <c r="BF430"/>
  <c r="BF484"/>
  <c r="BF488"/>
  <c r="BF493"/>
  <c r="BF545"/>
  <c r="BF549"/>
  <c r="BF565"/>
  <c r="BF579"/>
  <c r="BF603"/>
  <c r="BF632"/>
  <c r="BF660"/>
  <c r="BF696"/>
  <c r="BF706"/>
  <c r="BF777"/>
  <c r="BF779"/>
  <c r="BF786"/>
  <c r="BF827"/>
  <c r="BF1018"/>
  <c r="BF672"/>
  <c r="BF676"/>
  <c r="BF679"/>
  <c r="BF711"/>
  <c r="BF730"/>
  <c r="BF799"/>
  <c r="BF833"/>
  <c r="BF1197"/>
  <c r="BF1266"/>
  <c r="BF1398"/>
  <c r="BF1418"/>
  <c r="BF774"/>
  <c r="BF796"/>
  <c r="BF857"/>
  <c r="BF861"/>
  <c r="BF867"/>
  <c r="BF924"/>
  <c r="BF938"/>
  <c r="BF1095"/>
  <c r="BF1332"/>
  <c r="BF1259"/>
  <c r="BF851"/>
  <c r="BF1055"/>
  <c r="BF1108"/>
  <c r="BF1249"/>
  <c r="BF1420"/>
  <c r="BF615"/>
  <c r="BF674"/>
  <c r="BF765"/>
  <c r="BF1158"/>
  <c r="BF1184"/>
  <c r="BF1235"/>
  <c r="BF1423"/>
  <c r="BF1456"/>
  <c r="BF1512"/>
  <c r="BF762"/>
  <c r="BF840"/>
  <c r="BF1415"/>
  <c r="BF204"/>
  <c r="BF234"/>
  <c r="BF270"/>
  <c r="BF273"/>
  <c r="BF356"/>
  <c r="BF407"/>
  <c r="BF413"/>
  <c r="BF446"/>
  <c r="BF462"/>
  <c r="BF490"/>
  <c r="BF501"/>
  <c r="BF508"/>
  <c r="BF563"/>
  <c r="BF568"/>
  <c r="BF597"/>
  <c r="BF717"/>
  <c r="BF869"/>
  <c r="BF1041"/>
  <c r="BF1063"/>
  <c r="BF1255"/>
  <c r="BF1489"/>
  <c r="J89"/>
  <c r="BF177"/>
  <c r="BF219"/>
  <c r="BF228"/>
  <c r="BF297"/>
  <c r="BF331"/>
  <c r="BF355"/>
  <c r="BF410"/>
  <c r="BF437"/>
  <c r="BF464"/>
  <c r="BF523"/>
  <c r="BF527"/>
  <c r="BF531"/>
  <c r="BF535"/>
  <c r="BF541"/>
  <c r="BF542"/>
  <c r="BF564"/>
  <c r="BF567"/>
  <c r="BF628"/>
  <c r="BF638"/>
  <c r="BF693"/>
  <c r="BF749"/>
  <c r="BF778"/>
  <c r="BF784"/>
  <c r="BF787"/>
  <c r="BF876"/>
  <c r="BF952"/>
  <c r="BF1035"/>
  <c r="E137"/>
  <c r="BF166"/>
  <c r="BF183"/>
  <c r="BF198"/>
  <c r="BF303"/>
  <c r="BF304"/>
  <c r="BF321"/>
  <c r="BF374"/>
  <c r="BF384"/>
  <c r="BF397"/>
  <c r="BF434"/>
  <c r="BF463"/>
  <c r="BF474"/>
  <c r="BF536"/>
  <c r="BF537"/>
  <c r="BF555"/>
  <c r="BF561"/>
  <c r="BF593"/>
  <c r="BF601"/>
  <c r="BF605"/>
  <c r="BF668"/>
  <c r="BF689"/>
  <c r="BF721"/>
  <c r="BF754"/>
  <c r="BF992"/>
  <c r="BF999"/>
  <c r="BF1050"/>
  <c r="BF1223"/>
  <c r="BF823"/>
  <c r="BF884"/>
  <c r="BF900"/>
  <c r="BF982"/>
  <c r="BF984"/>
  <c r="BF1171"/>
  <c r="BF227"/>
  <c r="BF242"/>
  <c r="BF256"/>
  <c r="BF342"/>
  <c r="BF376"/>
  <c r="BF399"/>
  <c r="BF756"/>
  <c r="BF848"/>
  <c r="BF1071"/>
  <c r="BF1077"/>
  <c r="BF1098"/>
  <c r="BF580"/>
  <c r="BF581"/>
  <c r="BF583"/>
  <c r="BF586"/>
  <c r="BF588"/>
  <c r="BF591"/>
  <c r="BF606"/>
  <c r="BF607"/>
  <c r="BF609"/>
  <c r="BF912"/>
  <c r="BF1052"/>
  <c r="BF1118"/>
  <c r="BF559"/>
  <c r="BF584"/>
  <c r="BF585"/>
  <c r="BF614"/>
  <c r="BF644"/>
  <c r="BF670"/>
  <c r="BF700"/>
  <c r="BF726"/>
  <c r="BF735"/>
  <c r="BF739"/>
  <c r="BF745"/>
  <c r="BF785"/>
  <c r="BF887"/>
  <c r="BF936"/>
  <c r="BF976"/>
  <c r="BF1014"/>
  <c r="BF1059"/>
  <c r="BF930"/>
  <c r="BF336"/>
  <c r="BF358"/>
  <c r="BF359"/>
  <c r="BF361"/>
  <c r="BF401"/>
  <c r="BF419"/>
  <c r="BF422"/>
  <c r="BF424"/>
  <c r="BF529"/>
  <c r="BF558"/>
  <c r="BF562"/>
  <c r="BF590"/>
  <c r="BF613"/>
  <c r="BF620"/>
  <c r="BF631"/>
  <c r="BF731"/>
  <c r="BF732"/>
  <c r="BF746"/>
  <c r="BF766"/>
  <c r="BF792"/>
  <c r="BF817"/>
  <c r="BF885"/>
  <c r="BF888"/>
  <c r="BF1027"/>
  <c r="BF1033"/>
  <c r="BF1058"/>
  <c r="BF1148"/>
  <c r="F37"/>
  <c i="1" r="BD95"/>
  <c r="BD94"/>
  <c r="W33"/>
  <c i="2" r="J33"/>
  <c i="1" r="AV95"/>
  <c i="2" r="F33"/>
  <c i="1" r="AZ95"/>
  <c r="AZ94"/>
  <c r="W29"/>
  <c i="2" r="F35"/>
  <c i="1" r="BB95"/>
  <c r="BB94"/>
  <c r="AX94"/>
  <c i="2" r="F36"/>
  <c i="1" r="BC95"/>
  <c r="BC94"/>
  <c r="W32"/>
  <c i="2" l="1" r="T148"/>
  <c r="R365"/>
  <c r="P365"/>
  <c r="P147"/>
  <c i="1" r="AU95"/>
  <c i="2" r="R148"/>
  <c r="R147"/>
  <c r="T365"/>
  <c r="BK148"/>
  <c r="J148"/>
  <c r="J97"/>
  <c r="J149"/>
  <c r="J98"/>
  <c r="BK365"/>
  <c r="J365"/>
  <c r="J103"/>
  <c r="BK1508"/>
  <c r="J1508"/>
  <c r="J125"/>
  <c i="1" r="AV94"/>
  <c r="AK29"/>
  <c r="AY94"/>
  <c i="2" r="F34"/>
  <c i="1" r="BA95"/>
  <c r="BA94"/>
  <c r="W30"/>
  <c r="W31"/>
  <c i="2" r="J34"/>
  <c i="1" r="AW95"/>
  <c r="AT95"/>
  <c r="AU94"/>
  <c i="2" l="1" r="T147"/>
  <c r="BK147"/>
  <c r="J147"/>
  <c r="J30"/>
  <c i="1" r="AG95"/>
  <c r="AG94"/>
  <c r="AK26"/>
  <c r="AW94"/>
  <c r="AK30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<sst xmlns="http://schemas.openxmlformats.org/spreadsheetml/2006/main">
  <si>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</si>
  <si>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</si>
  <si>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</si>
  <si>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</si>
  <si>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</si>
  <si>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{8a296d03-dd2a-47dc-8a62-bc0e44c92283}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</si>
  <si>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</si>
  <si>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</si>
  <si>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</si>
  <si>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</si>
  <si>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</si>
  <si>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</si>
  <si>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</si>
  <si>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</si>
  <si>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</si>
  <si>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</si>
  <si>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</si>
  <si>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Byty Bělohorská</t>
  </si>
  <si>
    <t>KSO:</t>
  </si>
  <si>
    <t>CC-CZ:</t>
  </si>
  <si>
    <t>Místo:</t>
  </si>
  <si>
    <t xml:space="preserve"> </t>
  </si>
  <si>
    <t>Datum:</t>
  </si>
  <si>
    <t>27. 2. 2022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</si>
  <si>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</si>
  <si>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</si>
  <si>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</si>
  <si>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</si>
  <si>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</si>
  <si>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</si>
  <si>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</si>
  <si>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</si>
  <si>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0,01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</si>
  <si>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</si>
  <si>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</si>
  <si>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</si>
  <si>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</si>
  <si>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</si>
  <si>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</si>
  <si>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</si>
  <si>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</si>
  <si>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</si>
  <si>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</si>
  <si>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</si>
  <si>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</si>
  <si>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</si>
  <si>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</si>
  <si>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</si>
  <si>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</si>
  <si>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</si>
  <si>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</si>
  <si>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</si>
  <si>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</si>
  <si>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</si>
  <si>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</si>
  <si>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</si>
  <si>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</si>
  <si>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</si>
  <si>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</si>
  <si>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</si>
  <si>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</si>
  <si>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</si>
  <si>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</si>
  <si>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</si>
  <si>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</si>
  <si>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</si>
  <si>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</si>
  <si>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</si>
  <si>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</si>
  <si>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</si>
  <si>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</si>
  <si>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</si>
  <si>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</si>
  <si>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</si>
  <si>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</si>
  <si>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</si>
  <si>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</si>
  <si>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</si>
  <si>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</si>
  <si>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</si>
  <si>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Bělohorská 1651/102,3.NP,dv.č.15</t>
  </si>
  <si>
    <t>STA</t>
  </si>
  <si>
    <t>1</t>
  </si>
  <si>
    <t>{a38ce07e-5e28-4da9-b9ce-c8f455949219}</t>
  </si>
  <si>
    <t>KRYCÍ LIST SOUPISU PRACÍ</t>
  </si>
  <si>
    <t>Objekt:</t>
  </si>
  <si>
    <t>02 - Bělohorská 1651/102,3.NP,dv.č.15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</si>
  <si>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</si>
  <si>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</si>
  <si>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</si>
  <si>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</si>
  <si>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</si>
  <si>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</si>
  <si>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</si>
  <si>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</si>
  <si>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</si>
  <si>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</si>
  <si>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</si>
  <si>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</si>
  <si>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</si>
  <si>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</si>
  <si>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</si>
  <si>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</si>
  <si>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</si>
  <si>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</si>
  <si>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</si>
  <si>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</si>
  <si>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</si>
  <si>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</si>
  <si>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</si>
  <si>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</si>
  <si>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</si>
  <si>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</si>
  <si>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</si>
  <si>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</si>
  <si>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</si>
  <si>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</si>
  <si>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</si>
  <si>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</si>
  <si>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</si>
  <si>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</si>
  <si>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</si>
  <si>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</si>
  <si>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</si>
  <si>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</si>
  <si>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</si>
  <si>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</si>
  <si>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</si>
  <si>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</si>
  <si>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</si>
  <si>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</si>
  <si>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</si>
  <si>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</si>
  <si>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</si>
  <si>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</si>
  <si>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</si>
  <si>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</si>
  <si>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</si>
  <si>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</si>
  <si>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</si>
  <si>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</si>
  <si>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</si>
  <si>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340237212</t>
  </si>
  <si>
    <t>Zazdívka otvorů v příčkách nebo stěnách pl přes 0,09 do 0,25 m2 cihlami plnými tl přes 100 mm</t>
  </si>
  <si>
    <t>kus</t>
  </si>
  <si>
    <t>4</t>
  </si>
  <si>
    <t>2</t>
  </si>
  <si>
    <t>768439218</t>
  </si>
  <si>
    <t>346244354</t>
  </si>
  <si>
    <t>Obezdívka koupelnových van ploch rovných tl 100 mm z pórobetonových přesných tvárnic</t>
  </si>
  <si>
    <t>m2</t>
  </si>
  <si>
    <t>-1251208259</t>
  </si>
  <si>
    <t>VV</t>
  </si>
  <si>
    <t>Vanička</t>
  </si>
  <si>
    <t>0,9*4*0,15</t>
  </si>
  <si>
    <t>6</t>
  </si>
  <si>
    <t>Úpravy povrchů, podlahy a osazování výplní</t>
  </si>
  <si>
    <t>611131101</t>
  </si>
  <si>
    <t>Cementový postřik vnitřních stropů nanášený celoplošně ručně</t>
  </si>
  <si>
    <t>602587986</t>
  </si>
  <si>
    <t>Kuchyně</t>
  </si>
  <si>
    <t>2,45*(1,75+0,9)+0,58*1,19+0,9*0,4+1,3*0,4</t>
  </si>
  <si>
    <t>611131121</t>
  </si>
  <si>
    <t>Penetrační disperzní nátěr vnitřních stropů nanášený ručně</t>
  </si>
  <si>
    <t>-1839063524</t>
  </si>
  <si>
    <t>Koupelna</t>
  </si>
  <si>
    <t>1,98*1,35+0,27*0,7</t>
  </si>
  <si>
    <t>WC</t>
  </si>
  <si>
    <t>1,35*0,9</t>
  </si>
  <si>
    <t>Součet</t>
  </si>
  <si>
    <t>5</t>
  </si>
  <si>
    <t>611311121</t>
  </si>
  <si>
    <t>Vápenná omítka hladká jednovrstvá vnitřních stropů rovných nanášená ručně</t>
  </si>
  <si>
    <t>-76278399</t>
  </si>
  <si>
    <t>611311131</t>
  </si>
  <si>
    <t>Potažení vnitřních rovných stropů vápenným štukem tloušťky do 3 mm</t>
  </si>
  <si>
    <t>132668613</t>
  </si>
  <si>
    <t>7</t>
  </si>
  <si>
    <t>612131101</t>
  </si>
  <si>
    <t>Cementový postřik vnitřních stěn nanášený celoplošně ručně</t>
  </si>
  <si>
    <t>-347115744</t>
  </si>
  <si>
    <t>Pod nové obklady v koupelně a na WC</t>
  </si>
  <si>
    <t>18,7</t>
  </si>
  <si>
    <t>8</t>
  </si>
  <si>
    <t>612131121</t>
  </si>
  <si>
    <t>Penetrační disperzní nátěr vnitřních stěn nanášený ručně</t>
  </si>
  <si>
    <t>2138008452</t>
  </si>
  <si>
    <t>Chodba</t>
  </si>
  <si>
    <t>(0,83*2+2,705*2+2,34*2+0,25*2+0,4*2)*3,173-0,8*2*3-0,7*2*2</t>
  </si>
  <si>
    <t>(1,98*2+1,35*2+0,27*2)*3,134-0,7*2</t>
  </si>
  <si>
    <t>(0,9*2+1,35*2)*3,174-0,7*2</t>
  </si>
  <si>
    <t>(2,45*2+1,56*2+1,19*2+0,58*2+0,4*4)*3,207-1,3*2-0,8*2</t>
  </si>
  <si>
    <t>Odpočet obkladů</t>
  </si>
  <si>
    <t>-((1,98*2+1,35*2+0,27*2)*2-0,7*2)</t>
  </si>
  <si>
    <t>-((0,9*2+1,35*2)*1,5-0,7*1,5)</t>
  </si>
  <si>
    <t>9</t>
  </si>
  <si>
    <t>612311121</t>
  </si>
  <si>
    <t>Vápenná omítka hladká jednovrstvá vnitřních stěn nanášená ručně</t>
  </si>
  <si>
    <t>1783016985</t>
  </si>
  <si>
    <t>10</t>
  </si>
  <si>
    <t>612311131</t>
  </si>
  <si>
    <t>Potažení vnitřních stěn vápenným štukem tloušťky do 3 mm</t>
  </si>
  <si>
    <t>-54904331</t>
  </si>
  <si>
    <t>11</t>
  </si>
  <si>
    <t>612315111</t>
  </si>
  <si>
    <t>Vápenná hladká omítka rýh ve stěnách š do 150 mm</t>
  </si>
  <si>
    <t>-120960502</t>
  </si>
  <si>
    <t>Kanalizace</t>
  </si>
  <si>
    <t>13,5*0,15</t>
  </si>
  <si>
    <t>Vodovod</t>
  </si>
  <si>
    <t>16*0,15</t>
  </si>
  <si>
    <t>Elektro</t>
  </si>
  <si>
    <t>15*0,1</t>
  </si>
  <si>
    <t>12</t>
  </si>
  <si>
    <t>612315211</t>
  </si>
  <si>
    <t>Vápenná hladká omítka malých ploch do 0,09 m2 na stěnách</t>
  </si>
  <si>
    <t>1821855639</t>
  </si>
  <si>
    <t>13</t>
  </si>
  <si>
    <t>631311121</t>
  </si>
  <si>
    <t>Doplnění dosavadních mazanin betonem prostým plochy do 1 m2 tloušťky do 80 mm</t>
  </si>
  <si>
    <t>m3</t>
  </si>
  <si>
    <t>1755845400</t>
  </si>
  <si>
    <t>Rýha v mazaninách pro odpad sprchy</t>
  </si>
  <si>
    <t>1,6*0,15*0,1</t>
  </si>
  <si>
    <t>14</t>
  </si>
  <si>
    <t>632451411</t>
  </si>
  <si>
    <t>Doplnění cementového potěru hlazeného pl do 1 m2 tl do 10 mm</t>
  </si>
  <si>
    <t>624221616</t>
  </si>
  <si>
    <t>Oprava po odstraní parketových vlysů</t>
  </si>
  <si>
    <t>642944121</t>
  </si>
  <si>
    <t>Osazování ocelových zárubní dodatečné pl do 2,5 m2</t>
  </si>
  <si>
    <t>-414818627</t>
  </si>
  <si>
    <t>16</t>
  </si>
  <si>
    <t>M</t>
  </si>
  <si>
    <t>55331486</t>
  </si>
  <si>
    <t>zárubeň jednokřídlá ocelová pro zdění tl stěny 110-150mm rozměru 700/1970, 2100mm</t>
  </si>
  <si>
    <t>832012775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</si>
  <si>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</si>
  <si>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</si>
  <si>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</si>
  <si>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</si>
  <si>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-980304224</t>
  </si>
  <si>
    <t>(2,705*(0,48+0,95)+0,83*0,95+(3,305+0,25)*0,9)</t>
  </si>
  <si>
    <t>Obývací pokoj</t>
  </si>
  <si>
    <t>4,77*3,7+3*0,15</t>
  </si>
  <si>
    <t>Ložnice</t>
  </si>
  <si>
    <t>3,68*(0,55+0,37)+3,68*4,28</t>
  </si>
  <si>
    <t>18</t>
  </si>
  <si>
    <t>952901111</t>
  </si>
  <si>
    <t>Vyčištění budov bytové a občanské výstavby při výšce podlaží do 4 m</t>
  </si>
  <si>
    <t>-130653342</t>
  </si>
  <si>
    <t>19</t>
  </si>
  <si>
    <t>952902021</t>
  </si>
  <si>
    <t>Čištění budov zametení hladkých podlah</t>
  </si>
  <si>
    <t>677734651</t>
  </si>
  <si>
    <t xml:space="preserve">Denní úklid společných prostor - dny  x  plocha</t>
  </si>
  <si>
    <t>45*100</t>
  </si>
  <si>
    <t>20</t>
  </si>
  <si>
    <t>965046111</t>
  </si>
  <si>
    <t>Broušení stávajících betonových podlah úběr do 3 mm</t>
  </si>
  <si>
    <t>-1373194952</t>
  </si>
  <si>
    <t>965046119</t>
  </si>
  <si>
    <t>Příplatek k broušení stávajících betonových podlah za každý další 1 mm úběru</t>
  </si>
  <si>
    <t>275037000</t>
  </si>
  <si>
    <t>22</t>
  </si>
  <si>
    <t>965081213</t>
  </si>
  <si>
    <t>Bourání podlah z dlaždic keramických nebo xylolitových tl do 10 mm plochy přes 1 m2</t>
  </si>
  <si>
    <t>471754370</t>
  </si>
  <si>
    <t>23</t>
  </si>
  <si>
    <t>968072455</t>
  </si>
  <si>
    <t>Vybourání kovových dveřních zárubní pl do 2 m2</t>
  </si>
  <si>
    <t>-556641898</t>
  </si>
  <si>
    <t>0,65*2</t>
  </si>
  <si>
    <t>24</t>
  </si>
  <si>
    <t>971033341</t>
  </si>
  <si>
    <t>Vybourání otvorů ve zdivu cihelném pl do 0,09 m2 na MVC nebo MV tl do 300 mm</t>
  </si>
  <si>
    <t>-1515294016</t>
  </si>
  <si>
    <t>25</t>
  </si>
  <si>
    <t>973031616</t>
  </si>
  <si>
    <t>Vysekání kapes ve zdivu cihelném na MV nebo MVC pro špalíky do 100x100x50 mm</t>
  </si>
  <si>
    <t>896244379</t>
  </si>
  <si>
    <t>krabice elektro</t>
  </si>
  <si>
    <t>26</t>
  </si>
  <si>
    <t>974031132</t>
  </si>
  <si>
    <t>Vysekání rýh ve zdivu cihelném hl do 50 mm š do 70 mm</t>
  </si>
  <si>
    <t>m</t>
  </si>
  <si>
    <t>2011308539</t>
  </si>
  <si>
    <t>Kanalizace umyvadlo</t>
  </si>
  <si>
    <t>27</t>
  </si>
  <si>
    <t>974031142</t>
  </si>
  <si>
    <t>Vysekání rýh ve zdivu cihelném hl do 70 mm š do 70 mm</t>
  </si>
  <si>
    <t>979640198</t>
  </si>
  <si>
    <t>KANALIZACE</t>
  </si>
  <si>
    <t>Pračka a myčka s dřezem v kuchyni</t>
  </si>
  <si>
    <t xml:space="preserve">Kuchyně  pračka a dřez s myčkou</t>
  </si>
  <si>
    <t>28</t>
  </si>
  <si>
    <t>974031144</t>
  </si>
  <si>
    <t>Vysekání rýh ve zdivu cihelném hl do 70 mm š do 150 mm</t>
  </si>
  <si>
    <t>-2035251898</t>
  </si>
  <si>
    <t>Připojovací PVC</t>
  </si>
  <si>
    <t>Myčka a dřez v kuchyni</t>
  </si>
  <si>
    <t xml:space="preserve">Kuchyně dřez </t>
  </si>
  <si>
    <t>Koupelna WC ,umyvadlo, bojler a vana</t>
  </si>
  <si>
    <t>29</t>
  </si>
  <si>
    <t>974042554</t>
  </si>
  <si>
    <t>Vysekání rýh v dlažbě betonové nebo jiné monolitické hl do 100 mm š do 150 mm</t>
  </si>
  <si>
    <t>-1989860986</t>
  </si>
  <si>
    <t>1,6</t>
  </si>
  <si>
    <t>30</t>
  </si>
  <si>
    <t>974082112</t>
  </si>
  <si>
    <t>Vysekání rýh pro ploché vodiče v omítce MV nebo MVC stěn š do 30 mm</t>
  </si>
  <si>
    <t>1534339137</t>
  </si>
  <si>
    <t>31</t>
  </si>
  <si>
    <t>976082131</t>
  </si>
  <si>
    <t>Vybourání objímek, držáků nebo věšáků ze zdiva cihelného</t>
  </si>
  <si>
    <t>1628480563</t>
  </si>
  <si>
    <t>Madlo WC</t>
  </si>
  <si>
    <t>Garnyže</t>
  </si>
  <si>
    <t>32</t>
  </si>
  <si>
    <t>978011191</t>
  </si>
  <si>
    <t>Otlučení (osekání) vnitřní vápenné nebo vápenocementové omítky stropů v rozsahu přes 50 do 100 %</t>
  </si>
  <si>
    <t>312994982</t>
  </si>
  <si>
    <t>33</t>
  </si>
  <si>
    <t>978013191</t>
  </si>
  <si>
    <t>Otlučení (osekání) vnitřní vápenné nebo vápenocementové omítky stěn v rozsahu přes 50 do 100 %</t>
  </si>
  <si>
    <t>1660392292</t>
  </si>
  <si>
    <t>34</t>
  </si>
  <si>
    <t>978059541</t>
  </si>
  <si>
    <t>Odsekání a odebrání obkladů stěn z vnitřních obkládaček plochy přes 1 m2</t>
  </si>
  <si>
    <t>-184545280</t>
  </si>
  <si>
    <t>(1,98*2+1,35*2+0,27*2)*1,948-0,6*2</t>
  </si>
  <si>
    <t>(0,9*2+1,35*2)*1,679-0,6*1,679</t>
  </si>
  <si>
    <t>997</t>
  </si>
  <si>
    <t>Přesun sutě</t>
  </si>
  <si>
    <t>35</t>
  </si>
  <si>
    <t>997013214</t>
  </si>
  <si>
    <t>Vnitrostaveništní doprava suti a vybouraných hmot pro budovy v přes 12 do 15 m ručně</t>
  </si>
  <si>
    <t>t</t>
  </si>
  <si>
    <t>2057476328</t>
  </si>
  <si>
    <t>36</t>
  </si>
  <si>
    <t>997013219</t>
  </si>
  <si>
    <t>Příplatek k vnitrostaveništní dopravě suti a vybouraných hmot za zvětšenou dopravu suti ZKD 10 m</t>
  </si>
  <si>
    <t>-1169182971</t>
  </si>
  <si>
    <t>4,579*5 'Přepočtené koeficientem množství</t>
  </si>
  <si>
    <t>37</t>
  </si>
  <si>
    <t>997013501</t>
  </si>
  <si>
    <t>Odvoz suti a vybouraných hmot na skládku nebo meziskládku do 1 km se složením</t>
  </si>
  <si>
    <t>213771652</t>
  </si>
  <si>
    <t>38</t>
  </si>
  <si>
    <t>997013509</t>
  </si>
  <si>
    <t>Příplatek k odvozu suti a vybouraných hmot na skládku ZKD 1 km přes 1 km</t>
  </si>
  <si>
    <t>130123475</t>
  </si>
  <si>
    <t>4,579*19 'Přepočtené koeficientem množství</t>
  </si>
  <si>
    <t>39</t>
  </si>
  <si>
    <t>997013631</t>
  </si>
  <si>
    <t>Poplatek za uložení na skládce (skládkovné) stavebního odpadu směsného kód odpadu 17 09 04</t>
  </si>
  <si>
    <t>-193624440</t>
  </si>
  <si>
    <t>998</t>
  </si>
  <si>
    <t>Přesun hmot</t>
  </si>
  <si>
    <t>40</t>
  </si>
  <si>
    <t>998018003</t>
  </si>
  <si>
    <t>Přesun hmot ruční pro budovy v přes 12 do 24 m</t>
  </si>
  <si>
    <t>1193723477</t>
  </si>
  <si>
    <t>41</t>
  </si>
  <si>
    <t>998018011</t>
  </si>
  <si>
    <t>Příplatek k ručnímu přesunu hmot pro budovy za zvětšený přesun ZKD 100 m</t>
  </si>
  <si>
    <t>1360474679</t>
  </si>
  <si>
    <t>PSV</t>
  </si>
  <si>
    <t>Práce a dodávky PSV</t>
  </si>
  <si>
    <t>711</t>
  </si>
  <si>
    <t>Izolace proti vodě, vlhkosti a plynům</t>
  </si>
  <si>
    <t>42</t>
  </si>
  <si>
    <t>711199101</t>
  </si>
  <si>
    <t>Provedení těsnícího pásu do spoje dilatační nebo styčné spáry podlaha - stěna</t>
  </si>
  <si>
    <t>-1269067473</t>
  </si>
  <si>
    <t xml:space="preserve">Koupelna  - styk podlahy s obkladem</t>
  </si>
  <si>
    <t xml:space="preserve">Koupelna </t>
  </si>
  <si>
    <t>1,98*2+1,35*2+0,27*2</t>
  </si>
  <si>
    <t>Roh sprchového koutu</t>
  </si>
  <si>
    <t>2,2</t>
  </si>
  <si>
    <t>43</t>
  </si>
  <si>
    <t>28355022</t>
  </si>
  <si>
    <t>páska pružná těsnící hydroizolační š do 125mm</t>
  </si>
  <si>
    <t>1558165098</t>
  </si>
  <si>
    <t>9,4*1,05 'Přepočtené koeficientem množství</t>
  </si>
  <si>
    <t>44</t>
  </si>
  <si>
    <t>711199102</t>
  </si>
  <si>
    <t>Provedení těsnícího koutu pro vnější nebo vnitřní roh spáry podlaha - stěna</t>
  </si>
  <si>
    <t>1312953829</t>
  </si>
  <si>
    <t>Koupelna kout</t>
  </si>
  <si>
    <t>Koupelna roh</t>
  </si>
  <si>
    <t>45</t>
  </si>
  <si>
    <t>59054242</t>
  </si>
  <si>
    <t>páska pružná těsnící hydroizolační -kout</t>
  </si>
  <si>
    <t>-2107110411</t>
  </si>
  <si>
    <t>15,8730158730159*0,315 'Přepočtené koeficientem množství</t>
  </si>
  <si>
    <t>46</t>
  </si>
  <si>
    <t>59054004</t>
  </si>
  <si>
    <t>páska pružná těsnící hydroizolační-roh</t>
  </si>
  <si>
    <t>122109340</t>
  </si>
  <si>
    <t>47</t>
  </si>
  <si>
    <t>711493111</t>
  </si>
  <si>
    <t>Izolace proti podpovrchové a tlakové vodě vodorovná těsnicí hmotou dvousložkovou na bázi cementu</t>
  </si>
  <si>
    <t>-1351680761</t>
  </si>
  <si>
    <t>48</t>
  </si>
  <si>
    <t>711493121</t>
  </si>
  <si>
    <t>Izolace proti podpovrchové a tlakové vodě svislá těsnicí hmotou dvousložkovou na bázi cementu</t>
  </si>
  <si>
    <t>-473948859</t>
  </si>
  <si>
    <t xml:space="preserve">Koupelna  - soklík</t>
  </si>
  <si>
    <t>(1,98*2+1,35*2+0,27*2)*0,1</t>
  </si>
  <si>
    <t>Koupelna sprchavýška 2,2m</t>
  </si>
  <si>
    <t>2*2,2</t>
  </si>
  <si>
    <t>49</t>
  </si>
  <si>
    <t>998711103</t>
  </si>
  <si>
    <t>Přesun hmot tonážní pro izolace proti vodě, vlhkosti a plynům v objektech v přes 12 do 60 m</t>
  </si>
  <si>
    <t>1525462737</t>
  </si>
  <si>
    <t>50</t>
  </si>
  <si>
    <t>998711181</t>
  </si>
  <si>
    <t>Příplatek k přesunu hmot tonážní 711 prováděný bez použití mechanizace</t>
  </si>
  <si>
    <t>1472923492</t>
  </si>
  <si>
    <t>51</t>
  </si>
  <si>
    <t>998711192</t>
  </si>
  <si>
    <t>Příplatek k přesunu hmot tonážní 711 za zvětšený přesun do 100 m</t>
  </si>
  <si>
    <t>-492943948</t>
  </si>
  <si>
    <t>721</t>
  </si>
  <si>
    <t>Zdravotechnika - vnitřní kanalizace</t>
  </si>
  <si>
    <t>52</t>
  </si>
  <si>
    <t>721170972</t>
  </si>
  <si>
    <t>Potrubí z PVC krácení trub DN 50</t>
  </si>
  <si>
    <t>106357894</t>
  </si>
  <si>
    <t>Koupelna umyvadlo</t>
  </si>
  <si>
    <t>Kuchyně dřez</t>
  </si>
  <si>
    <t>53</t>
  </si>
  <si>
    <t>721170973</t>
  </si>
  <si>
    <t>Potrubí z PVC krácení trub DN 70</t>
  </si>
  <si>
    <t>-815840017</t>
  </si>
  <si>
    <t>Vana</t>
  </si>
  <si>
    <t>54</t>
  </si>
  <si>
    <t>721170974</t>
  </si>
  <si>
    <t>Potrubí z PVC krácení trub DN 110</t>
  </si>
  <si>
    <t>1307547551</t>
  </si>
  <si>
    <t>55</t>
  </si>
  <si>
    <t>721171803</t>
  </si>
  <si>
    <t>Demontáž potrubí z PVC D do 75</t>
  </si>
  <si>
    <t>-1471542299</t>
  </si>
  <si>
    <t>Koupelna sprcha, pračka a umyvadlo</t>
  </si>
  <si>
    <t>56</t>
  </si>
  <si>
    <t>721171808</t>
  </si>
  <si>
    <t>Demontáž potrubí z PVC D přes 75 do 114</t>
  </si>
  <si>
    <t>623328907</t>
  </si>
  <si>
    <t>0,5</t>
  </si>
  <si>
    <t>57</t>
  </si>
  <si>
    <t>721171905</t>
  </si>
  <si>
    <t>Potrubí z PP vsazení odbočky do hrdla DN 110</t>
  </si>
  <si>
    <t>-1220592996</t>
  </si>
  <si>
    <t>58</t>
  </si>
  <si>
    <t>721171915</t>
  </si>
  <si>
    <t>Potrubí z PP propojení potrubí DN 110</t>
  </si>
  <si>
    <t>935637608</t>
  </si>
  <si>
    <t>59</t>
  </si>
  <si>
    <t>721174042</t>
  </si>
  <si>
    <t>Potrubí kanalizační z PP připojovací DN 40</t>
  </si>
  <si>
    <t>-1065845958</t>
  </si>
  <si>
    <t>Umyvadlo</t>
  </si>
  <si>
    <t>60</t>
  </si>
  <si>
    <t>721174043</t>
  </si>
  <si>
    <t>Potrubí kanalizační z PP připojovací DN 50</t>
  </si>
  <si>
    <t>1608783442</t>
  </si>
  <si>
    <t>Kuchyň dřez, myčka, pračka</t>
  </si>
  <si>
    <t>61</t>
  </si>
  <si>
    <t>721174044</t>
  </si>
  <si>
    <t>Potrubí kanalizační z PP připojovací DN 75</t>
  </si>
  <si>
    <t>670244518</t>
  </si>
  <si>
    <t>Sprchový kout</t>
  </si>
  <si>
    <t>2,5</t>
  </si>
  <si>
    <t>62</t>
  </si>
  <si>
    <t>721174045</t>
  </si>
  <si>
    <t>Potrubí kanalizační z PP připojovací DN 110</t>
  </si>
  <si>
    <t>-714508659</t>
  </si>
  <si>
    <t>63</t>
  </si>
  <si>
    <t>721194104</t>
  </si>
  <si>
    <t>Vyvedení a upevnění odpadních výpustek DN 40</t>
  </si>
  <si>
    <t>-1175442802</t>
  </si>
  <si>
    <t>64</t>
  </si>
  <si>
    <t>721194105</t>
  </si>
  <si>
    <t>Vyvedení a upevnění odpadních výpustek DN 50</t>
  </si>
  <si>
    <t>-560429397</t>
  </si>
  <si>
    <t>Dřez, myčka, pračka</t>
  </si>
  <si>
    <t>1+1+1</t>
  </si>
  <si>
    <t>65</t>
  </si>
  <si>
    <t>721194107</t>
  </si>
  <si>
    <t>Vyvedení a upevnění odpadních výpustek DN 70</t>
  </si>
  <si>
    <t>-567401824</t>
  </si>
  <si>
    <t>66</t>
  </si>
  <si>
    <t>721194109</t>
  </si>
  <si>
    <t>Vyvedení a upevnění odpadních výpustek DN 110</t>
  </si>
  <si>
    <t>-179635911</t>
  </si>
  <si>
    <t>67</t>
  </si>
  <si>
    <t>721229111</t>
  </si>
  <si>
    <t xml:space="preserve">Montáž zápachové uzávěrky pro pračku a myčku do DN 50  ostatní typ</t>
  </si>
  <si>
    <t>1513542814</t>
  </si>
  <si>
    <t>pračka + myčka</t>
  </si>
  <si>
    <t>1+1</t>
  </si>
  <si>
    <t>68</t>
  </si>
  <si>
    <t>55161830</t>
  </si>
  <si>
    <t>uzávěrka zápachová pro pračku a myčku podomítková DN 40/50 nerez</t>
  </si>
  <si>
    <t>386006215</t>
  </si>
  <si>
    <t>69</t>
  </si>
  <si>
    <t>721290111</t>
  </si>
  <si>
    <t>Zkouška těsnosti potrubí kanalizace vodou DN do 125</t>
  </si>
  <si>
    <t>-250770341</t>
  </si>
  <si>
    <t>13,5</t>
  </si>
  <si>
    <t>70</t>
  </si>
  <si>
    <t>721910912</t>
  </si>
  <si>
    <t>Pročištění odpadů svislých v jednom podlaží DN do 200</t>
  </si>
  <si>
    <t>-753375227</t>
  </si>
  <si>
    <t>71</t>
  </si>
  <si>
    <t>998721103</t>
  </si>
  <si>
    <t>Přesun hmot tonážní pro vnitřní kanalizace v objektech v přes 12 do 24 m</t>
  </si>
  <si>
    <t>1300368810</t>
  </si>
  <si>
    <t>72</t>
  </si>
  <si>
    <t>998721181</t>
  </si>
  <si>
    <t>Příplatek k přesunu hmot tonážní 721 prováděný bez použití mechanizace</t>
  </si>
  <si>
    <t>-1866182073</t>
  </si>
  <si>
    <t>73</t>
  </si>
  <si>
    <t>998721192</t>
  </si>
  <si>
    <t>Příplatek k přesunu hmot tonážní 721 za zvětšený přesun do 100 m</t>
  </si>
  <si>
    <t>1257336483</t>
  </si>
  <si>
    <t>722</t>
  </si>
  <si>
    <t>Zdravotechnika - vnitřní vodovod</t>
  </si>
  <si>
    <t>74</t>
  </si>
  <si>
    <t>722130801</t>
  </si>
  <si>
    <t>Demontáž potrubí ocelové pozinkované závitové DN do 25</t>
  </si>
  <si>
    <t>-235522908</t>
  </si>
  <si>
    <t>Koupelna vana ,pračka,umyvadlo, bojler</t>
  </si>
  <si>
    <t>2*2+3+4</t>
  </si>
  <si>
    <t>75</t>
  </si>
  <si>
    <t>722171913</t>
  </si>
  <si>
    <t>Potrubí plastové odříznutí trubky D přes 20 do 25 mm</t>
  </si>
  <si>
    <t>1060306528</t>
  </si>
  <si>
    <t>76</t>
  </si>
  <si>
    <t>722174003</t>
  </si>
  <si>
    <t>Potrubí vodovodní plastové PPR svar polyfúze PN 16 D 25x3,5 mm</t>
  </si>
  <si>
    <t>-703025859</t>
  </si>
  <si>
    <t>Koupelna sprcha, umyvadlo, bojler</t>
  </si>
  <si>
    <t>Kuchyně dřez, myčka</t>
  </si>
  <si>
    <t>77</t>
  </si>
  <si>
    <t>722179191</t>
  </si>
  <si>
    <t>Příplatek k rozvodu vody z plastů za malý rozsah prací na zakázce do 20 m</t>
  </si>
  <si>
    <t>soubor</t>
  </si>
  <si>
    <t>1571176001</t>
  </si>
  <si>
    <t>78</t>
  </si>
  <si>
    <t>722179192</t>
  </si>
  <si>
    <t>Příplatek k rozvodu vody z plastů za potrubí do D 32 mm do 15 svarů</t>
  </si>
  <si>
    <t>2138399286</t>
  </si>
  <si>
    <t>79</t>
  </si>
  <si>
    <t>722181221</t>
  </si>
  <si>
    <t>Ochrana vodovodního potrubí přilepenými termoizolačními trubicemi z PE tl přes 6 do 9 mm DN do 22 mm</t>
  </si>
  <si>
    <t>1431122345</t>
  </si>
  <si>
    <t>80</t>
  </si>
  <si>
    <t>722181851</t>
  </si>
  <si>
    <t>Demontáž termoizolačních trubic z trub D do 45</t>
  </si>
  <si>
    <t>-1249549974</t>
  </si>
  <si>
    <t>81</t>
  </si>
  <si>
    <t>722190401</t>
  </si>
  <si>
    <t>Vyvedení a upevnění výpustku DN do 25</t>
  </si>
  <si>
    <t>-591550674</t>
  </si>
  <si>
    <t>dřez,sprcha, umyvadlo,bojler, myčka, pračka,WC</t>
  </si>
  <si>
    <t>2+2+2+2+1+1+1</t>
  </si>
  <si>
    <t>82</t>
  </si>
  <si>
    <t>722190901</t>
  </si>
  <si>
    <t>Uzavření nebo otevření vodovodního potrubí při opravách</t>
  </si>
  <si>
    <t>968072417</t>
  </si>
  <si>
    <t>83</t>
  </si>
  <si>
    <t>722220151</t>
  </si>
  <si>
    <t>Nástěnka závitová plastová PPR PN 20 DN 16 x G 1/2"</t>
  </si>
  <si>
    <t>-943843935</t>
  </si>
  <si>
    <t>wc, myčka, pračka,umyvadlo,bojler,dřez</t>
  </si>
  <si>
    <t>1+1+1+2+2+2</t>
  </si>
  <si>
    <t>84</t>
  </si>
  <si>
    <t>722220161</t>
  </si>
  <si>
    <t>Nástěnný komplet plastový PPR PN 20 DN 20 x G 1/2"</t>
  </si>
  <si>
    <t>-1303055983</t>
  </si>
  <si>
    <t>sprcha</t>
  </si>
  <si>
    <t>85</t>
  </si>
  <si>
    <t>722220861</t>
  </si>
  <si>
    <t>Demontáž armatur závitových se dvěma závity G do 3/4</t>
  </si>
  <si>
    <t>-256835217</t>
  </si>
  <si>
    <t>1+2</t>
  </si>
  <si>
    <t>86</t>
  </si>
  <si>
    <t>722220872</t>
  </si>
  <si>
    <t>Demontáž armatur závitových se dvěma závity a šroubením G přes 3/8 do 3/4</t>
  </si>
  <si>
    <t>-524716222</t>
  </si>
  <si>
    <t>Hadice k WC</t>
  </si>
  <si>
    <t>87</t>
  </si>
  <si>
    <t>722232221</t>
  </si>
  <si>
    <t>Kohout kulový rohový G 1/2" PN 42 do 185°C plnoprůtokový s 2x vnějším závitem</t>
  </si>
  <si>
    <t>19471782</t>
  </si>
  <si>
    <t>dřez, umyvadlo,, bojler, WC</t>
  </si>
  <si>
    <t>2+2+2+1</t>
  </si>
  <si>
    <t>88</t>
  </si>
  <si>
    <t>722239101</t>
  </si>
  <si>
    <t>Montáž armatur vodovodních se dvěma závity G 1/2</t>
  </si>
  <si>
    <t>1314996226</t>
  </si>
  <si>
    <t>hadice k umyvadlu</t>
  </si>
  <si>
    <t>Hadice k dřezu</t>
  </si>
  <si>
    <t>K ohřívači vody</t>
  </si>
  <si>
    <t>89</t>
  </si>
  <si>
    <t>55190006</t>
  </si>
  <si>
    <t>hadice flexibilní sanitární 3/8"</t>
  </si>
  <si>
    <t>-709878108</t>
  </si>
  <si>
    <t>hadice k umyvadlu, k dřezu, k ohřívači vody</t>
  </si>
  <si>
    <t>2+2+2</t>
  </si>
  <si>
    <t>90</t>
  </si>
  <si>
    <t>722290226</t>
  </si>
  <si>
    <t>Zkouška těsnosti vodovodního potrubí závitového DN do 50</t>
  </si>
  <si>
    <t>-425092549</t>
  </si>
  <si>
    <t>91</t>
  </si>
  <si>
    <t>722290234</t>
  </si>
  <si>
    <t>Proplach a dezinfekce vodovodního potrubí DN do 80</t>
  </si>
  <si>
    <t>-1181149556</t>
  </si>
  <si>
    <t>92</t>
  </si>
  <si>
    <t>998722103</t>
  </si>
  <si>
    <t>Přesun hmot tonážní pro vnitřní vodovod v objektech v přes 12 do 24 m</t>
  </si>
  <si>
    <t>992659642</t>
  </si>
  <si>
    <t>93</t>
  </si>
  <si>
    <t>998722181</t>
  </si>
  <si>
    <t>Příplatek k přesunu hmot tonážní 722 prováděný bez použití mechanizace</t>
  </si>
  <si>
    <t>-1797105249</t>
  </si>
  <si>
    <t>94</t>
  </si>
  <si>
    <t>998722192</t>
  </si>
  <si>
    <t>Příplatek k přesunu hmot tonážní 722 za zvětšený přesun do 100 m</t>
  </si>
  <si>
    <t>-1555643189</t>
  </si>
  <si>
    <t>725</t>
  </si>
  <si>
    <t>Zdravotechnika - zařizovací předměty</t>
  </si>
  <si>
    <t>95</t>
  </si>
  <si>
    <t>725110814</t>
  </si>
  <si>
    <t>Demontáž klozetu Kombi</t>
  </si>
  <si>
    <t>416872292</t>
  </si>
  <si>
    <t>96</t>
  </si>
  <si>
    <t>725119125</t>
  </si>
  <si>
    <t>Montáž klozetových mís závěsných na nosné stěny</t>
  </si>
  <si>
    <t>1348328324</t>
  </si>
  <si>
    <t>97</t>
  </si>
  <si>
    <t>64236091</t>
  </si>
  <si>
    <t>mísa keramická klozetová závěsná bílá s hlubokým splachováním odpad vodorovný</t>
  </si>
  <si>
    <t>-2110993157</t>
  </si>
  <si>
    <t>98</t>
  </si>
  <si>
    <t>725210821</t>
  </si>
  <si>
    <t>Demontáž umyvadel bez výtokových armatur</t>
  </si>
  <si>
    <t>1782522933</t>
  </si>
  <si>
    <t>99</t>
  </si>
  <si>
    <t>725219102</t>
  </si>
  <si>
    <t>Montáž umyvadla připevněného na šrouby do zdiva</t>
  </si>
  <si>
    <t>498746990</t>
  </si>
  <si>
    <t>100</t>
  </si>
  <si>
    <t>64211030</t>
  </si>
  <si>
    <t>umyvadlo keramické závěsné bílé š 500mm</t>
  </si>
  <si>
    <t>-2030877322</t>
  </si>
  <si>
    <t>101</t>
  </si>
  <si>
    <t>725220841</t>
  </si>
  <si>
    <t>Demontáž van ocelová rohová</t>
  </si>
  <si>
    <t>-1128133762</t>
  </si>
  <si>
    <t>102</t>
  </si>
  <si>
    <t>725241901</t>
  </si>
  <si>
    <t>Montáž vaničky sprchové</t>
  </si>
  <si>
    <t>-261743340</t>
  </si>
  <si>
    <t>103</t>
  </si>
  <si>
    <t>55423032</t>
  </si>
  <si>
    <t>vanička sprchová akrylátová čtvercová 900x900mm</t>
  </si>
  <si>
    <t>-2020007413</t>
  </si>
  <si>
    <t>104</t>
  </si>
  <si>
    <t>725244653</t>
  </si>
  <si>
    <t>Zástěna sprchová rohová polorámová skleněná tl. 6 mm dveře otvíravé dvoukřídlové vstup z rohu na vaničku 900x900 mm</t>
  </si>
  <si>
    <t>2075932640</t>
  </si>
  <si>
    <t>105</t>
  </si>
  <si>
    <t>725530823</t>
  </si>
  <si>
    <t>Demontáž ohřívač elektrický tlakový přes 50 do 200 l</t>
  </si>
  <si>
    <t>1090322180</t>
  </si>
  <si>
    <t>106</t>
  </si>
  <si>
    <t>725539203</t>
  </si>
  <si>
    <t>Montáž ohřívačů zásobníkových závěsných tlakových přes 50 do 80 l</t>
  </si>
  <si>
    <t>-1065749890</t>
  </si>
  <si>
    <t>107</t>
  </si>
  <si>
    <t>725813112</t>
  </si>
  <si>
    <t>Ventil rohový pračkový G 3/4"</t>
  </si>
  <si>
    <t>-1284319875</t>
  </si>
  <si>
    <t>Pračka a myčka</t>
  </si>
  <si>
    <t>108</t>
  </si>
  <si>
    <t>725820801</t>
  </si>
  <si>
    <t>Demontáž baterie nástěnné do G 3 / 4</t>
  </si>
  <si>
    <t>-1000578194</t>
  </si>
  <si>
    <t>109</t>
  </si>
  <si>
    <t>725829111</t>
  </si>
  <si>
    <t>Montáž baterie stojánkové dřezové G 1/2"</t>
  </si>
  <si>
    <t>-1744196161</t>
  </si>
  <si>
    <t>Dřez</t>
  </si>
  <si>
    <t>110</t>
  </si>
  <si>
    <t>55143181</t>
  </si>
  <si>
    <t>baterie dřezová páková stojánková do 1 otvoru s otáčivým ústím dl ramínka 265mm</t>
  </si>
  <si>
    <t>-8698389</t>
  </si>
  <si>
    <t>111</t>
  </si>
  <si>
    <t>725829131</t>
  </si>
  <si>
    <t>Montáž baterie umyvadlové stojánkové G 1/2" ostatní typ</t>
  </si>
  <si>
    <t>-503673661</t>
  </si>
  <si>
    <t>112</t>
  </si>
  <si>
    <t>55144004</t>
  </si>
  <si>
    <t>baterie umyvadlová stojánková páková s ovládáním odpadu</t>
  </si>
  <si>
    <t>-27638286</t>
  </si>
  <si>
    <t>113</t>
  </si>
  <si>
    <t>725840850</t>
  </si>
  <si>
    <t>Demontáž baterie sprch diferenciální do G 3/4x1</t>
  </si>
  <si>
    <t>-252472241</t>
  </si>
  <si>
    <t>114</t>
  </si>
  <si>
    <t>725849411</t>
  </si>
  <si>
    <t>Montáž baterie sprchové nástěnná s nastavitelnou výškou sprchy</t>
  </si>
  <si>
    <t>-1264304474</t>
  </si>
  <si>
    <t>115</t>
  </si>
  <si>
    <t>55145588</t>
  </si>
  <si>
    <t>baterie sprchová páková bez příslušenství</t>
  </si>
  <si>
    <t>-1958407902</t>
  </si>
  <si>
    <t>116</t>
  </si>
  <si>
    <t>55145003</t>
  </si>
  <si>
    <t>souprava sprchová komplet</t>
  </si>
  <si>
    <t>sada</t>
  </si>
  <si>
    <t>1807971913</t>
  </si>
  <si>
    <t>117</t>
  </si>
  <si>
    <t>725859101</t>
  </si>
  <si>
    <t>Montáž ventilů odpadních do DN 32 pro zařizovací předměty</t>
  </si>
  <si>
    <t>558827934</t>
  </si>
  <si>
    <t>118</t>
  </si>
  <si>
    <t>55161007</t>
  </si>
  <si>
    <t>ventil odpadní umyvadlový celokovový CLICK/CLACK s přepadem a připojovacím závitem 5/4"</t>
  </si>
  <si>
    <t>1841158186</t>
  </si>
  <si>
    <t>119</t>
  </si>
  <si>
    <t>725860812</t>
  </si>
  <si>
    <t>Demontáž uzávěrů zápachu dvojitých</t>
  </si>
  <si>
    <t>-234956940</t>
  </si>
  <si>
    <t>120</t>
  </si>
  <si>
    <t>725865312</t>
  </si>
  <si>
    <t>Zápachová uzávěrka sprchových van DN 40/50 s kulovým kloubem na odtoku a odpadním ventilem</t>
  </si>
  <si>
    <t>-1711897979</t>
  </si>
  <si>
    <t>Sprchová vanička</t>
  </si>
  <si>
    <t>121</t>
  </si>
  <si>
    <t>725869101</t>
  </si>
  <si>
    <t>Montáž zápachových uzávěrek umyvadlových do DN 40</t>
  </si>
  <si>
    <t>886890096</t>
  </si>
  <si>
    <t>122</t>
  </si>
  <si>
    <t>55162001</t>
  </si>
  <si>
    <t>uzávěrka zápachová umyvadlová s celokovovým kulatým designem DN 32, chrom</t>
  </si>
  <si>
    <t>836405029</t>
  </si>
  <si>
    <t>123</t>
  </si>
  <si>
    <t>725869214.1</t>
  </si>
  <si>
    <t>Montáž zápachových uzávěrek džezových dvoudílných DN 50</t>
  </si>
  <si>
    <t>773353770</t>
  </si>
  <si>
    <t>124</t>
  </si>
  <si>
    <t>55161107</t>
  </si>
  <si>
    <t>uzávěrka zápachová dřezová s přípojkou pro myčku a pračku DN 50</t>
  </si>
  <si>
    <t>-1628145958</t>
  </si>
  <si>
    <t>125</t>
  </si>
  <si>
    <t>998725103</t>
  </si>
  <si>
    <t>Přesun hmot tonážní pro zařizovací předměty v objektech v přes 12 do 24 m</t>
  </si>
  <si>
    <t>282249082</t>
  </si>
  <si>
    <t>126</t>
  </si>
  <si>
    <t>998725181</t>
  </si>
  <si>
    <t>Příplatek k přesunu hmot tonážní 725 prováděný bez použití mechanizace</t>
  </si>
  <si>
    <t>53824602</t>
  </si>
  <si>
    <t>127</t>
  </si>
  <si>
    <t>998725192</t>
  </si>
  <si>
    <t>Příplatek k přesunu hmot tonážní 725 za zvětšený přesun do 100 m</t>
  </si>
  <si>
    <t>-1749742825</t>
  </si>
  <si>
    <t>726</t>
  </si>
  <si>
    <t>Zdravotechnika - předstěnové instalace</t>
  </si>
  <si>
    <t>128</t>
  </si>
  <si>
    <t>726131041</t>
  </si>
  <si>
    <t>Instalační předstěna - klozet závěsný v 1120 mm s ovládáním zepředu do lehkých stěn s kovovou kcí</t>
  </si>
  <si>
    <t>-1015509906</t>
  </si>
  <si>
    <t>129</t>
  </si>
  <si>
    <t>726191001</t>
  </si>
  <si>
    <t>Zvukoizolační souprava pro klozet a bidet</t>
  </si>
  <si>
    <t>-1172346861</t>
  </si>
  <si>
    <t>130</t>
  </si>
  <si>
    <t>726191002</t>
  </si>
  <si>
    <t>Souprava pro předstěnovou montáž</t>
  </si>
  <si>
    <t>711081226</t>
  </si>
  <si>
    <t>131</t>
  </si>
  <si>
    <t>998726113</t>
  </si>
  <si>
    <t>Přesun hmot tonážní pro instalační prefabrikáty v objektech v přes 12 do 24 m</t>
  </si>
  <si>
    <t>-1324314387</t>
  </si>
  <si>
    <t>132</t>
  </si>
  <si>
    <t>998726181</t>
  </si>
  <si>
    <t>Příplatek k přesunu hmot tonážní 726 prováděný bez použití mechanizace</t>
  </si>
  <si>
    <t>-1858281957</t>
  </si>
  <si>
    <t>133</t>
  </si>
  <si>
    <t>998726192</t>
  </si>
  <si>
    <t>Příplatek k přesunu hmot tonážní 726 za zvětšený přesun do 100 m</t>
  </si>
  <si>
    <t>-280643841</t>
  </si>
  <si>
    <t>733</t>
  </si>
  <si>
    <t>Ústřední vytápění - rozvodné potrubí</t>
  </si>
  <si>
    <t>134</t>
  </si>
  <si>
    <t>733191111</t>
  </si>
  <si>
    <t>Manžeta prostupová pro ocelové potrubí DN do 20</t>
  </si>
  <si>
    <t>1574802277</t>
  </si>
  <si>
    <t>135</t>
  </si>
  <si>
    <t>733222102</t>
  </si>
  <si>
    <t>Potrubí měděné polotvrdé spojované měkkým pájením D 15x1</t>
  </si>
  <si>
    <t>567356075</t>
  </si>
  <si>
    <t>Koupelna k radiátoru</t>
  </si>
  <si>
    <t>136</t>
  </si>
  <si>
    <t>733291101</t>
  </si>
  <si>
    <t>Zkouška těsnosti potrubí měděné do D 35x1,5</t>
  </si>
  <si>
    <t>-1691197395</t>
  </si>
  <si>
    <t>137</t>
  </si>
  <si>
    <t>733390304</t>
  </si>
  <si>
    <t xml:space="preserve">Napuštění potrubí </t>
  </si>
  <si>
    <t>-2031577993</t>
  </si>
  <si>
    <t>138</t>
  </si>
  <si>
    <t>998733103</t>
  </si>
  <si>
    <t>Přesun hmot tonážní pro rozvody potrubí v objektech v přes 12 do 24 m</t>
  </si>
  <si>
    <t>688665783</t>
  </si>
  <si>
    <t>139</t>
  </si>
  <si>
    <t>998733181</t>
  </si>
  <si>
    <t>Příplatek k přesunu hmot tonážní 733 prováděný bez použití mechanizace</t>
  </si>
  <si>
    <t>353744168</t>
  </si>
  <si>
    <t>140</t>
  </si>
  <si>
    <t>998733193</t>
  </si>
  <si>
    <t>Příplatek k přesunu hmot tonážní 733 za zvětšený přesun do 500 m</t>
  </si>
  <si>
    <t>1087661091</t>
  </si>
  <si>
    <t>734</t>
  </si>
  <si>
    <t>Ústřední vytápění - armatury</t>
  </si>
  <si>
    <t>141</t>
  </si>
  <si>
    <t>734221682</t>
  </si>
  <si>
    <t>Termostatická hlavice kapalinová PN 10 do 110°C otopných těles VK</t>
  </si>
  <si>
    <t>688306391</t>
  </si>
  <si>
    <t>142</t>
  </si>
  <si>
    <t>734261406</t>
  </si>
  <si>
    <t>Armatura připojovací přímá G 1/2x18 PN 10 do 110°C radiátorů typu VK</t>
  </si>
  <si>
    <t>-326753945</t>
  </si>
  <si>
    <t>143</t>
  </si>
  <si>
    <t>998734101</t>
  </si>
  <si>
    <t>Přesun hmot tonážní pro armatury v objektech v do 6 m</t>
  </si>
  <si>
    <t>1701171146</t>
  </si>
  <si>
    <t>144</t>
  </si>
  <si>
    <t>998734103</t>
  </si>
  <si>
    <t>Přesun hmot tonážní pro armatury v objektech v přes 12 do 24 m</t>
  </si>
  <si>
    <t>1918116334</t>
  </si>
  <si>
    <t>145</t>
  </si>
  <si>
    <t>998734181</t>
  </si>
  <si>
    <t>Příplatek k přesunu hmot tonážní 734 prováděný bez použití mechanizace</t>
  </si>
  <si>
    <t>1312309976</t>
  </si>
  <si>
    <t>146</t>
  </si>
  <si>
    <t>998734193</t>
  </si>
  <si>
    <t>Příplatek k přesunu hmot tonážní 734 za zvětšený přesun do 500 m</t>
  </si>
  <si>
    <t>1214738564</t>
  </si>
  <si>
    <t>735</t>
  </si>
  <si>
    <t>Ústřední vytápění - otopná tělesa</t>
  </si>
  <si>
    <t>147</t>
  </si>
  <si>
    <t>735000912</t>
  </si>
  <si>
    <t>Vyregulování ventilu nebo kohoutu dvojregulačního s termostatickým ovládáním</t>
  </si>
  <si>
    <t>796626186</t>
  </si>
  <si>
    <t>148</t>
  </si>
  <si>
    <t>735111810</t>
  </si>
  <si>
    <t>Demontáž otopného tělesa litinového článkového</t>
  </si>
  <si>
    <t>-970335740</t>
  </si>
  <si>
    <t>0,35*17</t>
  </si>
  <si>
    <t>KOupelna</t>
  </si>
  <si>
    <t>0,35*4</t>
  </si>
  <si>
    <t>149</t>
  </si>
  <si>
    <t>735164511</t>
  </si>
  <si>
    <t>Montáž otopného tělesa trubkového na stěnu v tělesa do 1500 mm</t>
  </si>
  <si>
    <t>-1151220513</t>
  </si>
  <si>
    <t>150</t>
  </si>
  <si>
    <t>KRD.KLC1220600010</t>
  </si>
  <si>
    <t>KORALUX LINEAR CLASSIC 1220/0600</t>
  </si>
  <si>
    <t>-2076518604</t>
  </si>
  <si>
    <t>151</t>
  </si>
  <si>
    <t>735191902</t>
  </si>
  <si>
    <t>Vyzkoušení otopných těles litinových po opravě tlakem</t>
  </si>
  <si>
    <t>1899005557</t>
  </si>
  <si>
    <t>152</t>
  </si>
  <si>
    <t>735191904</t>
  </si>
  <si>
    <t>Vyčištění otopných těles litinových proplachem vodou</t>
  </si>
  <si>
    <t>-623498781</t>
  </si>
  <si>
    <t>153</t>
  </si>
  <si>
    <t>735191905</t>
  </si>
  <si>
    <t>Odvzdušnění otopných těles</t>
  </si>
  <si>
    <t>542702144</t>
  </si>
  <si>
    <t>154</t>
  </si>
  <si>
    <t>735191910</t>
  </si>
  <si>
    <t>Napuštění vody do otopných těles</t>
  </si>
  <si>
    <t>1039086927</t>
  </si>
  <si>
    <t>Koupelna žebřík</t>
  </si>
  <si>
    <t>0,45*1,2</t>
  </si>
  <si>
    <t>155</t>
  </si>
  <si>
    <t>735192911</t>
  </si>
  <si>
    <t>Zpětná montáž otopných těles článkových litinových</t>
  </si>
  <si>
    <t>416196837</t>
  </si>
  <si>
    <t>156</t>
  </si>
  <si>
    <t>735494811</t>
  </si>
  <si>
    <t>Vypuštění vody z otopných těles</t>
  </si>
  <si>
    <t>-320008623</t>
  </si>
  <si>
    <t>157</t>
  </si>
  <si>
    <t>998735103</t>
  </si>
  <si>
    <t>Přesun hmot tonážní pro otopná tělesa v objektech v přes 12 do 24 m</t>
  </si>
  <si>
    <t>-2035167368</t>
  </si>
  <si>
    <t>158</t>
  </si>
  <si>
    <t>998735181</t>
  </si>
  <si>
    <t>Příplatek k přesunu hmot tonážní 735 prováděný bez použití mechanizace</t>
  </si>
  <si>
    <t>1394889741</t>
  </si>
  <si>
    <t>159</t>
  </si>
  <si>
    <t>998735193</t>
  </si>
  <si>
    <t>Příplatek k přesunu hmot tonážní 735 za zvětšený přesun do 500 m</t>
  </si>
  <si>
    <t>1007335288</t>
  </si>
  <si>
    <t>741</t>
  </si>
  <si>
    <t>Elektroinstalace - silnoproud</t>
  </si>
  <si>
    <t>160</t>
  </si>
  <si>
    <t>741112061</t>
  </si>
  <si>
    <t>Montáž krabice přístrojová zapuštěná plastová kruhová</t>
  </si>
  <si>
    <t>1131212551</t>
  </si>
  <si>
    <t>161</t>
  </si>
  <si>
    <t>1188894</t>
  </si>
  <si>
    <t>KRABICE PRISTROJOVA KP 68/2 KA MELKA</t>
  </si>
  <si>
    <t>-1616677375</t>
  </si>
  <si>
    <t>162</t>
  </si>
  <si>
    <t>741122005</t>
  </si>
  <si>
    <t>Montáž kabel Cu bez ukončení uložený pod omítku plný plochý 3x1 až 2,5 mm2 (CYKYLo)</t>
  </si>
  <si>
    <t>-1439308904</t>
  </si>
  <si>
    <t>15+14+10</t>
  </si>
  <si>
    <t>163</t>
  </si>
  <si>
    <t>34109517</t>
  </si>
  <si>
    <t>kabel instalační plochý jádro Cu plné izolace PVC plášť PVC 450/750V (CYKYLo) 3x2,5mm2</t>
  </si>
  <si>
    <t>1563510457</t>
  </si>
  <si>
    <t>ZÁSUVKY</t>
  </si>
  <si>
    <t>Samostatný přívod kuchyně myčka</t>
  </si>
  <si>
    <t>Samostatný přívod kuchyně pračka</t>
  </si>
  <si>
    <t>Výměna přívodu pro ohřívač vody</t>
  </si>
  <si>
    <t>39*1,2 'Přepočtené koeficientem množství</t>
  </si>
  <si>
    <t>164</t>
  </si>
  <si>
    <t>741130001</t>
  </si>
  <si>
    <t>Ukončení vodič izolovaný do 2,5mm2 v rozváděči nebo na přístroji</t>
  </si>
  <si>
    <t>-253121211</t>
  </si>
  <si>
    <t>165</t>
  </si>
  <si>
    <t>741130004</t>
  </si>
  <si>
    <t>Ukončení vodič izolovaný do 6 mm2 v rozváděči nebo na přístroji</t>
  </si>
  <si>
    <t>1818746924</t>
  </si>
  <si>
    <t>166</t>
  </si>
  <si>
    <t>741210001</t>
  </si>
  <si>
    <t>Montáž rozvodnice oceloplechová nebo plastová běžná do 20 kg</t>
  </si>
  <si>
    <t>-861980487</t>
  </si>
  <si>
    <t>167</t>
  </si>
  <si>
    <t>35713116</t>
  </si>
  <si>
    <t>rozvodnice nástěnná, neprůhledné dveře, 1 řada, šířka 18 modulárních jednotek</t>
  </si>
  <si>
    <t>2069959775</t>
  </si>
  <si>
    <t>168</t>
  </si>
  <si>
    <t>741210843</t>
  </si>
  <si>
    <t>Demontáž rozvodnic plastových na povrchu s krytím přes IPx4 plochou přes 0,2 m2</t>
  </si>
  <si>
    <t>1929119047</t>
  </si>
  <si>
    <t>169</t>
  </si>
  <si>
    <t>741313001</t>
  </si>
  <si>
    <t>Montáž zásuvka (polo)zapuštěná bezšroubové připojení 2P+PE se zapojením vodičů</t>
  </si>
  <si>
    <t>-469530049</t>
  </si>
  <si>
    <t>21+2</t>
  </si>
  <si>
    <t>170</t>
  </si>
  <si>
    <t>ABB.55172389B1</t>
  </si>
  <si>
    <t>Zásuvka jednonásobná, chráněná Classic</t>
  </si>
  <si>
    <t>-944652785</t>
  </si>
  <si>
    <t>171</t>
  </si>
  <si>
    <t>34555241</t>
  </si>
  <si>
    <t>přístroj zásuvky zápustné jednonásobné, krytka s clonkami, bezšroubové svorky</t>
  </si>
  <si>
    <t>-702197596</t>
  </si>
  <si>
    <t>172</t>
  </si>
  <si>
    <t>741320105</t>
  </si>
  <si>
    <t>Montáž jistič jednopólový nn do 25 A ve skříni</t>
  </si>
  <si>
    <t>-646440412</t>
  </si>
  <si>
    <t>2+10</t>
  </si>
  <si>
    <t>173</t>
  </si>
  <si>
    <t>35822111</t>
  </si>
  <si>
    <t>jistič 1pólový-charakteristika B 16A</t>
  </si>
  <si>
    <t>-1934375798</t>
  </si>
  <si>
    <t>zásuvkové okruhy, samostatné přívody</t>
  </si>
  <si>
    <t>174</t>
  </si>
  <si>
    <t>741322815</t>
  </si>
  <si>
    <t>Demontáž jistič jednopólový nn do 25 A ze skříně</t>
  </si>
  <si>
    <t>1703732853</t>
  </si>
  <si>
    <t>175</t>
  </si>
  <si>
    <t>741371843</t>
  </si>
  <si>
    <t>Demontáž svítidla bytového se standardní paticí přisazeného do 0,36 m2 bez zachováním funkčnosti</t>
  </si>
  <si>
    <t>-1497347628</t>
  </si>
  <si>
    <t>176</t>
  </si>
  <si>
    <t>741371863</t>
  </si>
  <si>
    <t>Demontáž svítidla bytového se standardní paticí zavěšeného do 0,36 m2 bez zachováním funkčnosti</t>
  </si>
  <si>
    <t>-607956492</t>
  </si>
  <si>
    <t>177</t>
  </si>
  <si>
    <t>741810001</t>
  </si>
  <si>
    <t>Celková prohlídka ( revize) elektrického rozvodu a zařízení do 100 000,- Kč</t>
  </si>
  <si>
    <t>-156528234</t>
  </si>
  <si>
    <t>178</t>
  </si>
  <si>
    <t>998741103</t>
  </si>
  <si>
    <t>Přesun hmot tonážní pro silnoproud v objektech v přes 12 do 24 m</t>
  </si>
  <si>
    <t>-871498254</t>
  </si>
  <si>
    <t>179</t>
  </si>
  <si>
    <t>998741181</t>
  </si>
  <si>
    <t>Příplatek k přesunu hmot tonážní 741 prováděný bez použití mechanizace</t>
  </si>
  <si>
    <t>-664206783</t>
  </si>
  <si>
    <t>180</t>
  </si>
  <si>
    <t>998741192</t>
  </si>
  <si>
    <t>Příplatek k přesunu hmot tonážní 741 za zvětšený přesun do 100 m</t>
  </si>
  <si>
    <t>-1928224931</t>
  </si>
  <si>
    <t>742</t>
  </si>
  <si>
    <t>Elektroinstalace - slaboproud</t>
  </si>
  <si>
    <t>181</t>
  </si>
  <si>
    <t>742210161</t>
  </si>
  <si>
    <t>Demontáž a zpětná montáž indikátoru topných nákladů</t>
  </si>
  <si>
    <t>-1204384311</t>
  </si>
  <si>
    <t>Obývací pokoj, chodba a koupelna</t>
  </si>
  <si>
    <t>2+1+1</t>
  </si>
  <si>
    <t>751</t>
  </si>
  <si>
    <t>Vzduchotechnika</t>
  </si>
  <si>
    <t>182</t>
  </si>
  <si>
    <t>751398025</t>
  </si>
  <si>
    <t>Montáž větrací mřížky stěnové přes 0,200 m2</t>
  </si>
  <si>
    <t>-1688475267</t>
  </si>
  <si>
    <t>183</t>
  </si>
  <si>
    <t>11.143.858</t>
  </si>
  <si>
    <t xml:space="preserve">SCAME  Mřížka NUN 450x450 větrací ochranná</t>
  </si>
  <si>
    <t>-1712124134</t>
  </si>
  <si>
    <t>184</t>
  </si>
  <si>
    <t>751398825</t>
  </si>
  <si>
    <t>Demontáž větrací mřížky stěnové průřezu přes 0,200 m2</t>
  </si>
  <si>
    <t>-103247231</t>
  </si>
  <si>
    <t>WC, kuchyně, koupelna</t>
  </si>
  <si>
    <t>185</t>
  </si>
  <si>
    <t>998751102</t>
  </si>
  <si>
    <t>Přesun hmot tonážní pro vzduchotechniku v objektech výšky přes 12 do 24 m</t>
  </si>
  <si>
    <t>-825799654</t>
  </si>
  <si>
    <t>186</t>
  </si>
  <si>
    <t>998751181</t>
  </si>
  <si>
    <t>Příplatek k přesunu hmot tonážní 751 prováděný bez použití mechanizace pro jakoukoliv výšku objektu</t>
  </si>
  <si>
    <t>-1056115025</t>
  </si>
  <si>
    <t>187</t>
  </si>
  <si>
    <t>998751191</t>
  </si>
  <si>
    <t>Příplatek k přesunu hmot tonážní 751 za zvětšený přesun do 500 m</t>
  </si>
  <si>
    <t>1305910660</t>
  </si>
  <si>
    <t>763</t>
  </si>
  <si>
    <t>Konstrukce suché výstavby</t>
  </si>
  <si>
    <t>188</t>
  </si>
  <si>
    <t>763164666</t>
  </si>
  <si>
    <t>SDK obklad kcí tvaru U š přes 1,2 m desky 1xDFH2 15</t>
  </si>
  <si>
    <t>2056796753</t>
  </si>
  <si>
    <t>Obklad nádržky WC</t>
  </si>
  <si>
    <t>1,5</t>
  </si>
  <si>
    <t>189</t>
  </si>
  <si>
    <t>998763303</t>
  </si>
  <si>
    <t>Přesun hmot tonážní pro sádrokartonové konstrukce v objektech v přes 12 do 24 m</t>
  </si>
  <si>
    <t>-618541042</t>
  </si>
  <si>
    <t>190</t>
  </si>
  <si>
    <t>998763381</t>
  </si>
  <si>
    <t>Příplatek k přesunu hmot tonážní 763 SDK prováděný bez použití mechanizace</t>
  </si>
  <si>
    <t>49875241</t>
  </si>
  <si>
    <t>191</t>
  </si>
  <si>
    <t>998763391</t>
  </si>
  <si>
    <t>Příplatek k přesunu hmot tonážní 763 SDK za zvětšený přesun do 100 m</t>
  </si>
  <si>
    <t>-149535998</t>
  </si>
  <si>
    <t>766</t>
  </si>
  <si>
    <t>Konstrukce truhlářské</t>
  </si>
  <si>
    <t>192</t>
  </si>
  <si>
    <t>766660001</t>
  </si>
  <si>
    <t>Montáž dveřních křídel otvíravých jednokřídlových š do 0,8 m do ocelové zárubně</t>
  </si>
  <si>
    <t>-1470317563</t>
  </si>
  <si>
    <t>193</t>
  </si>
  <si>
    <t>61161001</t>
  </si>
  <si>
    <t>dveře jednokřídlé voštinové povrch lakovaný plné 700x1970-2100mm</t>
  </si>
  <si>
    <t>384720012</t>
  </si>
  <si>
    <t>Koupelna a WC</t>
  </si>
  <si>
    <t>194</t>
  </si>
  <si>
    <t>766660729</t>
  </si>
  <si>
    <t>Montáž dveřního interiérového kování - štítku s klikou</t>
  </si>
  <si>
    <t>1035687099</t>
  </si>
  <si>
    <t>195</t>
  </si>
  <si>
    <t>2154000012</t>
  </si>
  <si>
    <t>Kování štítové MP Favorit SO BB 72 nerez</t>
  </si>
  <si>
    <t>-1074648273</t>
  </si>
  <si>
    <t>196</t>
  </si>
  <si>
    <t>2154000016</t>
  </si>
  <si>
    <t>Kování štítové MP Favorit SO WC 72 nerez</t>
  </si>
  <si>
    <t>492986127</t>
  </si>
  <si>
    <t>197</t>
  </si>
  <si>
    <t>766661849</t>
  </si>
  <si>
    <t>Demontáž interiérového štítku s klikou k opětovnému použití</t>
  </si>
  <si>
    <t>-2098800763</t>
  </si>
  <si>
    <t>198</t>
  </si>
  <si>
    <t>766691932</t>
  </si>
  <si>
    <t>Seřízení plastového okenního nebo dveřního otvíracího a sklápěcího křídla</t>
  </si>
  <si>
    <t>356109358</t>
  </si>
  <si>
    <t>5+4</t>
  </si>
  <si>
    <t>199</t>
  </si>
  <si>
    <t>766695213</t>
  </si>
  <si>
    <t>Montáž truhlářských prahů dveří jednokřídlových š přes 10 cm</t>
  </si>
  <si>
    <t>-102409141</t>
  </si>
  <si>
    <t>200</t>
  </si>
  <si>
    <t>61187416</t>
  </si>
  <si>
    <t>práh dveřní dřevěný bukový tl 20mm dl 920mm š 100mm</t>
  </si>
  <si>
    <t>1381831918</t>
  </si>
  <si>
    <t>201</t>
  </si>
  <si>
    <t>61187396</t>
  </si>
  <si>
    <t>práh dveřní dřevěný bukový tl 20mm dl 820mm š 100mm</t>
  </si>
  <si>
    <t>-1399401361</t>
  </si>
  <si>
    <t>202</t>
  </si>
  <si>
    <t>61187376</t>
  </si>
  <si>
    <t>práh dveřní dřevěný bukový tl 20mm dl 720mm š 100mm</t>
  </si>
  <si>
    <t>624191275</t>
  </si>
  <si>
    <t>203</t>
  </si>
  <si>
    <t>766811115</t>
  </si>
  <si>
    <t>Montáž korpusu kuchyňských skříněk spodních na nožičky š do 600 mm</t>
  </si>
  <si>
    <t>886280090</t>
  </si>
  <si>
    <t>204</t>
  </si>
  <si>
    <t>766811141</t>
  </si>
  <si>
    <t>Příplatek k montáži kuchyňských skříněk za usazení vestavěné trouby</t>
  </si>
  <si>
    <t>44669396</t>
  </si>
  <si>
    <t>205</t>
  </si>
  <si>
    <t>766811142</t>
  </si>
  <si>
    <t>Příplatek k montáži kuchyňských skříněk za usazení vestavěné myčky nádobí</t>
  </si>
  <si>
    <t>-40566800</t>
  </si>
  <si>
    <t>206</t>
  </si>
  <si>
    <t>766811151</t>
  </si>
  <si>
    <t>Montáž korpusu kuchyňských skříněk horních na stěnu š do 600 mm</t>
  </si>
  <si>
    <t>-253779413</t>
  </si>
  <si>
    <t>207</t>
  </si>
  <si>
    <t>766811212</t>
  </si>
  <si>
    <t>Montáž kuchyňské pracovní desky bez výřezu dl přes 1000 do 2000 mm</t>
  </si>
  <si>
    <t>451689216</t>
  </si>
  <si>
    <t>208</t>
  </si>
  <si>
    <t>766811221</t>
  </si>
  <si>
    <t>Příplatek k montáži kuchyňské pracovní desky za vyřezání otvoru</t>
  </si>
  <si>
    <t>1460781072</t>
  </si>
  <si>
    <t>209</t>
  </si>
  <si>
    <t>766811311</t>
  </si>
  <si>
    <t>Montáž plných dvířek na kuchyňských skříňkách spodních</t>
  </si>
  <si>
    <t>1085740815</t>
  </si>
  <si>
    <t>210</t>
  </si>
  <si>
    <t>766811351</t>
  </si>
  <si>
    <t>Montáž plných dvířek na kuchyňských skříňkách horních</t>
  </si>
  <si>
    <t>57779475</t>
  </si>
  <si>
    <t>211</t>
  </si>
  <si>
    <t>766811411</t>
  </si>
  <si>
    <t>Montáž úchytů dvířek kuchyňských skříněk spodních</t>
  </si>
  <si>
    <t>1227789658</t>
  </si>
  <si>
    <t>212</t>
  </si>
  <si>
    <t>766811412</t>
  </si>
  <si>
    <t>Montáž úchytů dvířek kuchyňských skříněk horních</t>
  </si>
  <si>
    <t>893761195</t>
  </si>
  <si>
    <t>213</t>
  </si>
  <si>
    <t>766811461</t>
  </si>
  <si>
    <t>Montáž výsuvů zásuvky</t>
  </si>
  <si>
    <t>-1736020617</t>
  </si>
  <si>
    <t>214</t>
  </si>
  <si>
    <t>766812840</t>
  </si>
  <si>
    <t>Demontáž kuchyňských linek dřevěných nebo kovových dl přes 1,8 do 2,1 m</t>
  </si>
  <si>
    <t>1388640218</t>
  </si>
  <si>
    <t>215</t>
  </si>
  <si>
    <t>766825811</t>
  </si>
  <si>
    <t>Demontáž truhlářských vestavěných skříní jednokřídlových</t>
  </si>
  <si>
    <t>-182330157</t>
  </si>
  <si>
    <t>Skříňka v koupelně</t>
  </si>
  <si>
    <t>216</t>
  </si>
  <si>
    <t>998766103</t>
  </si>
  <si>
    <t>Přesun hmot tonážní pro kce truhlářské v objektech v přes 12 do 24 m</t>
  </si>
  <si>
    <t>-696155176</t>
  </si>
  <si>
    <t>217</t>
  </si>
  <si>
    <t>998766181</t>
  </si>
  <si>
    <t>Příplatek k přesunu hmot tonážní 766 prováděný bez použití mechanizace</t>
  </si>
  <si>
    <t>-1370933684</t>
  </si>
  <si>
    <t>218</t>
  </si>
  <si>
    <t>998766192</t>
  </si>
  <si>
    <t>Příplatek k přesunu hmot tonážní 766 za zvětšený přesun do 100 m</t>
  </si>
  <si>
    <t>-1148242782</t>
  </si>
  <si>
    <t>771</t>
  </si>
  <si>
    <t>Podlahy z dlaždic</t>
  </si>
  <si>
    <t>219</t>
  </si>
  <si>
    <t>771111011</t>
  </si>
  <si>
    <t>Vysátí podkladu před pokládkou dlažby</t>
  </si>
  <si>
    <t>-922798154</t>
  </si>
  <si>
    <t>220</t>
  </si>
  <si>
    <t>771121011</t>
  </si>
  <si>
    <t>Nátěr penetrační na podlahu</t>
  </si>
  <si>
    <t>-1785863298</t>
  </si>
  <si>
    <t>221</t>
  </si>
  <si>
    <t>771151012</t>
  </si>
  <si>
    <t>Samonivelační stěrka podlah pevnosti 20 MPa tl přes 3 do 5 mm</t>
  </si>
  <si>
    <t>-1800521270</t>
  </si>
  <si>
    <t>222</t>
  </si>
  <si>
    <t>771576114</t>
  </si>
  <si>
    <t>Montáž podlah keramických velkoformátových hladkých lepených flexi rychletuhnoucím lepidlem přes 4 do 6 ks/m2</t>
  </si>
  <si>
    <t>2024672361</t>
  </si>
  <si>
    <t>223</t>
  </si>
  <si>
    <t>59761420</t>
  </si>
  <si>
    <t>dlažba rektifikovaná keramická slinutá protiskluzná do interiéru i exteriéru pro vysoké mechanické namáhání přes 4 do 6ks/m2</t>
  </si>
  <si>
    <t>1330343368</t>
  </si>
  <si>
    <t>Dlažba</t>
  </si>
  <si>
    <t>4,077*1,4</t>
  </si>
  <si>
    <t>224</t>
  </si>
  <si>
    <t>771577141</t>
  </si>
  <si>
    <t>Příplatek k montáži podlah keramických lepených disperzním lepidlem za plochu do 5 m2</t>
  </si>
  <si>
    <t>-602462444</t>
  </si>
  <si>
    <t>225</t>
  </si>
  <si>
    <t>771591115</t>
  </si>
  <si>
    <t>Podlahy spárování silikonem</t>
  </si>
  <si>
    <t>223368491</t>
  </si>
  <si>
    <t>Styk podlaha - obklad a soklík</t>
  </si>
  <si>
    <t>1,35*2+0,9*2</t>
  </si>
  <si>
    <t>226</t>
  </si>
  <si>
    <t>771591121</t>
  </si>
  <si>
    <t>Podlahy separační provazec do pružných spar průměru 4 mm</t>
  </si>
  <si>
    <t>-1891791604</t>
  </si>
  <si>
    <t>227</t>
  </si>
  <si>
    <t>771591251</t>
  </si>
  <si>
    <t>Izolace těsnící manžetou pro prostupy potrubí</t>
  </si>
  <si>
    <t>-199954400</t>
  </si>
  <si>
    <t>Odpad sprchy</t>
  </si>
  <si>
    <t>228</t>
  </si>
  <si>
    <t>771592011</t>
  </si>
  <si>
    <t>Čištění vnitřních ploch podlah nebo schodišť po položení dlažby chemickými prostředky</t>
  </si>
  <si>
    <t>-1316436831</t>
  </si>
  <si>
    <t>229</t>
  </si>
  <si>
    <t>998771103</t>
  </si>
  <si>
    <t>Přesun hmot tonážní pro podlahy z dlaždic v objektech v přes 12 do 24 m</t>
  </si>
  <si>
    <t>-1961937513</t>
  </si>
  <si>
    <t>230</t>
  </si>
  <si>
    <t>998771181</t>
  </si>
  <si>
    <t>Příplatek k přesunu hmot tonážní 771 prováděný bez použití mechanizace</t>
  </si>
  <si>
    <t>-136374084</t>
  </si>
  <si>
    <t>231</t>
  </si>
  <si>
    <t>998771193</t>
  </si>
  <si>
    <t>Příplatek k přesunu hmot tonážní 771 za zvětšený přesun do 500 m</t>
  </si>
  <si>
    <t>321361667</t>
  </si>
  <si>
    <t>775</t>
  </si>
  <si>
    <t>Podlahy skládané</t>
  </si>
  <si>
    <t>232</t>
  </si>
  <si>
    <t>775411810</t>
  </si>
  <si>
    <t>Demontáž soklíků nebo lišt dřevěných přibíjených do suti</t>
  </si>
  <si>
    <t>520091531</t>
  </si>
  <si>
    <t>4,77*2+3,7*2+2*0,15-1,23-0,8</t>
  </si>
  <si>
    <t>3,68*2+(0,55+0,37)*2+4,28*2-0,8</t>
  </si>
  <si>
    <t>233</t>
  </si>
  <si>
    <t>775413401</t>
  </si>
  <si>
    <t>Montáž podlahové lišty obvodové lepené</t>
  </si>
  <si>
    <t>-373853085</t>
  </si>
  <si>
    <t>32,17+20,21</t>
  </si>
  <si>
    <t>234</t>
  </si>
  <si>
    <t>61418151</t>
  </si>
  <si>
    <t>lišta podlahová dřevěná dub 28x28mm</t>
  </si>
  <si>
    <t>1228408256</t>
  </si>
  <si>
    <t>32,17*1,08 'Přepočtené koeficientem množství</t>
  </si>
  <si>
    <t>235</t>
  </si>
  <si>
    <t>61418155</t>
  </si>
  <si>
    <t>lišta soklová dřevěná š 15.0 mm, h 60.0 mm</t>
  </si>
  <si>
    <t>-527456803</t>
  </si>
  <si>
    <t>Soklíky PVC podlah</t>
  </si>
  <si>
    <t>2,705*2+0,83*2+2,34*2++0,25*2+0,4*2-0,65*2-0,8*3</t>
  </si>
  <si>
    <t>2,45*2+1,75*2+0,9*2+0,58*2+0,4*4-1,3-0,8</t>
  </si>
  <si>
    <t>20,21*1,08 'Přepočtené koeficientem množství</t>
  </si>
  <si>
    <t>236</t>
  </si>
  <si>
    <t>775510952</t>
  </si>
  <si>
    <t>Doplnění podlah vlysových, tl do 22 mm pl přes 0,25 do 1 m2</t>
  </si>
  <si>
    <t>907605989</t>
  </si>
  <si>
    <t>237</t>
  </si>
  <si>
    <t>61192460</t>
  </si>
  <si>
    <t>vlysy parketové š 50mm nad dl 300mm I třída dub</t>
  </si>
  <si>
    <t>253945225</t>
  </si>
  <si>
    <t>2*1,1 'Přepočtené koeficientem množství</t>
  </si>
  <si>
    <t>238</t>
  </si>
  <si>
    <t>775511820</t>
  </si>
  <si>
    <t>Demontáž podlah vlysových lepených bez lišt do suti</t>
  </si>
  <si>
    <t>-1371265378</t>
  </si>
  <si>
    <t>239</t>
  </si>
  <si>
    <t>775591905</t>
  </si>
  <si>
    <t>Oprava podlah dřevěných - tmelení celoplošné vlysové, parketové podlahy</t>
  </si>
  <si>
    <t>1745696260</t>
  </si>
  <si>
    <t>240</t>
  </si>
  <si>
    <t>775591911</t>
  </si>
  <si>
    <t>Oprava podlah dřevěných - broušení hrubé</t>
  </si>
  <si>
    <t>-2136302695</t>
  </si>
  <si>
    <t>241</t>
  </si>
  <si>
    <t>775591912</t>
  </si>
  <si>
    <t>Oprava podlah dřevěných - broušení střední</t>
  </si>
  <si>
    <t>1983091362</t>
  </si>
  <si>
    <t>242</t>
  </si>
  <si>
    <t>775591913</t>
  </si>
  <si>
    <t>Oprava podlah dřevěných - broušení jemné</t>
  </si>
  <si>
    <t>-1838637810</t>
  </si>
  <si>
    <t>243</t>
  </si>
  <si>
    <t>775591920</t>
  </si>
  <si>
    <t>Oprava podlah dřevěných - vysátí povrchu</t>
  </si>
  <si>
    <t>-748412943</t>
  </si>
  <si>
    <t>244</t>
  </si>
  <si>
    <t>775591921</t>
  </si>
  <si>
    <t>Oprava podlah dřevěných - základní lak</t>
  </si>
  <si>
    <t>1076365613</t>
  </si>
  <si>
    <t>245</t>
  </si>
  <si>
    <t>775591922</t>
  </si>
  <si>
    <t>Oprava podlah dřevěných - vrchní lak pro běžnou zátěž</t>
  </si>
  <si>
    <t>-1190383985</t>
  </si>
  <si>
    <t>246</t>
  </si>
  <si>
    <t>775591926</t>
  </si>
  <si>
    <t>Oprava podlah dřevěných - mezibroušení mezi vrstvami laku</t>
  </si>
  <si>
    <t>-1246783018</t>
  </si>
  <si>
    <t>247</t>
  </si>
  <si>
    <t>998775103</t>
  </si>
  <si>
    <t>Přesun hmot tonážní pro podlahy dřevěné v objektech v přes 12 do 24 m</t>
  </si>
  <si>
    <t>-1400066746</t>
  </si>
  <si>
    <t>248</t>
  </si>
  <si>
    <t>998775181</t>
  </si>
  <si>
    <t>Příplatek k přesunu hmot tonážní 775 prováděný bez použití mechanizace</t>
  </si>
  <si>
    <t>-1675144141</t>
  </si>
  <si>
    <t>249</t>
  </si>
  <si>
    <t>998775192</t>
  </si>
  <si>
    <t>Příplatek k přesunu hmot tonážní 775 za zvětšený přesun do 100 m</t>
  </si>
  <si>
    <t>-1770846590</t>
  </si>
  <si>
    <t>776</t>
  </si>
  <si>
    <t>Podlahy povlakové</t>
  </si>
  <si>
    <t>250</t>
  </si>
  <si>
    <t>776111115</t>
  </si>
  <si>
    <t>Broušení podkladu povlakových podlah před litím stěrky</t>
  </si>
  <si>
    <t>813600878</t>
  </si>
  <si>
    <t>251</t>
  </si>
  <si>
    <t>776111116</t>
  </si>
  <si>
    <t>Odstranění zbytků lepidla z podkladu povlakových podlah broušením</t>
  </si>
  <si>
    <t>1586623892</t>
  </si>
  <si>
    <t>252</t>
  </si>
  <si>
    <t>776111311</t>
  </si>
  <si>
    <t>Vysátí podkladu povlakových podlah</t>
  </si>
  <si>
    <t>-1591284270</t>
  </si>
  <si>
    <t>253</t>
  </si>
  <si>
    <t>776121321</t>
  </si>
  <si>
    <t>Neředěná penetrace savého podkladu povlakových podlah</t>
  </si>
  <si>
    <t>-1289008526</t>
  </si>
  <si>
    <t>254</t>
  </si>
  <si>
    <t>776141121</t>
  </si>
  <si>
    <t>Vyrovnání podkladu povlakových podlah stěrkou pevnosti 30 MPa tl do 3 mm</t>
  </si>
  <si>
    <t>596327478</t>
  </si>
  <si>
    <t>255</t>
  </si>
  <si>
    <t>776201811</t>
  </si>
  <si>
    <t>Demontáž lepených povlakových podlah bez podložky ručně</t>
  </si>
  <si>
    <t>-1169515875</t>
  </si>
  <si>
    <t>256</t>
  </si>
  <si>
    <t>776221111</t>
  </si>
  <si>
    <t>Lepení pásů z PVC standardním lepidlem</t>
  </si>
  <si>
    <t>-1964322969</t>
  </si>
  <si>
    <t>257</t>
  </si>
  <si>
    <t>28412285</t>
  </si>
  <si>
    <t>krytina podlahová heterogenní tl 2mm</t>
  </si>
  <si>
    <t>1175884600</t>
  </si>
  <si>
    <t>15,919*1,1 'Přepočtené koeficientem množství</t>
  </si>
  <si>
    <t>258</t>
  </si>
  <si>
    <t>776223111</t>
  </si>
  <si>
    <t>Spoj povlakových podlahovin z PVC svařováním za tepla</t>
  </si>
  <si>
    <t>-492592687</t>
  </si>
  <si>
    <t>2,705+1,75+0,9</t>
  </si>
  <si>
    <t>259</t>
  </si>
  <si>
    <t>776410811</t>
  </si>
  <si>
    <t>Odstranění soklíků a lišt pryžových nebo plastových</t>
  </si>
  <si>
    <t>-1520318663</t>
  </si>
  <si>
    <t>260</t>
  </si>
  <si>
    <t>776991111</t>
  </si>
  <si>
    <t>Spárování silikonem</t>
  </si>
  <si>
    <t>-2115869218</t>
  </si>
  <si>
    <t>261</t>
  </si>
  <si>
    <t>998776103</t>
  </si>
  <si>
    <t>Přesun hmot tonážní pro podlahy povlakové v objektech v přes 12 do 24 m</t>
  </si>
  <si>
    <t>-703061299</t>
  </si>
  <si>
    <t>262</t>
  </si>
  <si>
    <t>998776181</t>
  </si>
  <si>
    <t>Příplatek k přesunu hmot tonážní 776 prováděný bez použití mechanizace</t>
  </si>
  <si>
    <t>1519830937</t>
  </si>
  <si>
    <t>263</t>
  </si>
  <si>
    <t>998776192</t>
  </si>
  <si>
    <t>Příplatek k přesunu hmot tonážní 776 za zvětšený přesun do 100 m</t>
  </si>
  <si>
    <t>1951343841</t>
  </si>
  <si>
    <t>781</t>
  </si>
  <si>
    <t>Dokončovací práce - obklady</t>
  </si>
  <si>
    <t>264</t>
  </si>
  <si>
    <t>781111011</t>
  </si>
  <si>
    <t>Ometení (oprášení) stěny při přípravě podkladu</t>
  </si>
  <si>
    <t>1930870116</t>
  </si>
  <si>
    <t>(1,98*2+1,35*2+0,27*2)*2-0,7*2</t>
  </si>
  <si>
    <t>(0,9*2+1,35*2)*1,5-0,7*1,5</t>
  </si>
  <si>
    <t>265</t>
  </si>
  <si>
    <t>781121011</t>
  </si>
  <si>
    <t>Nátěr penetrační na stěnu</t>
  </si>
  <si>
    <t>-1239968662</t>
  </si>
  <si>
    <t>266</t>
  </si>
  <si>
    <t>781131251</t>
  </si>
  <si>
    <t>Izolace pod obklad těsnící manžetou pro prostupy potrubí</t>
  </si>
  <si>
    <t>-1226725781</t>
  </si>
  <si>
    <t>Koupelna baterie sprcha</t>
  </si>
  <si>
    <t>267</t>
  </si>
  <si>
    <t>781161012</t>
  </si>
  <si>
    <t>Montáž profilu dilatační spáry koutové bez izolace při styku podlahy se stěnou</t>
  </si>
  <si>
    <t>-1070284860</t>
  </si>
  <si>
    <t>Styk podlaha - obklad</t>
  </si>
  <si>
    <t>(1,98*2+1,35*2+0,27*2)</t>
  </si>
  <si>
    <t>(0,9*2+1,35*2)</t>
  </si>
  <si>
    <t>268</t>
  </si>
  <si>
    <t>LSS.BPESR100D04</t>
  </si>
  <si>
    <t>PES - separační provazec průměr 4 mm 100m</t>
  </si>
  <si>
    <t>-780290510</t>
  </si>
  <si>
    <t>11,7*1,1 'Přepočtené koeficientem množství</t>
  </si>
  <si>
    <t>269</t>
  </si>
  <si>
    <t>781473925</t>
  </si>
  <si>
    <t>Výměna obkladačky keramické lepené velikosti přes 35 do 45 ks/m2</t>
  </si>
  <si>
    <t>-1660340828</t>
  </si>
  <si>
    <t>Kuchyně v místě původní baterie</t>
  </si>
  <si>
    <t>Za kuchyňskou linkou - rozvody ZTI</t>
  </si>
  <si>
    <t>270</t>
  </si>
  <si>
    <t>59761255</t>
  </si>
  <si>
    <t>obklad keramický hladký přes 35 do 45ks/m2</t>
  </si>
  <si>
    <t>-1712039556</t>
  </si>
  <si>
    <t>86*0,15*0,15*1,05</t>
  </si>
  <si>
    <t>271</t>
  </si>
  <si>
    <t>781474164</t>
  </si>
  <si>
    <t>Montáž obkladů vnitřních keramických velkoformátových z dekorů přes 4 do 6 ks/m2 lepených flexibilním lepidlem</t>
  </si>
  <si>
    <t>537132560</t>
  </si>
  <si>
    <t>272</t>
  </si>
  <si>
    <t>59761065</t>
  </si>
  <si>
    <t>obklad keramický rektifikovaný 300x600x10 mm</t>
  </si>
  <si>
    <t>283883684</t>
  </si>
  <si>
    <t>Ztratné navíc</t>
  </si>
  <si>
    <t>2,323</t>
  </si>
  <si>
    <t>21,023*1,15 'Přepočtené koeficientem množství</t>
  </si>
  <si>
    <t>319</t>
  </si>
  <si>
    <t>781491111</t>
  </si>
  <si>
    <t>Plastové profily rohové kladené do malty</t>
  </si>
  <si>
    <t>-2070874849</t>
  </si>
  <si>
    <t>273</t>
  </si>
  <si>
    <t>781491822</t>
  </si>
  <si>
    <t>Demontáž vanových dvířek plastových lepených s rámem</t>
  </si>
  <si>
    <t>-1219924788</t>
  </si>
  <si>
    <t>Koupelna vodoměr a vana</t>
  </si>
  <si>
    <t>274</t>
  </si>
  <si>
    <t>781493611</t>
  </si>
  <si>
    <t>Montáž vanových plastových dvířek s rámem lepených</t>
  </si>
  <si>
    <t>-1834423071</t>
  </si>
  <si>
    <t>Koupelna vodoměr</t>
  </si>
  <si>
    <t>275</t>
  </si>
  <si>
    <t>56245725</t>
  </si>
  <si>
    <t>dvířka vanová bílá 150x200mm</t>
  </si>
  <si>
    <t>2087081135</t>
  </si>
  <si>
    <t>276</t>
  </si>
  <si>
    <t>781495115</t>
  </si>
  <si>
    <t>Spárování vnitřních obkladů silikonem</t>
  </si>
  <si>
    <t>-1517528395</t>
  </si>
  <si>
    <t>Rohy</t>
  </si>
  <si>
    <t>2*5+1,5*4</t>
  </si>
  <si>
    <t>277</t>
  </si>
  <si>
    <t>781495122</t>
  </si>
  <si>
    <t>Separační provazec do pružných spar průměru 4 mm</t>
  </si>
  <si>
    <t>1900604962</t>
  </si>
  <si>
    <t xml:space="preserve">Rohy </t>
  </si>
  <si>
    <t>5*2+1,5*4</t>
  </si>
  <si>
    <t>278</t>
  </si>
  <si>
    <t>781495141</t>
  </si>
  <si>
    <t>Průnik obkladem kruhový do DN 30</t>
  </si>
  <si>
    <t>1607393145</t>
  </si>
  <si>
    <t>Koupelna sprchová a umyvadlová baterie</t>
  </si>
  <si>
    <t>2+2</t>
  </si>
  <si>
    <t>279</t>
  </si>
  <si>
    <t>781495142</t>
  </si>
  <si>
    <t>Průnik obkladem kruhový do DN 90</t>
  </si>
  <si>
    <t>-1823240954</t>
  </si>
  <si>
    <t xml:space="preserve">zásuvka a vypínače koupelna </t>
  </si>
  <si>
    <t>Sifon umyvadlo</t>
  </si>
  <si>
    <t>280</t>
  </si>
  <si>
    <t>781495143</t>
  </si>
  <si>
    <t>Průnik obkladem kruhový přes DN 90</t>
  </si>
  <si>
    <t>-508130207</t>
  </si>
  <si>
    <t>WC koupelna</t>
  </si>
  <si>
    <t>281</t>
  </si>
  <si>
    <t>781495211</t>
  </si>
  <si>
    <t>Čištění vnitřních ploch stěn po provedení obkladu chemickými prostředky</t>
  </si>
  <si>
    <t>-1538370804</t>
  </si>
  <si>
    <t>282</t>
  </si>
  <si>
    <t>998781103</t>
  </si>
  <si>
    <t>Přesun hmot tonážní pro obklady keramické v objektech v přes 12 do 24 m</t>
  </si>
  <si>
    <t>-1031085004</t>
  </si>
  <si>
    <t>283</t>
  </si>
  <si>
    <t>998781181</t>
  </si>
  <si>
    <t>Příplatek k přesunu hmot tonážní 781 prováděný bez použití mechanizace</t>
  </si>
  <si>
    <t>-836041380</t>
  </si>
  <si>
    <t>284</t>
  </si>
  <si>
    <t>998781192</t>
  </si>
  <si>
    <t>Příplatek k přesunu hmot tonážní 781 za zvětšený přesun do 100 m</t>
  </si>
  <si>
    <t>-125306214</t>
  </si>
  <si>
    <t>782</t>
  </si>
  <si>
    <t>Dokončovací práce - obklady z kamene</t>
  </si>
  <si>
    <t>321</t>
  </si>
  <si>
    <t>782991301</t>
  </si>
  <si>
    <t>Montáž ukončovacích profilů obkladu z kamene</t>
  </si>
  <si>
    <t>195659841</t>
  </si>
  <si>
    <t>Ukončující obklad</t>
  </si>
  <si>
    <t>1,98*2+1,35*2+0,27*2-0,7+0,9*2+1,35*2-0,65</t>
  </si>
  <si>
    <t>322</t>
  </si>
  <si>
    <t>59054125</t>
  </si>
  <si>
    <t>profil ukončovací pro vnější hrany obkladů hliník matně eloxovaný 12,5x2500mm</t>
  </si>
  <si>
    <t>-1631244787</t>
  </si>
  <si>
    <t>323</t>
  </si>
  <si>
    <t>998782103</t>
  </si>
  <si>
    <t>Přesun hmot tonážní pro obklady kamenné v objektech v přes 12 do 60 m</t>
  </si>
  <si>
    <t>743261122</t>
  </si>
  <si>
    <t>324</t>
  </si>
  <si>
    <t>998782181</t>
  </si>
  <si>
    <t>Příplatek k přesunu hmot tonážní 782 prováděný bez použití mechanizace</t>
  </si>
  <si>
    <t>-288833579</t>
  </si>
  <si>
    <t>325</t>
  </si>
  <si>
    <t>998782192</t>
  </si>
  <si>
    <t>Příplatek k přesunu hmot tonážní 782 za zvětšený přesun do 100 m</t>
  </si>
  <si>
    <t>-789110557</t>
  </si>
  <si>
    <t>783</t>
  </si>
  <si>
    <t>Dokončovací práce - nátěry</t>
  </si>
  <si>
    <t>285</t>
  </si>
  <si>
    <t>783101403</t>
  </si>
  <si>
    <t>Oprášení podkladu truhlářských konstrukcí před provedením nátěru</t>
  </si>
  <si>
    <t>-1972125712</t>
  </si>
  <si>
    <t>DVEŘE - zvětšení plochy dle URS 0,05 + 0,025</t>
  </si>
  <si>
    <t>Dveře ložnice prosklené-dle URS plocha minus 25%</t>
  </si>
  <si>
    <t>(0,90+0,05)*(2+0,025)*2*0,75</t>
  </si>
  <si>
    <t>Dveře do kuchyně plné</t>
  </si>
  <si>
    <t>(0,8+0,05)*(2+0,025)*2</t>
  </si>
  <si>
    <t>Dveře do obývacího pokoje prosklené-dle URS plocha minus 25%</t>
  </si>
  <si>
    <t>(0,65+0,05)*2*(2+0,025)*2*0,75</t>
  </si>
  <si>
    <t>(0,8+0,05)*(2+0,025)*2*0,75</t>
  </si>
  <si>
    <t>286</t>
  </si>
  <si>
    <t>783106801</t>
  </si>
  <si>
    <t>Odstranění nátěrů z truhlářských konstrukcí obroušením</t>
  </si>
  <si>
    <t>-864870812</t>
  </si>
  <si>
    <t>287</t>
  </si>
  <si>
    <t>783113101</t>
  </si>
  <si>
    <t>Jednonásobný napouštěcí syntetický nátěr truhlářských konstrukcí</t>
  </si>
  <si>
    <t>-1178596793</t>
  </si>
  <si>
    <t>288</t>
  </si>
  <si>
    <t>783114101</t>
  </si>
  <si>
    <t>Základní jednonásobný syntetický nátěr truhlářských konstrukcí</t>
  </si>
  <si>
    <t>520264326</t>
  </si>
  <si>
    <t>289</t>
  </si>
  <si>
    <t>783117101</t>
  </si>
  <si>
    <t>Krycí jednonásobný syntetický nátěr truhlářských konstrukcí</t>
  </si>
  <si>
    <t>1128721625</t>
  </si>
  <si>
    <t>290</t>
  </si>
  <si>
    <t>783152101</t>
  </si>
  <si>
    <t>Lokální tmelení truhlářských konstrukcí včetně přebroušení polyesterovým tmelem plochy do 10%</t>
  </si>
  <si>
    <t>-651260429</t>
  </si>
  <si>
    <t>291</t>
  </si>
  <si>
    <t>783301401</t>
  </si>
  <si>
    <t>Ometení zámečnických konstrukcí</t>
  </si>
  <si>
    <t>315153273</t>
  </si>
  <si>
    <t>Nátěr zárubní</t>
  </si>
  <si>
    <t xml:space="preserve">koupelna </t>
  </si>
  <si>
    <t>0,3*5</t>
  </si>
  <si>
    <t>ložnice</t>
  </si>
  <si>
    <t>0,3*5,5+0,3*5</t>
  </si>
  <si>
    <t>292</t>
  </si>
  <si>
    <t>783314101</t>
  </si>
  <si>
    <t>Základní jednonásobný syntetický nátěr zámečnických konstrukcí</t>
  </si>
  <si>
    <t>-1376696799</t>
  </si>
  <si>
    <t>293</t>
  </si>
  <si>
    <t>783315101</t>
  </si>
  <si>
    <t>Mezinátěr jednonásobný syntetický standardní zámečnických konstrukcí</t>
  </si>
  <si>
    <t>-1644985036</t>
  </si>
  <si>
    <t>294</t>
  </si>
  <si>
    <t>783317101</t>
  </si>
  <si>
    <t>Krycí jednonásobný syntetický standardní nátěr zámečnických konstrukcí</t>
  </si>
  <si>
    <t>-393760458</t>
  </si>
  <si>
    <t>295</t>
  </si>
  <si>
    <t>783352101</t>
  </si>
  <si>
    <t>Tmelení včetně přebroušení zámečnických konstrukcí polyesterovým tmelem</t>
  </si>
  <si>
    <t>-288759463</t>
  </si>
  <si>
    <t>296</t>
  </si>
  <si>
    <t>783601341</t>
  </si>
  <si>
    <t>Odrezivění litinových otopných těles před provedením nátěru</t>
  </si>
  <si>
    <t>-1371409403</t>
  </si>
  <si>
    <t>297</t>
  </si>
  <si>
    <t>783601441</t>
  </si>
  <si>
    <t>Ometením litinových otopných těles před provedením nátěru</t>
  </si>
  <si>
    <t>-1773616729</t>
  </si>
  <si>
    <t>298</t>
  </si>
  <si>
    <t>783614141</t>
  </si>
  <si>
    <t>Základní jednonásobný syntetický nátěr litinových otopných těles</t>
  </si>
  <si>
    <t>-2052492244</t>
  </si>
  <si>
    <t>299</t>
  </si>
  <si>
    <t>783614551</t>
  </si>
  <si>
    <t>Základní jednonásobný syntetický nátěr potrubí DN do 50 mm</t>
  </si>
  <si>
    <t>-1495691571</t>
  </si>
  <si>
    <t xml:space="preserve"> UT</t>
  </si>
  <si>
    <t>300</t>
  </si>
  <si>
    <t>783615551</t>
  </si>
  <si>
    <t>Mezinátěr jednonásobný syntetický nátěr potrubí DN do 50 mm</t>
  </si>
  <si>
    <t>501724655</t>
  </si>
  <si>
    <t>UT</t>
  </si>
  <si>
    <t>301</t>
  </si>
  <si>
    <t>783617147</t>
  </si>
  <si>
    <t>Krycí dvojnásobný syntetický nátěr litinových otopných těles</t>
  </si>
  <si>
    <t>546740682</t>
  </si>
  <si>
    <t>302</t>
  </si>
  <si>
    <t>783617601</t>
  </si>
  <si>
    <t>Krycí jednonásobný syntetický nátěr potrubí DN do 50 mm</t>
  </si>
  <si>
    <t>905363960</t>
  </si>
  <si>
    <t>303</t>
  </si>
  <si>
    <t>783652141</t>
  </si>
  <si>
    <t>Tmelení litinových otopných těles polyesterovým tmelem</t>
  </si>
  <si>
    <t>-1376119048</t>
  </si>
  <si>
    <t>784</t>
  </si>
  <si>
    <t>Dokončovací práce - malby a tapety</t>
  </si>
  <si>
    <t>304</t>
  </si>
  <si>
    <t>784111001</t>
  </si>
  <si>
    <t>Oprášení (ometení ) podkladu v místnostech výšky do 3,80 m</t>
  </si>
  <si>
    <t>669151465</t>
  </si>
  <si>
    <t>STROPY</t>
  </si>
  <si>
    <t>STĚNY</t>
  </si>
  <si>
    <t>(4,92*2+3,7*2)*2,93-1,23*2-0,8*2-2,38*1,64</t>
  </si>
  <si>
    <t>(3,68*2+4,28*2+0,55*2+0,37*2)*2,93-3*1,62-0,8*2</t>
  </si>
  <si>
    <t>305</t>
  </si>
  <si>
    <t>784111011</t>
  </si>
  <si>
    <t>Obroušení podkladu omítnutého v místnostech v do 3,80 m</t>
  </si>
  <si>
    <t>1030795377</t>
  </si>
  <si>
    <t>306</t>
  </si>
  <si>
    <t>784121001</t>
  </si>
  <si>
    <t>Oškrabání malby v mísnostech v do 3,80 m</t>
  </si>
  <si>
    <t>105117943</t>
  </si>
  <si>
    <t>307</t>
  </si>
  <si>
    <t>784121011</t>
  </si>
  <si>
    <t>Rozmývání podkladu po oškrabání malby v místnostech v do 3,80 m</t>
  </si>
  <si>
    <t>701832420</t>
  </si>
  <si>
    <t>308</t>
  </si>
  <si>
    <t>784161001</t>
  </si>
  <si>
    <t>Tmelení spar a rohů šířky do 3 mm akrylátovým tmelem v místnostech v do 3,80 m</t>
  </si>
  <si>
    <t>2131062859</t>
  </si>
  <si>
    <t>Trhliny v omítkách stropů a stěn</t>
  </si>
  <si>
    <t>309</t>
  </si>
  <si>
    <t>784171101</t>
  </si>
  <si>
    <t>Zakrytí vnitřních podlah včetně pozdějšího odkrytí</t>
  </si>
  <si>
    <t>1335419701</t>
  </si>
  <si>
    <t>310</t>
  </si>
  <si>
    <t>58124844</t>
  </si>
  <si>
    <t>fólie pro malířské potřeby zakrývací tl 25µ 4x5m</t>
  </si>
  <si>
    <t>-665356381</t>
  </si>
  <si>
    <t>57,231</t>
  </si>
  <si>
    <t>57,231*1,05 'Přepočtené koeficientem množství</t>
  </si>
  <si>
    <t>311</t>
  </si>
  <si>
    <t>784171121</t>
  </si>
  <si>
    <t>Zakrytí vnitřních ploch konstrukcí nebo prvků v místnostech výšky do 3,80 m</t>
  </si>
  <si>
    <t>-1502759018</t>
  </si>
  <si>
    <t>312</t>
  </si>
  <si>
    <t>58124842</t>
  </si>
  <si>
    <t>fólie pro malířské potřeby zakrývací tl 7µ 4x5m</t>
  </si>
  <si>
    <t>743755825</t>
  </si>
  <si>
    <t>20*1,05 'Přepočtené koeficientem množství</t>
  </si>
  <si>
    <t>313</t>
  </si>
  <si>
    <t>784181121</t>
  </si>
  <si>
    <t>Hloubková jednonásobná penetrace podkladu v místnostech výšky do 3,80 m</t>
  </si>
  <si>
    <t>594764931</t>
  </si>
  <si>
    <t>314</t>
  </si>
  <si>
    <t>784211101</t>
  </si>
  <si>
    <t>Dvojnásobné bílé malby ze směsí za mokra výborně otěruvzdorných v místnostech výšky do 3,80 m</t>
  </si>
  <si>
    <t>460090418</t>
  </si>
  <si>
    <t>315</t>
  </si>
  <si>
    <t>784211141</t>
  </si>
  <si>
    <t>Příplatek k cenám 2x maleb ze směsí za mokra za provádění plochy do 5m2</t>
  </si>
  <si>
    <t>-519878443</t>
  </si>
  <si>
    <t>HZS</t>
  </si>
  <si>
    <t>Hodinové zúčtovací sazby</t>
  </si>
  <si>
    <t>316</t>
  </si>
  <si>
    <t>HZS4212</t>
  </si>
  <si>
    <t>Hodinová zúčtovací sazba revizní technik specialista - revize plyn</t>
  </si>
  <si>
    <t>hod</t>
  </si>
  <si>
    <t>512</t>
  </si>
  <si>
    <t>-1638959753</t>
  </si>
  <si>
    <t>VRN</t>
  </si>
  <si>
    <t>Vedlejší rozpočtové náklady</t>
  </si>
  <si>
    <t>VRN3</t>
  </si>
  <si>
    <t>Zařízení staveniště</t>
  </si>
  <si>
    <t>317</t>
  </si>
  <si>
    <t>030001000</t>
  </si>
  <si>
    <t>den</t>
  </si>
  <si>
    <t>1024</t>
  </si>
  <si>
    <t>-951082657</t>
  </si>
  <si>
    <t>VRN7</t>
  </si>
  <si>
    <t>Provozní vlivy</t>
  </si>
  <si>
    <t>318</t>
  </si>
  <si>
    <t>070001000</t>
  </si>
  <si>
    <t>-1825446409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</si>
</sst>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32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ROUND(AG94,1)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1)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1)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1)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1)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1)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1)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1)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Byty Bělohorská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27. 2. 2022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ROUND(AG95,1)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ROUND(AS95,1)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ROUND(AZ95,1)</f>
        <v>0</v>
      </c>
      <c r="BA94" s="114">
        <f>ROUND(BA95,1)</f>
        <v>0</v>
      </c>
      <c r="BB94" s="114">
        <f>ROUND(BB95,1)</f>
        <v>0</v>
      </c>
      <c r="BC94" s="114">
        <f>ROUND(BC95,1)</f>
        <v>0</v>
      </c>
      <c r="BD94" s="116">
        <f>ROUND(BD95,1)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'02 - Bělohorská 1651-102,...'!J30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'02 - Bělohorská 1651-102,...'!P147</f>
        <v>0</v>
      </c>
      <c r="AV95" s="128">
        <f>'02 - Bělohorská 1651-102,...'!J33</f>
        <v>0</v>
      </c>
      <c r="AW95" s="128">
        <f>'02 - Bělohorská 1651-102,...'!J34</f>
        <v>0</v>
      </c>
      <c r="AX95" s="128">
        <f>'02 - Bělohorská 1651-102,...'!J35</f>
        <v>0</v>
      </c>
      <c r="AY95" s="128">
        <f>'02 - Bělohorská 1651-102,...'!J36</f>
        <v>0</v>
      </c>
      <c r="AZ95" s="128">
        <f>'02 - Bělohorská 1651-102,...'!F33</f>
        <v>0</v>
      </c>
      <c r="BA95" s="128">
        <f>'02 - Bělohorská 1651-102,...'!F34</f>
        <v>0</v>
      </c>
      <c r="BB95" s="128">
        <f>'02 - Bělohorská 1651-102,...'!F35</f>
        <v>0</v>
      </c>
      <c r="BC95" s="128">
        <f>'02 - Bělohorská 1651-102,...'!F36</f>
        <v>0</v>
      </c>
      <c r="BD95" s="130">
        <f>'02 - Bělohorská 1651-102,...'!F37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82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KFhrn2tsWeio6ujH6+jewYvv9l1xZmcJlgxNXm37UdwB8CNVxe/QLpWRiVqEc03j0SPOTxEy1lrSjiJQ/8H54g==" hashValue="pqJDIO2SytPB1dslCAIWfTWx0fpZ5UFl58Z5idV/yhS2LWRys8Qr3MCedh3vi2+1SG7rdAj6rdYlHvuDM7ewQ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 - Bělohorská 1651-102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82</v>
      </c>
    </row>
    <row r="4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Byty Bělohorská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27. 2. 2022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34</v>
      </c>
      <c r="E30" s="38"/>
      <c r="F30" s="38"/>
      <c r="G30" s="38"/>
      <c r="H30" s="38"/>
      <c r="I30" s="38"/>
      <c r="J30" s="147">
        <f>ROUND(J147, 1)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36</v>
      </c>
      <c r="G32" s="38"/>
      <c r="H32" s="38"/>
      <c r="I32" s="148" t="s">
        <v>35</v>
      </c>
      <c r="J32" s="14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38</v>
      </c>
      <c r="E33" s="136" t="s">
        <v>39</v>
      </c>
      <c r="F33" s="150">
        <f>ROUND((SUM(BE147:BE1512)),  1)</f>
        <v>0</v>
      </c>
      <c r="G33" s="38"/>
      <c r="H33" s="38"/>
      <c r="I33" s="151">
        <v>0.20999999999999999</v>
      </c>
      <c r="J33" s="150">
        <f>ROUND(((SUM(BE147:BE1512))*I33),  1)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40</v>
      </c>
      <c r="F34" s="150">
        <f>ROUND((SUM(BF147:BF1512)),  1)</f>
        <v>0</v>
      </c>
      <c r="G34" s="38"/>
      <c r="H34" s="38"/>
      <c r="I34" s="151">
        <v>0.14999999999999999</v>
      </c>
      <c r="J34" s="150">
        <f>ROUND(((SUM(BF147:BF1512))*I34),  1)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41</v>
      </c>
      <c r="F35" s="150">
        <f>ROUND((SUM(BG147:BG1512)),  1)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42</v>
      </c>
      <c r="F36" s="150">
        <f>ROUND((SUM(BH147:BH1512)),  1)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43</v>
      </c>
      <c r="F37" s="150">
        <f>ROUND((SUM(BI147:BI1512)),  1)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47</v>
      </c>
      <c r="E50" s="160"/>
      <c r="F50" s="160"/>
      <c r="G50" s="159" t="s">
        <v>48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49</v>
      </c>
      <c r="E61" s="162"/>
      <c r="F61" s="163" t="s">
        <v>50</v>
      </c>
      <c r="G61" s="161" t="s">
        <v>49</v>
      </c>
      <c r="H61" s="162"/>
      <c r="I61" s="162"/>
      <c r="J61" s="164" t="s">
        <v>50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51</v>
      </c>
      <c r="E65" s="165"/>
      <c r="F65" s="165"/>
      <c r="G65" s="159" t="s">
        <v>52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49</v>
      </c>
      <c r="E76" s="162"/>
      <c r="F76" s="163" t="s">
        <v>50</v>
      </c>
      <c r="G76" s="161" t="s">
        <v>49</v>
      </c>
      <c r="H76" s="162"/>
      <c r="I76" s="162"/>
      <c r="J76" s="164" t="s">
        <v>50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Byty Bělohorská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Bělohorská 1651/102,3.NP,dv.č.15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27. 2. 2022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J147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J148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93</v>
      </c>
      <c r="E98" s="184"/>
      <c r="F98" s="184"/>
      <c r="G98" s="184"/>
      <c r="H98" s="184"/>
      <c r="I98" s="184"/>
      <c r="J98" s="185">
        <f>J149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94</v>
      </c>
      <c r="E99" s="184"/>
      <c r="F99" s="184"/>
      <c r="G99" s="184"/>
      <c r="H99" s="184"/>
      <c r="I99" s="184"/>
      <c r="J99" s="185">
        <f>J154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95</v>
      </c>
      <c r="E100" s="184"/>
      <c r="F100" s="184"/>
      <c r="G100" s="184"/>
      <c r="H100" s="184"/>
      <c r="I100" s="184"/>
      <c r="J100" s="185">
        <f>J241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J354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97</v>
      </c>
      <c r="E102" s="184"/>
      <c r="F102" s="184"/>
      <c r="G102" s="184"/>
      <c r="H102" s="184"/>
      <c r="I102" s="184"/>
      <c r="J102" s="185">
        <f>J362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J365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99</v>
      </c>
      <c r="E104" s="184"/>
      <c r="F104" s="184"/>
      <c r="G104" s="184"/>
      <c r="H104" s="184"/>
      <c r="I104" s="184"/>
      <c r="J104" s="185">
        <f>J366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100</v>
      </c>
      <c r="E105" s="184"/>
      <c r="F105" s="184"/>
      <c r="G105" s="184"/>
      <c r="H105" s="184"/>
      <c r="I105" s="184"/>
      <c r="J105" s="185">
        <f>J400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101</v>
      </c>
      <c r="E106" s="184"/>
      <c r="F106" s="184"/>
      <c r="G106" s="184"/>
      <c r="H106" s="184"/>
      <c r="I106" s="184"/>
      <c r="J106" s="185">
        <f>J465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102</v>
      </c>
      <c r="E107" s="184"/>
      <c r="F107" s="184"/>
      <c r="G107" s="184"/>
      <c r="H107" s="184"/>
      <c r="I107" s="184"/>
      <c r="J107" s="185">
        <f>J530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103</v>
      </c>
      <c r="E108" s="184"/>
      <c r="F108" s="184"/>
      <c r="G108" s="184"/>
      <c r="H108" s="184"/>
      <c r="I108" s="184"/>
      <c r="J108" s="185">
        <f>J587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104</v>
      </c>
      <c r="E109" s="184"/>
      <c r="F109" s="184"/>
      <c r="G109" s="184"/>
      <c r="H109" s="184"/>
      <c r="I109" s="184"/>
      <c r="J109" s="185">
        <f>J595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105</v>
      </c>
      <c r="E110" s="184"/>
      <c r="F110" s="184"/>
      <c r="G110" s="184"/>
      <c r="H110" s="184"/>
      <c r="I110" s="184"/>
      <c r="J110" s="185">
        <f>J608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106</v>
      </c>
      <c r="E111" s="184"/>
      <c r="F111" s="184"/>
      <c r="G111" s="184"/>
      <c r="H111" s="184"/>
      <c r="I111" s="184"/>
      <c r="J111" s="185">
        <f>J617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107</v>
      </c>
      <c r="E112" s="184"/>
      <c r="F112" s="184"/>
      <c r="G112" s="184"/>
      <c r="H112" s="184"/>
      <c r="I112" s="184"/>
      <c r="J112" s="185">
        <f>J671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108</v>
      </c>
      <c r="E113" s="184"/>
      <c r="F113" s="184"/>
      <c r="G113" s="184"/>
      <c r="H113" s="184"/>
      <c r="I113" s="184"/>
      <c r="J113" s="185">
        <f>J725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109</v>
      </c>
      <c r="E114" s="184"/>
      <c r="F114" s="184"/>
      <c r="G114" s="184"/>
      <c r="H114" s="184"/>
      <c r="I114" s="184"/>
      <c r="J114" s="185">
        <f>J729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110</v>
      </c>
      <c r="E115" s="184"/>
      <c r="F115" s="184"/>
      <c r="G115" s="184"/>
      <c r="H115" s="184"/>
      <c r="I115" s="184"/>
      <c r="J115" s="185">
        <f>J741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111</v>
      </c>
      <c r="E116" s="184"/>
      <c r="F116" s="184"/>
      <c r="G116" s="184"/>
      <c r="H116" s="184"/>
      <c r="I116" s="184"/>
      <c r="J116" s="185">
        <f>J748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1"/>
      <c r="C117" s="182"/>
      <c r="D117" s="183" t="s">
        <v>112</v>
      </c>
      <c r="E117" s="184"/>
      <c r="F117" s="184"/>
      <c r="G117" s="184"/>
      <c r="H117" s="184"/>
      <c r="I117" s="184"/>
      <c r="J117" s="185">
        <f>J798</f>
        <v>0</v>
      </c>
      <c r="K117" s="182"/>
      <c r="L117" s="18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1"/>
      <c r="C118" s="182"/>
      <c r="D118" s="183" t="s">
        <v>113</v>
      </c>
      <c r="E118" s="184"/>
      <c r="F118" s="184"/>
      <c r="G118" s="184"/>
      <c r="H118" s="184"/>
      <c r="I118" s="184"/>
      <c r="J118" s="185">
        <f>J860</f>
        <v>0</v>
      </c>
      <c r="K118" s="182"/>
      <c r="L118" s="18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1"/>
      <c r="C119" s="182"/>
      <c r="D119" s="183" t="s">
        <v>114</v>
      </c>
      <c r="E119" s="184"/>
      <c r="F119" s="184"/>
      <c r="G119" s="184"/>
      <c r="H119" s="184"/>
      <c r="I119" s="184"/>
      <c r="J119" s="185">
        <f>J939</f>
        <v>0</v>
      </c>
      <c r="K119" s="182"/>
      <c r="L119" s="18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1"/>
      <c r="C120" s="182"/>
      <c r="D120" s="183" t="s">
        <v>115</v>
      </c>
      <c r="E120" s="184"/>
      <c r="F120" s="184"/>
      <c r="G120" s="184"/>
      <c r="H120" s="184"/>
      <c r="I120" s="184"/>
      <c r="J120" s="185">
        <f>J1001</f>
        <v>0</v>
      </c>
      <c r="K120" s="182"/>
      <c r="L120" s="18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1"/>
      <c r="C121" s="182"/>
      <c r="D121" s="183" t="s">
        <v>116</v>
      </c>
      <c r="E121" s="184"/>
      <c r="F121" s="184"/>
      <c r="G121" s="184"/>
      <c r="H121" s="184"/>
      <c r="I121" s="184"/>
      <c r="J121" s="185">
        <f>J1089</f>
        <v>0</v>
      </c>
      <c r="K121" s="182"/>
      <c r="L121" s="18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1"/>
      <c r="C122" s="182"/>
      <c r="D122" s="183" t="s">
        <v>117</v>
      </c>
      <c r="E122" s="184"/>
      <c r="F122" s="184"/>
      <c r="G122" s="184"/>
      <c r="H122" s="184"/>
      <c r="I122" s="184"/>
      <c r="J122" s="185">
        <f>J1097</f>
        <v>0</v>
      </c>
      <c r="K122" s="182"/>
      <c r="L122" s="18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1"/>
      <c r="C123" s="182"/>
      <c r="D123" s="183" t="s">
        <v>118</v>
      </c>
      <c r="E123" s="184"/>
      <c r="F123" s="184"/>
      <c r="G123" s="184"/>
      <c r="H123" s="184"/>
      <c r="I123" s="184"/>
      <c r="J123" s="185">
        <f>J1265</f>
        <v>0</v>
      </c>
      <c r="K123" s="182"/>
      <c r="L123" s="186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75"/>
      <c r="C124" s="176"/>
      <c r="D124" s="177" t="s">
        <v>119</v>
      </c>
      <c r="E124" s="178"/>
      <c r="F124" s="178"/>
      <c r="G124" s="178"/>
      <c r="H124" s="178"/>
      <c r="I124" s="178"/>
      <c r="J124" s="179">
        <f>J1506</f>
        <v>0</v>
      </c>
      <c r="K124" s="176"/>
      <c r="L124" s="18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75"/>
      <c r="C125" s="176"/>
      <c r="D125" s="177" t="s">
        <v>120</v>
      </c>
      <c r="E125" s="178"/>
      <c r="F125" s="178"/>
      <c r="G125" s="178"/>
      <c r="H125" s="178"/>
      <c r="I125" s="178"/>
      <c r="J125" s="179">
        <f>J1508</f>
        <v>0</v>
      </c>
      <c r="K125" s="176"/>
      <c r="L125" s="180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81"/>
      <c r="C126" s="182"/>
      <c r="D126" s="183" t="s">
        <v>121</v>
      </c>
      <c r="E126" s="184"/>
      <c r="F126" s="184"/>
      <c r="G126" s="184"/>
      <c r="H126" s="184"/>
      <c r="I126" s="184"/>
      <c r="J126" s="185">
        <f>J1509</f>
        <v>0</v>
      </c>
      <c r="K126" s="182"/>
      <c r="L126" s="186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1"/>
      <c r="C127" s="182"/>
      <c r="D127" s="183" t="s">
        <v>122</v>
      </c>
      <c r="E127" s="184"/>
      <c r="F127" s="184"/>
      <c r="G127" s="184"/>
      <c r="H127" s="184"/>
      <c r="I127" s="184"/>
      <c r="J127" s="185">
        <f>J1511</f>
        <v>0</v>
      </c>
      <c r="K127" s="182"/>
      <c r="L127" s="186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3" s="2" customFormat="1" ht="6.96" customHeight="1">
      <c r="A133" s="38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4.96" customHeight="1">
      <c r="A134" s="38"/>
      <c r="B134" s="39"/>
      <c r="C134" s="23" t="s">
        <v>123</v>
      </c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16</v>
      </c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6.5" customHeight="1">
      <c r="A137" s="38"/>
      <c r="B137" s="39"/>
      <c r="C137" s="40"/>
      <c r="D137" s="40"/>
      <c r="E137" s="170" t="str">
        <f>E7</f>
        <v>Byty Bělohorská</v>
      </c>
      <c r="F137" s="32"/>
      <c r="G137" s="32"/>
      <c r="H137" s="32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85</v>
      </c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6.5" customHeight="1">
      <c r="A139" s="38"/>
      <c r="B139" s="39"/>
      <c r="C139" s="40"/>
      <c r="D139" s="40"/>
      <c r="E139" s="76" t="str">
        <f>E9</f>
        <v>02 - Bělohorská 1651/102,3.NP,dv.č.15</v>
      </c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2" customHeight="1">
      <c r="A141" s="38"/>
      <c r="B141" s="39"/>
      <c r="C141" s="32" t="s">
        <v>20</v>
      </c>
      <c r="D141" s="40"/>
      <c r="E141" s="40"/>
      <c r="F141" s="27" t="str">
        <f>F12</f>
        <v xml:space="preserve"> </v>
      </c>
      <c r="G141" s="40"/>
      <c r="H141" s="40"/>
      <c r="I141" s="32" t="s">
        <v>22</v>
      </c>
      <c r="J141" s="79" t="str">
        <f>IF(J12="","",J12)</f>
        <v>27. 2. 2022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6.96" customHeight="1">
      <c r="A142" s="38"/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15" customHeight="1">
      <c r="A143" s="38"/>
      <c r="B143" s="39"/>
      <c r="C143" s="32" t="s">
        <v>24</v>
      </c>
      <c r="D143" s="40"/>
      <c r="E143" s="40"/>
      <c r="F143" s="27" t="str">
        <f>E15</f>
        <v xml:space="preserve"> </v>
      </c>
      <c r="G143" s="40"/>
      <c r="H143" s="40"/>
      <c r="I143" s="32" t="s">
        <v>29</v>
      </c>
      <c r="J143" s="36" t="str">
        <f>E21</f>
        <v xml:space="preserve"> 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5.15" customHeight="1">
      <c r="A144" s="38"/>
      <c r="B144" s="39"/>
      <c r="C144" s="32" t="s">
        <v>27</v>
      </c>
      <c r="D144" s="40"/>
      <c r="E144" s="40"/>
      <c r="F144" s="27" t="str">
        <f>IF(E18="","",E18)</f>
        <v>Vyplň údaj</v>
      </c>
      <c r="G144" s="40"/>
      <c r="H144" s="40"/>
      <c r="I144" s="32" t="s">
        <v>31</v>
      </c>
      <c r="J144" s="36" t="str">
        <f>E24</f>
        <v xml:space="preserve"> </v>
      </c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10.32" customHeight="1">
      <c r="A145" s="38"/>
      <c r="B145" s="39"/>
      <c r="C145" s="40"/>
      <c r="D145" s="40"/>
      <c r="E145" s="40"/>
      <c r="F145" s="40"/>
      <c r="G145" s="40"/>
      <c r="H145" s="40"/>
      <c r="I145" s="40"/>
      <c r="J145" s="40"/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11" customFormat="1" ht="29.28" customHeight="1">
      <c r="A146" s="187"/>
      <c r="B146" s="188"/>
      <c r="C146" s="189" t="s">
        <v>124</v>
      </c>
      <c r="D146" s="190" t="s">
        <v>59</v>
      </c>
      <c r="E146" s="190" t="s">
        <v>55</v>
      </c>
      <c r="F146" s="190" t="s">
        <v>56</v>
      </c>
      <c r="G146" s="190" t="s">
        <v>125</v>
      </c>
      <c r="H146" s="190" t="s">
        <v>126</v>
      </c>
      <c r="I146" s="190" t="s">
        <v>127</v>
      </c>
      <c r="J146" s="191" t="s">
        <v>89</v>
      </c>
      <c r="K146" s="192" t="s">
        <v>128</v>
      </c>
      <c r="L146" s="193"/>
      <c r="M146" s="100" t="s">
        <v>1</v>
      </c>
      <c r="N146" s="101" t="s">
        <v>38</v>
      </c>
      <c r="O146" s="101" t="s">
        <v>129</v>
      </c>
      <c r="P146" s="101" t="s">
        <v>130</v>
      </c>
      <c r="Q146" s="101" t="s">
        <v>131</v>
      </c>
      <c r="R146" s="101" t="s">
        <v>132</v>
      </c>
      <c r="S146" s="101" t="s">
        <v>133</v>
      </c>
      <c r="T146" s="102" t="s">
        <v>134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</row>
    <row r="147" s="2" customFormat="1" ht="22.8" customHeight="1">
      <c r="A147" s="38"/>
      <c r="B147" s="39"/>
      <c r="C147" s="107" t="s">
        <v>135</v>
      </c>
      <c r="D147" s="40"/>
      <c r="E147" s="40"/>
      <c r="F147" s="40"/>
      <c r="G147" s="40"/>
      <c r="H147" s="40"/>
      <c r="I147" s="40"/>
      <c r="J147" s="194">
        <f>BK147</f>
        <v>0</v>
      </c>
      <c r="K147" s="40"/>
      <c r="L147" s="44"/>
      <c r="M147" s="103"/>
      <c r="N147" s="195"/>
      <c r="O147" s="104"/>
      <c r="P147" s="196">
        <f>P148+P365+P1506+P1508</f>
        <v>0</v>
      </c>
      <c r="Q147" s="104"/>
      <c r="R147" s="196">
        <f>R148+R365+R1506+R1508</f>
        <v>3.7001906789999994</v>
      </c>
      <c r="S147" s="104"/>
      <c r="T147" s="197">
        <f>T148+T365+T1506+T1508</f>
        <v>4.5791457800000002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73</v>
      </c>
      <c r="AU147" s="17" t="s">
        <v>91</v>
      </c>
      <c r="BK147" s="198">
        <f>BK148+BK365+BK1506+BK1508</f>
        <v>0</v>
      </c>
    </row>
    <row r="148" s="12" customFormat="1" ht="25.92" customHeight="1">
      <c r="A148" s="12"/>
      <c r="B148" s="199"/>
      <c r="C148" s="200"/>
      <c r="D148" s="201" t="s">
        <v>73</v>
      </c>
      <c r="E148" s="202" t="s">
        <v>136</v>
      </c>
      <c r="F148" s="202" t="s">
        <v>137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P149+P154+P241+P354+P362</f>
        <v>0</v>
      </c>
      <c r="Q148" s="207"/>
      <c r="R148" s="208">
        <f>R149+R154+R241+R354+R362</f>
        <v>1.8105933999999999</v>
      </c>
      <c r="S148" s="207"/>
      <c r="T148" s="209">
        <f>T149+T154+T241+T354+T362</f>
        <v>3.208637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82</v>
      </c>
      <c r="AT148" s="211" t="s">
        <v>73</v>
      </c>
      <c r="AU148" s="211" t="s">
        <v>74</v>
      </c>
      <c r="AY148" s="210" t="s">
        <v>138</v>
      </c>
      <c r="BK148" s="212">
        <f>BK149+BK154+BK241+BK354+BK362</f>
        <v>0</v>
      </c>
    </row>
    <row r="149" s="12" customFormat="1" ht="22.8" customHeight="1">
      <c r="A149" s="12"/>
      <c r="B149" s="199"/>
      <c r="C149" s="200"/>
      <c r="D149" s="201" t="s">
        <v>73</v>
      </c>
      <c r="E149" s="213" t="s">
        <v>139</v>
      </c>
      <c r="F149" s="213" t="s">
        <v>140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SUM(P150:P153)</f>
        <v>0</v>
      </c>
      <c r="Q149" s="207"/>
      <c r="R149" s="208">
        <f>SUM(R150:R153)</f>
        <v>0.27425500000000003</v>
      </c>
      <c r="S149" s="207"/>
      <c r="T149" s="209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82</v>
      </c>
      <c r="AT149" s="211" t="s">
        <v>73</v>
      </c>
      <c r="AU149" s="211" t="s">
        <v>82</v>
      </c>
      <c r="AY149" s="210" t="s">
        <v>138</v>
      </c>
      <c r="BK149" s="212">
        <f>SUM(BK150:BK153)</f>
        <v>0</v>
      </c>
    </row>
    <row r="150" s="2" customFormat="1" ht="33" customHeight="1">
      <c r="A150" s="38"/>
      <c r="B150" s="39"/>
      <c r="C150" s="215" t="s">
        <v>82</v>
      </c>
      <c r="D150" s="215" t="s">
        <v>141</v>
      </c>
      <c r="E150" s="216" t="s">
        <v>142</v>
      </c>
      <c r="F150" s="217" t="s">
        <v>143</v>
      </c>
      <c r="G150" s="218" t="s">
        <v>144</v>
      </c>
      <c r="H150" s="219">
        <v>5</v>
      </c>
      <c r="I150" s="220"/>
      <c r="J150" s="221">
        <f>ROUND(I150*H150,1)</f>
        <v>0</v>
      </c>
      <c r="K150" s="222"/>
      <c r="L150" s="44"/>
      <c r="M150" s="223" t="s">
        <v>1</v>
      </c>
      <c r="N150" s="224" t="s">
        <v>40</v>
      </c>
      <c r="O150" s="91"/>
      <c r="P150" s="225">
        <f>O150*H150</f>
        <v>0</v>
      </c>
      <c r="Q150" s="225">
        <v>0.046940000000000003</v>
      </c>
      <c r="R150" s="225">
        <f>Q150*H150</f>
        <v>0.23470000000000002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145</v>
      </c>
      <c r="AT150" s="227" t="s">
        <v>141</v>
      </c>
      <c r="AU150" s="227" t="s">
        <v>146</v>
      </c>
      <c r="AY150" s="17" t="s">
        <v>138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146</v>
      </c>
      <c r="BK150" s="228">
        <f>ROUND(I150*H150,1)</f>
        <v>0</v>
      </c>
      <c r="BL150" s="17" t="s">
        <v>145</v>
      </c>
      <c r="BM150" s="227" t="s">
        <v>147</v>
      </c>
    </row>
    <row r="151" s="2" customFormat="1" ht="24.15" customHeight="1">
      <c r="A151" s="38"/>
      <c r="B151" s="39"/>
      <c r="C151" s="215" t="s">
        <v>146</v>
      </c>
      <c r="D151" s="215" t="s">
        <v>141</v>
      </c>
      <c r="E151" s="216" t="s">
        <v>148</v>
      </c>
      <c r="F151" s="217" t="s">
        <v>149</v>
      </c>
      <c r="G151" s="218" t="s">
        <v>150</v>
      </c>
      <c r="H151" s="219">
        <v>0.54000000000000004</v>
      </c>
      <c r="I151" s="220"/>
      <c r="J151" s="221">
        <f>ROUND(I151*H151,1)</f>
        <v>0</v>
      </c>
      <c r="K151" s="222"/>
      <c r="L151" s="44"/>
      <c r="M151" s="223" t="s">
        <v>1</v>
      </c>
      <c r="N151" s="224" t="s">
        <v>40</v>
      </c>
      <c r="O151" s="91"/>
      <c r="P151" s="225">
        <f>O151*H151</f>
        <v>0</v>
      </c>
      <c r="Q151" s="225">
        <v>0.073249999999999996</v>
      </c>
      <c r="R151" s="225">
        <f>Q151*H151</f>
        <v>0.039555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145</v>
      </c>
      <c r="AT151" s="227" t="s">
        <v>141</v>
      </c>
      <c r="AU151" s="227" t="s">
        <v>146</v>
      </c>
      <c r="AY151" s="17" t="s">
        <v>138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146</v>
      </c>
      <c r="BK151" s="228">
        <f>ROUND(I151*H151,1)</f>
        <v>0</v>
      </c>
      <c r="BL151" s="17" t="s">
        <v>145</v>
      </c>
      <c r="BM151" s="227" t="s">
        <v>151</v>
      </c>
    </row>
    <row r="152" s="13" customFormat="1">
      <c r="A152" s="13"/>
      <c r="B152" s="229"/>
      <c r="C152" s="230"/>
      <c r="D152" s="231" t="s">
        <v>152</v>
      </c>
      <c r="E152" s="232" t="s">
        <v>1</v>
      </c>
      <c r="F152" s="233" t="s">
        <v>153</v>
      </c>
      <c r="G152" s="230"/>
      <c r="H152" s="232" t="s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152</v>
      </c>
      <c r="AU152" s="239" t="s">
        <v>146</v>
      </c>
      <c r="AV152" s="13" t="s">
        <v>82</v>
      </c>
      <c r="AW152" s="13" t="s">
        <v>30</v>
      </c>
      <c r="AX152" s="13" t="s">
        <v>74</v>
      </c>
      <c r="AY152" s="239" t="s">
        <v>138</v>
      </c>
    </row>
    <row r="153" s="14" customFormat="1">
      <c r="A153" s="14"/>
      <c r="B153" s="240"/>
      <c r="C153" s="241"/>
      <c r="D153" s="231" t="s">
        <v>152</v>
      </c>
      <c r="E153" s="242" t="s">
        <v>1</v>
      </c>
      <c r="F153" s="243" t="s">
        <v>154</v>
      </c>
      <c r="G153" s="241"/>
      <c r="H153" s="244">
        <v>0.54000000000000004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152</v>
      </c>
      <c r="AU153" s="250" t="s">
        <v>146</v>
      </c>
      <c r="AV153" s="14" t="s">
        <v>146</v>
      </c>
      <c r="AW153" s="14" t="s">
        <v>30</v>
      </c>
      <c r="AX153" s="14" t="s">
        <v>82</v>
      </c>
      <c r="AY153" s="250" t="s">
        <v>138</v>
      </c>
    </row>
    <row r="154" s="12" customFormat="1" ht="22.8" customHeight="1">
      <c r="A154" s="12"/>
      <c r="B154" s="199"/>
      <c r="C154" s="200"/>
      <c r="D154" s="201" t="s">
        <v>73</v>
      </c>
      <c r="E154" s="213" t="s">
        <v>155</v>
      </c>
      <c r="F154" s="213" t="s">
        <v>156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SUM(P155:P240)</f>
        <v>0</v>
      </c>
      <c r="Q154" s="207"/>
      <c r="R154" s="208">
        <f>SUM(R155:R240)</f>
        <v>1.5266091299999998</v>
      </c>
      <c r="S154" s="207"/>
      <c r="T154" s="209">
        <f>SUM(T155:T240)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82</v>
      </c>
      <c r="AT154" s="211" t="s">
        <v>73</v>
      </c>
      <c r="AU154" s="211" t="s">
        <v>82</v>
      </c>
      <c r="AY154" s="210" t="s">
        <v>138</v>
      </c>
      <c r="BK154" s="212">
        <f>SUM(BK155:BK240)</f>
        <v>0</v>
      </c>
    </row>
    <row r="155" s="2" customFormat="1" ht="24.15" customHeight="1">
      <c r="A155" s="38"/>
      <c r="B155" s="39"/>
      <c r="C155" s="215" t="s">
        <v>139</v>
      </c>
      <c r="D155" s="215" t="s">
        <v>141</v>
      </c>
      <c r="E155" s="216" t="s">
        <v>157</v>
      </c>
      <c r="F155" s="217" t="s">
        <v>158</v>
      </c>
      <c r="G155" s="218" t="s">
        <v>150</v>
      </c>
      <c r="H155" s="219">
        <v>8.0630000000000006</v>
      </c>
      <c r="I155" s="220"/>
      <c r="J155" s="221">
        <f>ROUND(I155*H155,1)</f>
        <v>0</v>
      </c>
      <c r="K155" s="222"/>
      <c r="L155" s="44"/>
      <c r="M155" s="223" t="s">
        <v>1</v>
      </c>
      <c r="N155" s="224" t="s">
        <v>40</v>
      </c>
      <c r="O155" s="91"/>
      <c r="P155" s="225">
        <f>O155*H155</f>
        <v>0</v>
      </c>
      <c r="Q155" s="225">
        <v>0.0073499999999999998</v>
      </c>
      <c r="R155" s="225">
        <f>Q155*H155</f>
        <v>0.059263050000000005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145</v>
      </c>
      <c r="AT155" s="227" t="s">
        <v>141</v>
      </c>
      <c r="AU155" s="227" t="s">
        <v>146</v>
      </c>
      <c r="AY155" s="17" t="s">
        <v>138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146</v>
      </c>
      <c r="BK155" s="228">
        <f>ROUND(I155*H155,1)</f>
        <v>0</v>
      </c>
      <c r="BL155" s="17" t="s">
        <v>145</v>
      </c>
      <c r="BM155" s="227" t="s">
        <v>159</v>
      </c>
    </row>
    <row r="156" s="13" customFormat="1">
      <c r="A156" s="13"/>
      <c r="B156" s="229"/>
      <c r="C156" s="230"/>
      <c r="D156" s="231" t="s">
        <v>152</v>
      </c>
      <c r="E156" s="232" t="s">
        <v>1</v>
      </c>
      <c r="F156" s="233" t="s">
        <v>160</v>
      </c>
      <c r="G156" s="230"/>
      <c r="H156" s="232" t="s">
        <v>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152</v>
      </c>
      <c r="AU156" s="239" t="s">
        <v>146</v>
      </c>
      <c r="AV156" s="13" t="s">
        <v>82</v>
      </c>
      <c r="AW156" s="13" t="s">
        <v>30</v>
      </c>
      <c r="AX156" s="13" t="s">
        <v>74</v>
      </c>
      <c r="AY156" s="239" t="s">
        <v>138</v>
      </c>
    </row>
    <row r="157" s="14" customFormat="1">
      <c r="A157" s="14"/>
      <c r="B157" s="240"/>
      <c r="C157" s="241"/>
      <c r="D157" s="231" t="s">
        <v>152</v>
      </c>
      <c r="E157" s="242" t="s">
        <v>1</v>
      </c>
      <c r="F157" s="243" t="s">
        <v>161</v>
      </c>
      <c r="G157" s="241"/>
      <c r="H157" s="244">
        <v>8.0630000000000006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152</v>
      </c>
      <c r="AU157" s="250" t="s">
        <v>146</v>
      </c>
      <c r="AV157" s="14" t="s">
        <v>146</v>
      </c>
      <c r="AW157" s="14" t="s">
        <v>30</v>
      </c>
      <c r="AX157" s="14" t="s">
        <v>82</v>
      </c>
      <c r="AY157" s="250" t="s">
        <v>138</v>
      </c>
    </row>
    <row r="158" s="2" customFormat="1" ht="24.15" customHeight="1">
      <c r="A158" s="38"/>
      <c r="B158" s="39"/>
      <c r="C158" s="215" t="s">
        <v>145</v>
      </c>
      <c r="D158" s="215" t="s">
        <v>141</v>
      </c>
      <c r="E158" s="216" t="s">
        <v>162</v>
      </c>
      <c r="F158" s="217" t="s">
        <v>163</v>
      </c>
      <c r="G158" s="218" t="s">
        <v>150</v>
      </c>
      <c r="H158" s="219">
        <v>12.140000000000001</v>
      </c>
      <c r="I158" s="220"/>
      <c r="J158" s="221">
        <f>ROUND(I158*H158,1)</f>
        <v>0</v>
      </c>
      <c r="K158" s="222"/>
      <c r="L158" s="44"/>
      <c r="M158" s="223" t="s">
        <v>1</v>
      </c>
      <c r="N158" s="224" t="s">
        <v>40</v>
      </c>
      <c r="O158" s="91"/>
      <c r="P158" s="225">
        <f>O158*H158</f>
        <v>0</v>
      </c>
      <c r="Q158" s="225">
        <v>0.00025999999999999998</v>
      </c>
      <c r="R158" s="225">
        <f>Q158*H158</f>
        <v>0.0031563999999999997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145</v>
      </c>
      <c r="AT158" s="227" t="s">
        <v>141</v>
      </c>
      <c r="AU158" s="227" t="s">
        <v>146</v>
      </c>
      <c r="AY158" s="17" t="s">
        <v>138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146</v>
      </c>
      <c r="BK158" s="228">
        <f>ROUND(I158*H158,1)</f>
        <v>0</v>
      </c>
      <c r="BL158" s="17" t="s">
        <v>145</v>
      </c>
      <c r="BM158" s="227" t="s">
        <v>164</v>
      </c>
    </row>
    <row r="159" s="13" customFormat="1">
      <c r="A159" s="13"/>
      <c r="B159" s="229"/>
      <c r="C159" s="230"/>
      <c r="D159" s="231" t="s">
        <v>152</v>
      </c>
      <c r="E159" s="232" t="s">
        <v>1</v>
      </c>
      <c r="F159" s="233" t="s">
        <v>165</v>
      </c>
      <c r="G159" s="230"/>
      <c r="H159" s="232" t="s">
        <v>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152</v>
      </c>
      <c r="AU159" s="239" t="s">
        <v>146</v>
      </c>
      <c r="AV159" s="13" t="s">
        <v>82</v>
      </c>
      <c r="AW159" s="13" t="s">
        <v>30</v>
      </c>
      <c r="AX159" s="13" t="s">
        <v>74</v>
      </c>
      <c r="AY159" s="239" t="s">
        <v>138</v>
      </c>
    </row>
    <row r="160" s="14" customFormat="1">
      <c r="A160" s="14"/>
      <c r="B160" s="240"/>
      <c r="C160" s="241"/>
      <c r="D160" s="231" t="s">
        <v>152</v>
      </c>
      <c r="E160" s="242" t="s">
        <v>1</v>
      </c>
      <c r="F160" s="243" t="s">
        <v>166</v>
      </c>
      <c r="G160" s="241"/>
      <c r="H160" s="244">
        <v>2.8620000000000001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152</v>
      </c>
      <c r="AU160" s="250" t="s">
        <v>146</v>
      </c>
      <c r="AV160" s="14" t="s">
        <v>146</v>
      </c>
      <c r="AW160" s="14" t="s">
        <v>30</v>
      </c>
      <c r="AX160" s="14" t="s">
        <v>74</v>
      </c>
      <c r="AY160" s="250" t="s">
        <v>138</v>
      </c>
    </row>
    <row r="161" s="13" customFormat="1">
      <c r="A161" s="13"/>
      <c r="B161" s="229"/>
      <c r="C161" s="230"/>
      <c r="D161" s="231" t="s">
        <v>152</v>
      </c>
      <c r="E161" s="232" t="s">
        <v>1</v>
      </c>
      <c r="F161" s="233" t="s">
        <v>167</v>
      </c>
      <c r="G161" s="230"/>
      <c r="H161" s="232" t="s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152</v>
      </c>
      <c r="AU161" s="239" t="s">
        <v>146</v>
      </c>
      <c r="AV161" s="13" t="s">
        <v>82</v>
      </c>
      <c r="AW161" s="13" t="s">
        <v>30</v>
      </c>
      <c r="AX161" s="13" t="s">
        <v>74</v>
      </c>
      <c r="AY161" s="239" t="s">
        <v>138</v>
      </c>
    </row>
    <row r="162" s="14" customFormat="1">
      <c r="A162" s="14"/>
      <c r="B162" s="240"/>
      <c r="C162" s="241"/>
      <c r="D162" s="231" t="s">
        <v>152</v>
      </c>
      <c r="E162" s="242" t="s">
        <v>1</v>
      </c>
      <c r="F162" s="243" t="s">
        <v>168</v>
      </c>
      <c r="G162" s="241"/>
      <c r="H162" s="244">
        <v>1.2150000000000001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152</v>
      </c>
      <c r="AU162" s="250" t="s">
        <v>146</v>
      </c>
      <c r="AV162" s="14" t="s">
        <v>146</v>
      </c>
      <c r="AW162" s="14" t="s">
        <v>30</v>
      </c>
      <c r="AX162" s="14" t="s">
        <v>74</v>
      </c>
      <c r="AY162" s="250" t="s">
        <v>138</v>
      </c>
    </row>
    <row r="163" s="13" customFormat="1">
      <c r="A163" s="13"/>
      <c r="B163" s="229"/>
      <c r="C163" s="230"/>
      <c r="D163" s="231" t="s">
        <v>152</v>
      </c>
      <c r="E163" s="232" t="s">
        <v>1</v>
      </c>
      <c r="F163" s="233" t="s">
        <v>160</v>
      </c>
      <c r="G163" s="230"/>
      <c r="H163" s="232" t="s">
        <v>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152</v>
      </c>
      <c r="AU163" s="239" t="s">
        <v>146</v>
      </c>
      <c r="AV163" s="13" t="s">
        <v>82</v>
      </c>
      <c r="AW163" s="13" t="s">
        <v>30</v>
      </c>
      <c r="AX163" s="13" t="s">
        <v>74</v>
      </c>
      <c r="AY163" s="239" t="s">
        <v>138</v>
      </c>
    </row>
    <row r="164" s="14" customFormat="1">
      <c r="A164" s="14"/>
      <c r="B164" s="240"/>
      <c r="C164" s="241"/>
      <c r="D164" s="231" t="s">
        <v>152</v>
      </c>
      <c r="E164" s="242" t="s">
        <v>1</v>
      </c>
      <c r="F164" s="243" t="s">
        <v>161</v>
      </c>
      <c r="G164" s="241"/>
      <c r="H164" s="244">
        <v>8.0630000000000006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152</v>
      </c>
      <c r="AU164" s="250" t="s">
        <v>146</v>
      </c>
      <c r="AV164" s="14" t="s">
        <v>146</v>
      </c>
      <c r="AW164" s="14" t="s">
        <v>30</v>
      </c>
      <c r="AX164" s="14" t="s">
        <v>74</v>
      </c>
      <c r="AY164" s="250" t="s">
        <v>138</v>
      </c>
    </row>
    <row r="165" s="15" customFormat="1">
      <c r="A165" s="15"/>
      <c r="B165" s="251"/>
      <c r="C165" s="252"/>
      <c r="D165" s="231" t="s">
        <v>152</v>
      </c>
      <c r="E165" s="253" t="s">
        <v>1</v>
      </c>
      <c r="F165" s="254" t="s">
        <v>169</v>
      </c>
      <c r="G165" s="252"/>
      <c r="H165" s="255">
        <v>12.140000000000001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1" t="s">
        <v>152</v>
      </c>
      <c r="AU165" s="261" t="s">
        <v>146</v>
      </c>
      <c r="AV165" s="15" t="s">
        <v>145</v>
      </c>
      <c r="AW165" s="15" t="s">
        <v>30</v>
      </c>
      <c r="AX165" s="15" t="s">
        <v>82</v>
      </c>
      <c r="AY165" s="261" t="s">
        <v>138</v>
      </c>
    </row>
    <row r="166" s="2" customFormat="1" ht="24.15" customHeight="1">
      <c r="A166" s="38"/>
      <c r="B166" s="39"/>
      <c r="C166" s="215" t="s">
        <v>170</v>
      </c>
      <c r="D166" s="215" t="s">
        <v>141</v>
      </c>
      <c r="E166" s="216" t="s">
        <v>171</v>
      </c>
      <c r="F166" s="217" t="s">
        <v>172</v>
      </c>
      <c r="G166" s="218" t="s">
        <v>150</v>
      </c>
      <c r="H166" s="219">
        <v>8.0630000000000006</v>
      </c>
      <c r="I166" s="220"/>
      <c r="J166" s="221">
        <f>ROUND(I166*H166,1)</f>
        <v>0</v>
      </c>
      <c r="K166" s="222"/>
      <c r="L166" s="44"/>
      <c r="M166" s="223" t="s">
        <v>1</v>
      </c>
      <c r="N166" s="224" t="s">
        <v>40</v>
      </c>
      <c r="O166" s="91"/>
      <c r="P166" s="225">
        <f>O166*H166</f>
        <v>0</v>
      </c>
      <c r="Q166" s="225">
        <v>0.0147</v>
      </c>
      <c r="R166" s="225">
        <f>Q166*H166</f>
        <v>0.11852610000000001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145</v>
      </c>
      <c r="AT166" s="227" t="s">
        <v>141</v>
      </c>
      <c r="AU166" s="227" t="s">
        <v>146</v>
      </c>
      <c r="AY166" s="17" t="s">
        <v>138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146</v>
      </c>
      <c r="BK166" s="228">
        <f>ROUND(I166*H166,1)</f>
        <v>0</v>
      </c>
      <c r="BL166" s="17" t="s">
        <v>145</v>
      </c>
      <c r="BM166" s="227" t="s">
        <v>173</v>
      </c>
    </row>
    <row r="167" s="13" customFormat="1">
      <c r="A167" s="13"/>
      <c r="B167" s="229"/>
      <c r="C167" s="230"/>
      <c r="D167" s="231" t="s">
        <v>152</v>
      </c>
      <c r="E167" s="232" t="s">
        <v>1</v>
      </c>
      <c r="F167" s="233" t="s">
        <v>160</v>
      </c>
      <c r="G167" s="230"/>
      <c r="H167" s="232" t="s">
        <v>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152</v>
      </c>
      <c r="AU167" s="239" t="s">
        <v>146</v>
      </c>
      <c r="AV167" s="13" t="s">
        <v>82</v>
      </c>
      <c r="AW167" s="13" t="s">
        <v>30</v>
      </c>
      <c r="AX167" s="13" t="s">
        <v>74</v>
      </c>
      <c r="AY167" s="239" t="s">
        <v>138</v>
      </c>
    </row>
    <row r="168" s="14" customFormat="1">
      <c r="A168" s="14"/>
      <c r="B168" s="240"/>
      <c r="C168" s="241"/>
      <c r="D168" s="231" t="s">
        <v>152</v>
      </c>
      <c r="E168" s="242" t="s">
        <v>1</v>
      </c>
      <c r="F168" s="243" t="s">
        <v>161</v>
      </c>
      <c r="G168" s="241"/>
      <c r="H168" s="244">
        <v>8.0630000000000006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152</v>
      </c>
      <c r="AU168" s="250" t="s">
        <v>146</v>
      </c>
      <c r="AV168" s="14" t="s">
        <v>146</v>
      </c>
      <c r="AW168" s="14" t="s">
        <v>30</v>
      </c>
      <c r="AX168" s="14" t="s">
        <v>82</v>
      </c>
      <c r="AY168" s="250" t="s">
        <v>138</v>
      </c>
    </row>
    <row r="169" s="2" customFormat="1" ht="24.15" customHeight="1">
      <c r="A169" s="38"/>
      <c r="B169" s="39"/>
      <c r="C169" s="215" t="s">
        <v>155</v>
      </c>
      <c r="D169" s="215" t="s">
        <v>141</v>
      </c>
      <c r="E169" s="216" t="s">
        <v>174</v>
      </c>
      <c r="F169" s="217" t="s">
        <v>175</v>
      </c>
      <c r="G169" s="218" t="s">
        <v>150</v>
      </c>
      <c r="H169" s="219">
        <v>12.140000000000001</v>
      </c>
      <c r="I169" s="220"/>
      <c r="J169" s="221">
        <f>ROUND(I169*H169,1)</f>
        <v>0</v>
      </c>
      <c r="K169" s="222"/>
      <c r="L169" s="44"/>
      <c r="M169" s="223" t="s">
        <v>1</v>
      </c>
      <c r="N169" s="224" t="s">
        <v>40</v>
      </c>
      <c r="O169" s="91"/>
      <c r="P169" s="225">
        <f>O169*H169</f>
        <v>0</v>
      </c>
      <c r="Q169" s="225">
        <v>0.0040000000000000001</v>
      </c>
      <c r="R169" s="225">
        <f>Q169*H169</f>
        <v>0.048560000000000006</v>
      </c>
      <c r="S169" s="225">
        <v>0</v>
      </c>
      <c r="T169" s="22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145</v>
      </c>
      <c r="AT169" s="227" t="s">
        <v>141</v>
      </c>
      <c r="AU169" s="227" t="s">
        <v>146</v>
      </c>
      <c r="AY169" s="17" t="s">
        <v>138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146</v>
      </c>
      <c r="BK169" s="228">
        <f>ROUND(I169*H169,1)</f>
        <v>0</v>
      </c>
      <c r="BL169" s="17" t="s">
        <v>145</v>
      </c>
      <c r="BM169" s="227" t="s">
        <v>176</v>
      </c>
    </row>
    <row r="170" s="13" customFormat="1">
      <c r="A170" s="13"/>
      <c r="B170" s="229"/>
      <c r="C170" s="230"/>
      <c r="D170" s="231" t="s">
        <v>152</v>
      </c>
      <c r="E170" s="232" t="s">
        <v>1</v>
      </c>
      <c r="F170" s="233" t="s">
        <v>165</v>
      </c>
      <c r="G170" s="230"/>
      <c r="H170" s="232" t="s">
        <v>1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152</v>
      </c>
      <c r="AU170" s="239" t="s">
        <v>146</v>
      </c>
      <c r="AV170" s="13" t="s">
        <v>82</v>
      </c>
      <c r="AW170" s="13" t="s">
        <v>30</v>
      </c>
      <c r="AX170" s="13" t="s">
        <v>74</v>
      </c>
      <c r="AY170" s="239" t="s">
        <v>138</v>
      </c>
    </row>
    <row r="171" s="14" customFormat="1">
      <c r="A171" s="14"/>
      <c r="B171" s="240"/>
      <c r="C171" s="241"/>
      <c r="D171" s="231" t="s">
        <v>152</v>
      </c>
      <c r="E171" s="242" t="s">
        <v>1</v>
      </c>
      <c r="F171" s="243" t="s">
        <v>166</v>
      </c>
      <c r="G171" s="241"/>
      <c r="H171" s="244">
        <v>2.8620000000000001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152</v>
      </c>
      <c r="AU171" s="250" t="s">
        <v>146</v>
      </c>
      <c r="AV171" s="14" t="s">
        <v>146</v>
      </c>
      <c r="AW171" s="14" t="s">
        <v>30</v>
      </c>
      <c r="AX171" s="14" t="s">
        <v>74</v>
      </c>
      <c r="AY171" s="250" t="s">
        <v>138</v>
      </c>
    </row>
    <row r="172" s="13" customFormat="1">
      <c r="A172" s="13"/>
      <c r="B172" s="229"/>
      <c r="C172" s="230"/>
      <c r="D172" s="231" t="s">
        <v>152</v>
      </c>
      <c r="E172" s="232" t="s">
        <v>1</v>
      </c>
      <c r="F172" s="233" t="s">
        <v>167</v>
      </c>
      <c r="G172" s="230"/>
      <c r="H172" s="232" t="s">
        <v>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152</v>
      </c>
      <c r="AU172" s="239" t="s">
        <v>146</v>
      </c>
      <c r="AV172" s="13" t="s">
        <v>82</v>
      </c>
      <c r="AW172" s="13" t="s">
        <v>30</v>
      </c>
      <c r="AX172" s="13" t="s">
        <v>74</v>
      </c>
      <c r="AY172" s="239" t="s">
        <v>138</v>
      </c>
    </row>
    <row r="173" s="14" customFormat="1">
      <c r="A173" s="14"/>
      <c r="B173" s="240"/>
      <c r="C173" s="241"/>
      <c r="D173" s="231" t="s">
        <v>152</v>
      </c>
      <c r="E173" s="242" t="s">
        <v>1</v>
      </c>
      <c r="F173" s="243" t="s">
        <v>168</v>
      </c>
      <c r="G173" s="241"/>
      <c r="H173" s="244">
        <v>1.2150000000000001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152</v>
      </c>
      <c r="AU173" s="250" t="s">
        <v>146</v>
      </c>
      <c r="AV173" s="14" t="s">
        <v>146</v>
      </c>
      <c r="AW173" s="14" t="s">
        <v>30</v>
      </c>
      <c r="AX173" s="14" t="s">
        <v>74</v>
      </c>
      <c r="AY173" s="250" t="s">
        <v>138</v>
      </c>
    </row>
    <row r="174" s="13" customFormat="1">
      <c r="A174" s="13"/>
      <c r="B174" s="229"/>
      <c r="C174" s="230"/>
      <c r="D174" s="231" t="s">
        <v>152</v>
      </c>
      <c r="E174" s="232" t="s">
        <v>1</v>
      </c>
      <c r="F174" s="233" t="s">
        <v>160</v>
      </c>
      <c r="G174" s="230"/>
      <c r="H174" s="232" t="s">
        <v>1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152</v>
      </c>
      <c r="AU174" s="239" t="s">
        <v>146</v>
      </c>
      <c r="AV174" s="13" t="s">
        <v>82</v>
      </c>
      <c r="AW174" s="13" t="s">
        <v>30</v>
      </c>
      <c r="AX174" s="13" t="s">
        <v>74</v>
      </c>
      <c r="AY174" s="239" t="s">
        <v>138</v>
      </c>
    </row>
    <row r="175" s="14" customFormat="1">
      <c r="A175" s="14"/>
      <c r="B175" s="240"/>
      <c r="C175" s="241"/>
      <c r="D175" s="231" t="s">
        <v>152</v>
      </c>
      <c r="E175" s="242" t="s">
        <v>1</v>
      </c>
      <c r="F175" s="243" t="s">
        <v>161</v>
      </c>
      <c r="G175" s="241"/>
      <c r="H175" s="244">
        <v>8.0630000000000006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152</v>
      </c>
      <c r="AU175" s="250" t="s">
        <v>146</v>
      </c>
      <c r="AV175" s="14" t="s">
        <v>146</v>
      </c>
      <c r="AW175" s="14" t="s">
        <v>30</v>
      </c>
      <c r="AX175" s="14" t="s">
        <v>74</v>
      </c>
      <c r="AY175" s="250" t="s">
        <v>138</v>
      </c>
    </row>
    <row r="176" s="15" customFormat="1">
      <c r="A176" s="15"/>
      <c r="B176" s="251"/>
      <c r="C176" s="252"/>
      <c r="D176" s="231" t="s">
        <v>152</v>
      </c>
      <c r="E176" s="253" t="s">
        <v>1</v>
      </c>
      <c r="F176" s="254" t="s">
        <v>169</v>
      </c>
      <c r="G176" s="252"/>
      <c r="H176" s="255">
        <v>12.140000000000001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1" t="s">
        <v>152</v>
      </c>
      <c r="AU176" s="261" t="s">
        <v>146</v>
      </c>
      <c r="AV176" s="15" t="s">
        <v>145</v>
      </c>
      <c r="AW176" s="15" t="s">
        <v>30</v>
      </c>
      <c r="AX176" s="15" t="s">
        <v>82</v>
      </c>
      <c r="AY176" s="261" t="s">
        <v>138</v>
      </c>
    </row>
    <row r="177" s="2" customFormat="1" ht="24.15" customHeight="1">
      <c r="A177" s="38"/>
      <c r="B177" s="39"/>
      <c r="C177" s="215" t="s">
        <v>177</v>
      </c>
      <c r="D177" s="215" t="s">
        <v>141</v>
      </c>
      <c r="E177" s="216" t="s">
        <v>178</v>
      </c>
      <c r="F177" s="217" t="s">
        <v>179</v>
      </c>
      <c r="G177" s="218" t="s">
        <v>150</v>
      </c>
      <c r="H177" s="219">
        <v>20.699999999999999</v>
      </c>
      <c r="I177" s="220"/>
      <c r="J177" s="221">
        <f>ROUND(I177*H177,1)</f>
        <v>0</v>
      </c>
      <c r="K177" s="222"/>
      <c r="L177" s="44"/>
      <c r="M177" s="223" t="s">
        <v>1</v>
      </c>
      <c r="N177" s="224" t="s">
        <v>40</v>
      </c>
      <c r="O177" s="91"/>
      <c r="P177" s="225">
        <f>O177*H177</f>
        <v>0</v>
      </c>
      <c r="Q177" s="225">
        <v>0.0073499999999999998</v>
      </c>
      <c r="R177" s="225">
        <f>Q177*H177</f>
        <v>0.152145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145</v>
      </c>
      <c r="AT177" s="227" t="s">
        <v>141</v>
      </c>
      <c r="AU177" s="227" t="s">
        <v>146</v>
      </c>
      <c r="AY177" s="17" t="s">
        <v>138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146</v>
      </c>
      <c r="BK177" s="228">
        <f>ROUND(I177*H177,1)</f>
        <v>0</v>
      </c>
      <c r="BL177" s="17" t="s">
        <v>145</v>
      </c>
      <c r="BM177" s="227" t="s">
        <v>180</v>
      </c>
    </row>
    <row r="178" s="13" customFormat="1">
      <c r="A178" s="13"/>
      <c r="B178" s="229"/>
      <c r="C178" s="230"/>
      <c r="D178" s="231" t="s">
        <v>152</v>
      </c>
      <c r="E178" s="232" t="s">
        <v>1</v>
      </c>
      <c r="F178" s="233" t="s">
        <v>160</v>
      </c>
      <c r="G178" s="230"/>
      <c r="H178" s="232" t="s">
        <v>1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152</v>
      </c>
      <c r="AU178" s="239" t="s">
        <v>146</v>
      </c>
      <c r="AV178" s="13" t="s">
        <v>82</v>
      </c>
      <c r="AW178" s="13" t="s">
        <v>30</v>
      </c>
      <c r="AX178" s="13" t="s">
        <v>74</v>
      </c>
      <c r="AY178" s="239" t="s">
        <v>138</v>
      </c>
    </row>
    <row r="179" s="14" customFormat="1">
      <c r="A179" s="14"/>
      <c r="B179" s="240"/>
      <c r="C179" s="241"/>
      <c r="D179" s="231" t="s">
        <v>152</v>
      </c>
      <c r="E179" s="242" t="s">
        <v>1</v>
      </c>
      <c r="F179" s="243" t="s">
        <v>146</v>
      </c>
      <c r="G179" s="241"/>
      <c r="H179" s="244">
        <v>2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152</v>
      </c>
      <c r="AU179" s="250" t="s">
        <v>146</v>
      </c>
      <c r="AV179" s="14" t="s">
        <v>146</v>
      </c>
      <c r="AW179" s="14" t="s">
        <v>30</v>
      </c>
      <c r="AX179" s="14" t="s">
        <v>74</v>
      </c>
      <c r="AY179" s="250" t="s">
        <v>138</v>
      </c>
    </row>
    <row r="180" s="13" customFormat="1">
      <c r="A180" s="13"/>
      <c r="B180" s="229"/>
      <c r="C180" s="230"/>
      <c r="D180" s="231" t="s">
        <v>152</v>
      </c>
      <c r="E180" s="232" t="s">
        <v>1</v>
      </c>
      <c r="F180" s="233" t="s">
        <v>181</v>
      </c>
      <c r="G180" s="230"/>
      <c r="H180" s="232" t="s">
        <v>1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152</v>
      </c>
      <c r="AU180" s="239" t="s">
        <v>146</v>
      </c>
      <c r="AV180" s="13" t="s">
        <v>82</v>
      </c>
      <c r="AW180" s="13" t="s">
        <v>30</v>
      </c>
      <c r="AX180" s="13" t="s">
        <v>74</v>
      </c>
      <c r="AY180" s="239" t="s">
        <v>138</v>
      </c>
    </row>
    <row r="181" s="14" customFormat="1">
      <c r="A181" s="14"/>
      <c r="B181" s="240"/>
      <c r="C181" s="241"/>
      <c r="D181" s="231" t="s">
        <v>152</v>
      </c>
      <c r="E181" s="242" t="s">
        <v>1</v>
      </c>
      <c r="F181" s="243" t="s">
        <v>182</v>
      </c>
      <c r="G181" s="241"/>
      <c r="H181" s="244">
        <v>18.699999999999999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152</v>
      </c>
      <c r="AU181" s="250" t="s">
        <v>146</v>
      </c>
      <c r="AV181" s="14" t="s">
        <v>146</v>
      </c>
      <c r="AW181" s="14" t="s">
        <v>30</v>
      </c>
      <c r="AX181" s="14" t="s">
        <v>74</v>
      </c>
      <c r="AY181" s="250" t="s">
        <v>138</v>
      </c>
    </row>
    <row r="182" s="15" customFormat="1">
      <c r="A182" s="15"/>
      <c r="B182" s="251"/>
      <c r="C182" s="252"/>
      <c r="D182" s="231" t="s">
        <v>152</v>
      </c>
      <c r="E182" s="253" t="s">
        <v>1</v>
      </c>
      <c r="F182" s="254" t="s">
        <v>169</v>
      </c>
      <c r="G182" s="252"/>
      <c r="H182" s="255">
        <v>20.699999999999999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152</v>
      </c>
      <c r="AU182" s="261" t="s">
        <v>146</v>
      </c>
      <c r="AV182" s="15" t="s">
        <v>145</v>
      </c>
      <c r="AW182" s="15" t="s">
        <v>30</v>
      </c>
      <c r="AX182" s="15" t="s">
        <v>82</v>
      </c>
      <c r="AY182" s="261" t="s">
        <v>138</v>
      </c>
    </row>
    <row r="183" s="2" customFormat="1" ht="24.15" customHeight="1">
      <c r="A183" s="38"/>
      <c r="B183" s="39"/>
      <c r="C183" s="215" t="s">
        <v>183</v>
      </c>
      <c r="D183" s="215" t="s">
        <v>141</v>
      </c>
      <c r="E183" s="216" t="s">
        <v>184</v>
      </c>
      <c r="F183" s="217" t="s">
        <v>185</v>
      </c>
      <c r="G183" s="218" t="s">
        <v>150</v>
      </c>
      <c r="H183" s="219">
        <v>87.159999999999997</v>
      </c>
      <c r="I183" s="220"/>
      <c r="J183" s="221">
        <f>ROUND(I183*H183,1)</f>
        <v>0</v>
      </c>
      <c r="K183" s="222"/>
      <c r="L183" s="44"/>
      <c r="M183" s="223" t="s">
        <v>1</v>
      </c>
      <c r="N183" s="224" t="s">
        <v>40</v>
      </c>
      <c r="O183" s="91"/>
      <c r="P183" s="225">
        <f>O183*H183</f>
        <v>0</v>
      </c>
      <c r="Q183" s="225">
        <v>0.00025999999999999998</v>
      </c>
      <c r="R183" s="225">
        <f>Q183*H183</f>
        <v>0.022661599999999997</v>
      </c>
      <c r="S183" s="225">
        <v>0</v>
      </c>
      <c r="T183" s="22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7" t="s">
        <v>145</v>
      </c>
      <c r="AT183" s="227" t="s">
        <v>141</v>
      </c>
      <c r="AU183" s="227" t="s">
        <v>146</v>
      </c>
      <c r="AY183" s="17" t="s">
        <v>138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146</v>
      </c>
      <c r="BK183" s="228">
        <f>ROUND(I183*H183,1)</f>
        <v>0</v>
      </c>
      <c r="BL183" s="17" t="s">
        <v>145</v>
      </c>
      <c r="BM183" s="227" t="s">
        <v>186</v>
      </c>
    </row>
    <row r="184" s="13" customFormat="1">
      <c r="A184" s="13"/>
      <c r="B184" s="229"/>
      <c r="C184" s="230"/>
      <c r="D184" s="231" t="s">
        <v>152</v>
      </c>
      <c r="E184" s="232" t="s">
        <v>1</v>
      </c>
      <c r="F184" s="233" t="s">
        <v>187</v>
      </c>
      <c r="G184" s="230"/>
      <c r="H184" s="232" t="s">
        <v>1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152</v>
      </c>
      <c r="AU184" s="239" t="s">
        <v>146</v>
      </c>
      <c r="AV184" s="13" t="s">
        <v>82</v>
      </c>
      <c r="AW184" s="13" t="s">
        <v>30</v>
      </c>
      <c r="AX184" s="13" t="s">
        <v>74</v>
      </c>
      <c r="AY184" s="239" t="s">
        <v>138</v>
      </c>
    </row>
    <row r="185" s="14" customFormat="1">
      <c r="A185" s="14"/>
      <c r="B185" s="240"/>
      <c r="C185" s="241"/>
      <c r="D185" s="231" t="s">
        <v>152</v>
      </c>
      <c r="E185" s="242" t="s">
        <v>1</v>
      </c>
      <c r="F185" s="243" t="s">
        <v>188</v>
      </c>
      <c r="G185" s="241"/>
      <c r="H185" s="244">
        <v>33.808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152</v>
      </c>
      <c r="AU185" s="250" t="s">
        <v>146</v>
      </c>
      <c r="AV185" s="14" t="s">
        <v>146</v>
      </c>
      <c r="AW185" s="14" t="s">
        <v>30</v>
      </c>
      <c r="AX185" s="14" t="s">
        <v>74</v>
      </c>
      <c r="AY185" s="250" t="s">
        <v>138</v>
      </c>
    </row>
    <row r="186" s="13" customFormat="1">
      <c r="A186" s="13"/>
      <c r="B186" s="229"/>
      <c r="C186" s="230"/>
      <c r="D186" s="231" t="s">
        <v>152</v>
      </c>
      <c r="E186" s="232" t="s">
        <v>1</v>
      </c>
      <c r="F186" s="233" t="s">
        <v>165</v>
      </c>
      <c r="G186" s="230"/>
      <c r="H186" s="232" t="s">
        <v>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152</v>
      </c>
      <c r="AU186" s="239" t="s">
        <v>146</v>
      </c>
      <c r="AV186" s="13" t="s">
        <v>82</v>
      </c>
      <c r="AW186" s="13" t="s">
        <v>30</v>
      </c>
      <c r="AX186" s="13" t="s">
        <v>74</v>
      </c>
      <c r="AY186" s="239" t="s">
        <v>138</v>
      </c>
    </row>
    <row r="187" s="14" customFormat="1">
      <c r="A187" s="14"/>
      <c r="B187" s="240"/>
      <c r="C187" s="241"/>
      <c r="D187" s="231" t="s">
        <v>152</v>
      </c>
      <c r="E187" s="242" t="s">
        <v>1</v>
      </c>
      <c r="F187" s="243" t="s">
        <v>189</v>
      </c>
      <c r="G187" s="241"/>
      <c r="H187" s="244">
        <v>21.164999999999999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152</v>
      </c>
      <c r="AU187" s="250" t="s">
        <v>146</v>
      </c>
      <c r="AV187" s="14" t="s">
        <v>146</v>
      </c>
      <c r="AW187" s="14" t="s">
        <v>30</v>
      </c>
      <c r="AX187" s="14" t="s">
        <v>74</v>
      </c>
      <c r="AY187" s="250" t="s">
        <v>138</v>
      </c>
    </row>
    <row r="188" s="13" customFormat="1">
      <c r="A188" s="13"/>
      <c r="B188" s="229"/>
      <c r="C188" s="230"/>
      <c r="D188" s="231" t="s">
        <v>152</v>
      </c>
      <c r="E188" s="232" t="s">
        <v>1</v>
      </c>
      <c r="F188" s="233" t="s">
        <v>167</v>
      </c>
      <c r="G188" s="230"/>
      <c r="H188" s="232" t="s">
        <v>1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152</v>
      </c>
      <c r="AU188" s="239" t="s">
        <v>146</v>
      </c>
      <c r="AV188" s="13" t="s">
        <v>82</v>
      </c>
      <c r="AW188" s="13" t="s">
        <v>30</v>
      </c>
      <c r="AX188" s="13" t="s">
        <v>74</v>
      </c>
      <c r="AY188" s="239" t="s">
        <v>138</v>
      </c>
    </row>
    <row r="189" s="14" customFormat="1">
      <c r="A189" s="14"/>
      <c r="B189" s="240"/>
      <c r="C189" s="241"/>
      <c r="D189" s="231" t="s">
        <v>152</v>
      </c>
      <c r="E189" s="242" t="s">
        <v>1</v>
      </c>
      <c r="F189" s="243" t="s">
        <v>190</v>
      </c>
      <c r="G189" s="241"/>
      <c r="H189" s="244">
        <v>12.882999999999999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152</v>
      </c>
      <c r="AU189" s="250" t="s">
        <v>146</v>
      </c>
      <c r="AV189" s="14" t="s">
        <v>146</v>
      </c>
      <c r="AW189" s="14" t="s">
        <v>30</v>
      </c>
      <c r="AX189" s="14" t="s">
        <v>74</v>
      </c>
      <c r="AY189" s="250" t="s">
        <v>138</v>
      </c>
    </row>
    <row r="190" s="13" customFormat="1">
      <c r="A190" s="13"/>
      <c r="B190" s="229"/>
      <c r="C190" s="230"/>
      <c r="D190" s="231" t="s">
        <v>152</v>
      </c>
      <c r="E190" s="232" t="s">
        <v>1</v>
      </c>
      <c r="F190" s="233" t="s">
        <v>160</v>
      </c>
      <c r="G190" s="230"/>
      <c r="H190" s="232" t="s">
        <v>1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152</v>
      </c>
      <c r="AU190" s="239" t="s">
        <v>146</v>
      </c>
      <c r="AV190" s="13" t="s">
        <v>82</v>
      </c>
      <c r="AW190" s="13" t="s">
        <v>30</v>
      </c>
      <c r="AX190" s="13" t="s">
        <v>74</v>
      </c>
      <c r="AY190" s="239" t="s">
        <v>138</v>
      </c>
    </row>
    <row r="191" s="14" customFormat="1">
      <c r="A191" s="14"/>
      <c r="B191" s="240"/>
      <c r="C191" s="241"/>
      <c r="D191" s="231" t="s">
        <v>152</v>
      </c>
      <c r="E191" s="242" t="s">
        <v>1</v>
      </c>
      <c r="F191" s="243" t="s">
        <v>191</v>
      </c>
      <c r="G191" s="241"/>
      <c r="H191" s="244">
        <v>38.003999999999998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152</v>
      </c>
      <c r="AU191" s="250" t="s">
        <v>146</v>
      </c>
      <c r="AV191" s="14" t="s">
        <v>146</v>
      </c>
      <c r="AW191" s="14" t="s">
        <v>30</v>
      </c>
      <c r="AX191" s="14" t="s">
        <v>74</v>
      </c>
      <c r="AY191" s="250" t="s">
        <v>138</v>
      </c>
    </row>
    <row r="192" s="13" customFormat="1">
      <c r="A192" s="13"/>
      <c r="B192" s="229"/>
      <c r="C192" s="230"/>
      <c r="D192" s="231" t="s">
        <v>152</v>
      </c>
      <c r="E192" s="232" t="s">
        <v>1</v>
      </c>
      <c r="F192" s="233" t="s">
        <v>192</v>
      </c>
      <c r="G192" s="230"/>
      <c r="H192" s="232" t="s">
        <v>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152</v>
      </c>
      <c r="AU192" s="239" t="s">
        <v>146</v>
      </c>
      <c r="AV192" s="13" t="s">
        <v>82</v>
      </c>
      <c r="AW192" s="13" t="s">
        <v>30</v>
      </c>
      <c r="AX192" s="13" t="s">
        <v>74</v>
      </c>
      <c r="AY192" s="239" t="s">
        <v>138</v>
      </c>
    </row>
    <row r="193" s="13" customFormat="1">
      <c r="A193" s="13"/>
      <c r="B193" s="229"/>
      <c r="C193" s="230"/>
      <c r="D193" s="231" t="s">
        <v>152</v>
      </c>
      <c r="E193" s="232" t="s">
        <v>1</v>
      </c>
      <c r="F193" s="233" t="s">
        <v>165</v>
      </c>
      <c r="G193" s="230"/>
      <c r="H193" s="232" t="s">
        <v>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152</v>
      </c>
      <c r="AU193" s="239" t="s">
        <v>146</v>
      </c>
      <c r="AV193" s="13" t="s">
        <v>82</v>
      </c>
      <c r="AW193" s="13" t="s">
        <v>30</v>
      </c>
      <c r="AX193" s="13" t="s">
        <v>74</v>
      </c>
      <c r="AY193" s="239" t="s">
        <v>138</v>
      </c>
    </row>
    <row r="194" s="14" customFormat="1">
      <c r="A194" s="14"/>
      <c r="B194" s="240"/>
      <c r="C194" s="241"/>
      <c r="D194" s="231" t="s">
        <v>152</v>
      </c>
      <c r="E194" s="242" t="s">
        <v>1</v>
      </c>
      <c r="F194" s="243" t="s">
        <v>193</v>
      </c>
      <c r="G194" s="241"/>
      <c r="H194" s="244">
        <v>-13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152</v>
      </c>
      <c r="AU194" s="250" t="s">
        <v>146</v>
      </c>
      <c r="AV194" s="14" t="s">
        <v>146</v>
      </c>
      <c r="AW194" s="14" t="s">
        <v>30</v>
      </c>
      <c r="AX194" s="14" t="s">
        <v>74</v>
      </c>
      <c r="AY194" s="250" t="s">
        <v>138</v>
      </c>
    </row>
    <row r="195" s="13" customFormat="1">
      <c r="A195" s="13"/>
      <c r="B195" s="229"/>
      <c r="C195" s="230"/>
      <c r="D195" s="231" t="s">
        <v>152</v>
      </c>
      <c r="E195" s="232" t="s">
        <v>1</v>
      </c>
      <c r="F195" s="233" t="s">
        <v>167</v>
      </c>
      <c r="G195" s="230"/>
      <c r="H195" s="232" t="s">
        <v>1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152</v>
      </c>
      <c r="AU195" s="239" t="s">
        <v>146</v>
      </c>
      <c r="AV195" s="13" t="s">
        <v>82</v>
      </c>
      <c r="AW195" s="13" t="s">
        <v>30</v>
      </c>
      <c r="AX195" s="13" t="s">
        <v>74</v>
      </c>
      <c r="AY195" s="239" t="s">
        <v>138</v>
      </c>
    </row>
    <row r="196" s="14" customFormat="1">
      <c r="A196" s="14"/>
      <c r="B196" s="240"/>
      <c r="C196" s="241"/>
      <c r="D196" s="231" t="s">
        <v>152</v>
      </c>
      <c r="E196" s="242" t="s">
        <v>1</v>
      </c>
      <c r="F196" s="243" t="s">
        <v>194</v>
      </c>
      <c r="G196" s="241"/>
      <c r="H196" s="244">
        <v>-5.7000000000000002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152</v>
      </c>
      <c r="AU196" s="250" t="s">
        <v>146</v>
      </c>
      <c r="AV196" s="14" t="s">
        <v>146</v>
      </c>
      <c r="AW196" s="14" t="s">
        <v>30</v>
      </c>
      <c r="AX196" s="14" t="s">
        <v>74</v>
      </c>
      <c r="AY196" s="250" t="s">
        <v>138</v>
      </c>
    </row>
    <row r="197" s="15" customFormat="1">
      <c r="A197" s="15"/>
      <c r="B197" s="251"/>
      <c r="C197" s="252"/>
      <c r="D197" s="231" t="s">
        <v>152</v>
      </c>
      <c r="E197" s="253" t="s">
        <v>1</v>
      </c>
      <c r="F197" s="254" t="s">
        <v>169</v>
      </c>
      <c r="G197" s="252"/>
      <c r="H197" s="255">
        <v>87.159999999999982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1" t="s">
        <v>152</v>
      </c>
      <c r="AU197" s="261" t="s">
        <v>146</v>
      </c>
      <c r="AV197" s="15" t="s">
        <v>145</v>
      </c>
      <c r="AW197" s="15" t="s">
        <v>30</v>
      </c>
      <c r="AX197" s="15" t="s">
        <v>82</v>
      </c>
      <c r="AY197" s="261" t="s">
        <v>138</v>
      </c>
    </row>
    <row r="198" s="2" customFormat="1" ht="24.15" customHeight="1">
      <c r="A198" s="38"/>
      <c r="B198" s="39"/>
      <c r="C198" s="215" t="s">
        <v>195</v>
      </c>
      <c r="D198" s="215" t="s">
        <v>141</v>
      </c>
      <c r="E198" s="216" t="s">
        <v>196</v>
      </c>
      <c r="F198" s="217" t="s">
        <v>197</v>
      </c>
      <c r="G198" s="218" t="s">
        <v>150</v>
      </c>
      <c r="H198" s="219">
        <v>20.699999999999999</v>
      </c>
      <c r="I198" s="220"/>
      <c r="J198" s="221">
        <f>ROUND(I198*H198,1)</f>
        <v>0</v>
      </c>
      <c r="K198" s="222"/>
      <c r="L198" s="44"/>
      <c r="M198" s="223" t="s">
        <v>1</v>
      </c>
      <c r="N198" s="224" t="s">
        <v>40</v>
      </c>
      <c r="O198" s="91"/>
      <c r="P198" s="225">
        <f>O198*H198</f>
        <v>0</v>
      </c>
      <c r="Q198" s="225">
        <v>0.0147</v>
      </c>
      <c r="R198" s="225">
        <f>Q198*H198</f>
        <v>0.30429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145</v>
      </c>
      <c r="AT198" s="227" t="s">
        <v>141</v>
      </c>
      <c r="AU198" s="227" t="s">
        <v>146</v>
      </c>
      <c r="AY198" s="17" t="s">
        <v>138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146</v>
      </c>
      <c r="BK198" s="228">
        <f>ROUND(I198*H198,1)</f>
        <v>0</v>
      </c>
      <c r="BL198" s="17" t="s">
        <v>145</v>
      </c>
      <c r="BM198" s="227" t="s">
        <v>198</v>
      </c>
    </row>
    <row r="199" s="13" customFormat="1">
      <c r="A199" s="13"/>
      <c r="B199" s="229"/>
      <c r="C199" s="230"/>
      <c r="D199" s="231" t="s">
        <v>152</v>
      </c>
      <c r="E199" s="232" t="s">
        <v>1</v>
      </c>
      <c r="F199" s="233" t="s">
        <v>160</v>
      </c>
      <c r="G199" s="230"/>
      <c r="H199" s="232" t="s">
        <v>1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152</v>
      </c>
      <c r="AU199" s="239" t="s">
        <v>146</v>
      </c>
      <c r="AV199" s="13" t="s">
        <v>82</v>
      </c>
      <c r="AW199" s="13" t="s">
        <v>30</v>
      </c>
      <c r="AX199" s="13" t="s">
        <v>74</v>
      </c>
      <c r="AY199" s="239" t="s">
        <v>138</v>
      </c>
    </row>
    <row r="200" s="14" customFormat="1">
      <c r="A200" s="14"/>
      <c r="B200" s="240"/>
      <c r="C200" s="241"/>
      <c r="D200" s="231" t="s">
        <v>152</v>
      </c>
      <c r="E200" s="242" t="s">
        <v>1</v>
      </c>
      <c r="F200" s="243" t="s">
        <v>146</v>
      </c>
      <c r="G200" s="241"/>
      <c r="H200" s="244">
        <v>2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152</v>
      </c>
      <c r="AU200" s="250" t="s">
        <v>146</v>
      </c>
      <c r="AV200" s="14" t="s">
        <v>146</v>
      </c>
      <c r="AW200" s="14" t="s">
        <v>30</v>
      </c>
      <c r="AX200" s="14" t="s">
        <v>74</v>
      </c>
      <c r="AY200" s="250" t="s">
        <v>138</v>
      </c>
    </row>
    <row r="201" s="13" customFormat="1">
      <c r="A201" s="13"/>
      <c r="B201" s="229"/>
      <c r="C201" s="230"/>
      <c r="D201" s="231" t="s">
        <v>152</v>
      </c>
      <c r="E201" s="232" t="s">
        <v>1</v>
      </c>
      <c r="F201" s="233" t="s">
        <v>181</v>
      </c>
      <c r="G201" s="230"/>
      <c r="H201" s="232" t="s">
        <v>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152</v>
      </c>
      <c r="AU201" s="239" t="s">
        <v>146</v>
      </c>
      <c r="AV201" s="13" t="s">
        <v>82</v>
      </c>
      <c r="AW201" s="13" t="s">
        <v>30</v>
      </c>
      <c r="AX201" s="13" t="s">
        <v>74</v>
      </c>
      <c r="AY201" s="239" t="s">
        <v>138</v>
      </c>
    </row>
    <row r="202" s="14" customFormat="1">
      <c r="A202" s="14"/>
      <c r="B202" s="240"/>
      <c r="C202" s="241"/>
      <c r="D202" s="231" t="s">
        <v>152</v>
      </c>
      <c r="E202" s="242" t="s">
        <v>1</v>
      </c>
      <c r="F202" s="243" t="s">
        <v>182</v>
      </c>
      <c r="G202" s="241"/>
      <c r="H202" s="244">
        <v>18.699999999999999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152</v>
      </c>
      <c r="AU202" s="250" t="s">
        <v>146</v>
      </c>
      <c r="AV202" s="14" t="s">
        <v>146</v>
      </c>
      <c r="AW202" s="14" t="s">
        <v>30</v>
      </c>
      <c r="AX202" s="14" t="s">
        <v>74</v>
      </c>
      <c r="AY202" s="250" t="s">
        <v>138</v>
      </c>
    </row>
    <row r="203" s="15" customFormat="1">
      <c r="A203" s="15"/>
      <c r="B203" s="251"/>
      <c r="C203" s="252"/>
      <c r="D203" s="231" t="s">
        <v>152</v>
      </c>
      <c r="E203" s="253" t="s">
        <v>1</v>
      </c>
      <c r="F203" s="254" t="s">
        <v>169</v>
      </c>
      <c r="G203" s="252"/>
      <c r="H203" s="255">
        <v>20.699999999999999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1" t="s">
        <v>152</v>
      </c>
      <c r="AU203" s="261" t="s">
        <v>146</v>
      </c>
      <c r="AV203" s="15" t="s">
        <v>145</v>
      </c>
      <c r="AW203" s="15" t="s">
        <v>30</v>
      </c>
      <c r="AX203" s="15" t="s">
        <v>82</v>
      </c>
      <c r="AY203" s="261" t="s">
        <v>138</v>
      </c>
    </row>
    <row r="204" s="2" customFormat="1" ht="24.15" customHeight="1">
      <c r="A204" s="38"/>
      <c r="B204" s="39"/>
      <c r="C204" s="215" t="s">
        <v>199</v>
      </c>
      <c r="D204" s="215" t="s">
        <v>141</v>
      </c>
      <c r="E204" s="216" t="s">
        <v>200</v>
      </c>
      <c r="F204" s="217" t="s">
        <v>201</v>
      </c>
      <c r="G204" s="218" t="s">
        <v>150</v>
      </c>
      <c r="H204" s="219">
        <v>87.159999999999997</v>
      </c>
      <c r="I204" s="220"/>
      <c r="J204" s="221">
        <f>ROUND(I204*H204,1)</f>
        <v>0</v>
      </c>
      <c r="K204" s="222"/>
      <c r="L204" s="44"/>
      <c r="M204" s="223" t="s">
        <v>1</v>
      </c>
      <c r="N204" s="224" t="s">
        <v>40</v>
      </c>
      <c r="O204" s="91"/>
      <c r="P204" s="225">
        <f>O204*H204</f>
        <v>0</v>
      </c>
      <c r="Q204" s="225">
        <v>0.0040000000000000001</v>
      </c>
      <c r="R204" s="225">
        <f>Q204*H204</f>
        <v>0.34864000000000001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145</v>
      </c>
      <c r="AT204" s="227" t="s">
        <v>141</v>
      </c>
      <c r="AU204" s="227" t="s">
        <v>146</v>
      </c>
      <c r="AY204" s="17" t="s">
        <v>138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146</v>
      </c>
      <c r="BK204" s="228">
        <f>ROUND(I204*H204,1)</f>
        <v>0</v>
      </c>
      <c r="BL204" s="17" t="s">
        <v>145</v>
      </c>
      <c r="BM204" s="227" t="s">
        <v>202</v>
      </c>
    </row>
    <row r="205" s="13" customFormat="1">
      <c r="A205" s="13"/>
      <c r="B205" s="229"/>
      <c r="C205" s="230"/>
      <c r="D205" s="231" t="s">
        <v>152</v>
      </c>
      <c r="E205" s="232" t="s">
        <v>1</v>
      </c>
      <c r="F205" s="233" t="s">
        <v>187</v>
      </c>
      <c r="G205" s="230"/>
      <c r="H205" s="232" t="s">
        <v>1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152</v>
      </c>
      <c r="AU205" s="239" t="s">
        <v>146</v>
      </c>
      <c r="AV205" s="13" t="s">
        <v>82</v>
      </c>
      <c r="AW205" s="13" t="s">
        <v>30</v>
      </c>
      <c r="AX205" s="13" t="s">
        <v>74</v>
      </c>
      <c r="AY205" s="239" t="s">
        <v>138</v>
      </c>
    </row>
    <row r="206" s="14" customFormat="1">
      <c r="A206" s="14"/>
      <c r="B206" s="240"/>
      <c r="C206" s="241"/>
      <c r="D206" s="231" t="s">
        <v>152</v>
      </c>
      <c r="E206" s="242" t="s">
        <v>1</v>
      </c>
      <c r="F206" s="243" t="s">
        <v>188</v>
      </c>
      <c r="G206" s="241"/>
      <c r="H206" s="244">
        <v>33.808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152</v>
      </c>
      <c r="AU206" s="250" t="s">
        <v>146</v>
      </c>
      <c r="AV206" s="14" t="s">
        <v>146</v>
      </c>
      <c r="AW206" s="14" t="s">
        <v>30</v>
      </c>
      <c r="AX206" s="14" t="s">
        <v>74</v>
      </c>
      <c r="AY206" s="250" t="s">
        <v>138</v>
      </c>
    </row>
    <row r="207" s="13" customFormat="1">
      <c r="A207" s="13"/>
      <c r="B207" s="229"/>
      <c r="C207" s="230"/>
      <c r="D207" s="231" t="s">
        <v>152</v>
      </c>
      <c r="E207" s="232" t="s">
        <v>1</v>
      </c>
      <c r="F207" s="233" t="s">
        <v>165</v>
      </c>
      <c r="G207" s="230"/>
      <c r="H207" s="232" t="s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152</v>
      </c>
      <c r="AU207" s="239" t="s">
        <v>146</v>
      </c>
      <c r="AV207" s="13" t="s">
        <v>82</v>
      </c>
      <c r="AW207" s="13" t="s">
        <v>30</v>
      </c>
      <c r="AX207" s="13" t="s">
        <v>74</v>
      </c>
      <c r="AY207" s="239" t="s">
        <v>138</v>
      </c>
    </row>
    <row r="208" s="14" customFormat="1">
      <c r="A208" s="14"/>
      <c r="B208" s="240"/>
      <c r="C208" s="241"/>
      <c r="D208" s="231" t="s">
        <v>152</v>
      </c>
      <c r="E208" s="242" t="s">
        <v>1</v>
      </c>
      <c r="F208" s="243" t="s">
        <v>189</v>
      </c>
      <c r="G208" s="241"/>
      <c r="H208" s="244">
        <v>21.164999999999999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152</v>
      </c>
      <c r="AU208" s="250" t="s">
        <v>146</v>
      </c>
      <c r="AV208" s="14" t="s">
        <v>146</v>
      </c>
      <c r="AW208" s="14" t="s">
        <v>30</v>
      </c>
      <c r="AX208" s="14" t="s">
        <v>74</v>
      </c>
      <c r="AY208" s="250" t="s">
        <v>138</v>
      </c>
    </row>
    <row r="209" s="13" customFormat="1">
      <c r="A209" s="13"/>
      <c r="B209" s="229"/>
      <c r="C209" s="230"/>
      <c r="D209" s="231" t="s">
        <v>152</v>
      </c>
      <c r="E209" s="232" t="s">
        <v>1</v>
      </c>
      <c r="F209" s="233" t="s">
        <v>167</v>
      </c>
      <c r="G209" s="230"/>
      <c r="H209" s="232" t="s">
        <v>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152</v>
      </c>
      <c r="AU209" s="239" t="s">
        <v>146</v>
      </c>
      <c r="AV209" s="13" t="s">
        <v>82</v>
      </c>
      <c r="AW209" s="13" t="s">
        <v>30</v>
      </c>
      <c r="AX209" s="13" t="s">
        <v>74</v>
      </c>
      <c r="AY209" s="239" t="s">
        <v>138</v>
      </c>
    </row>
    <row r="210" s="14" customFormat="1">
      <c r="A210" s="14"/>
      <c r="B210" s="240"/>
      <c r="C210" s="241"/>
      <c r="D210" s="231" t="s">
        <v>152</v>
      </c>
      <c r="E210" s="242" t="s">
        <v>1</v>
      </c>
      <c r="F210" s="243" t="s">
        <v>190</v>
      </c>
      <c r="G210" s="241"/>
      <c r="H210" s="244">
        <v>12.882999999999999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152</v>
      </c>
      <c r="AU210" s="250" t="s">
        <v>146</v>
      </c>
      <c r="AV210" s="14" t="s">
        <v>146</v>
      </c>
      <c r="AW210" s="14" t="s">
        <v>30</v>
      </c>
      <c r="AX210" s="14" t="s">
        <v>74</v>
      </c>
      <c r="AY210" s="250" t="s">
        <v>138</v>
      </c>
    </row>
    <row r="211" s="13" customFormat="1">
      <c r="A211" s="13"/>
      <c r="B211" s="229"/>
      <c r="C211" s="230"/>
      <c r="D211" s="231" t="s">
        <v>152</v>
      </c>
      <c r="E211" s="232" t="s">
        <v>1</v>
      </c>
      <c r="F211" s="233" t="s">
        <v>160</v>
      </c>
      <c r="G211" s="230"/>
      <c r="H211" s="232" t="s">
        <v>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152</v>
      </c>
      <c r="AU211" s="239" t="s">
        <v>146</v>
      </c>
      <c r="AV211" s="13" t="s">
        <v>82</v>
      </c>
      <c r="AW211" s="13" t="s">
        <v>30</v>
      </c>
      <c r="AX211" s="13" t="s">
        <v>74</v>
      </c>
      <c r="AY211" s="239" t="s">
        <v>138</v>
      </c>
    </row>
    <row r="212" s="14" customFormat="1">
      <c r="A212" s="14"/>
      <c r="B212" s="240"/>
      <c r="C212" s="241"/>
      <c r="D212" s="231" t="s">
        <v>152</v>
      </c>
      <c r="E212" s="242" t="s">
        <v>1</v>
      </c>
      <c r="F212" s="243" t="s">
        <v>191</v>
      </c>
      <c r="G212" s="241"/>
      <c r="H212" s="244">
        <v>38.003999999999998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152</v>
      </c>
      <c r="AU212" s="250" t="s">
        <v>146</v>
      </c>
      <c r="AV212" s="14" t="s">
        <v>146</v>
      </c>
      <c r="AW212" s="14" t="s">
        <v>30</v>
      </c>
      <c r="AX212" s="14" t="s">
        <v>74</v>
      </c>
      <c r="AY212" s="250" t="s">
        <v>138</v>
      </c>
    </row>
    <row r="213" s="13" customFormat="1">
      <c r="A213" s="13"/>
      <c r="B213" s="229"/>
      <c r="C213" s="230"/>
      <c r="D213" s="231" t="s">
        <v>152</v>
      </c>
      <c r="E213" s="232" t="s">
        <v>1</v>
      </c>
      <c r="F213" s="233" t="s">
        <v>192</v>
      </c>
      <c r="G213" s="230"/>
      <c r="H213" s="232" t="s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152</v>
      </c>
      <c r="AU213" s="239" t="s">
        <v>146</v>
      </c>
      <c r="AV213" s="13" t="s">
        <v>82</v>
      </c>
      <c r="AW213" s="13" t="s">
        <v>30</v>
      </c>
      <c r="AX213" s="13" t="s">
        <v>74</v>
      </c>
      <c r="AY213" s="239" t="s">
        <v>138</v>
      </c>
    </row>
    <row r="214" s="13" customFormat="1">
      <c r="A214" s="13"/>
      <c r="B214" s="229"/>
      <c r="C214" s="230"/>
      <c r="D214" s="231" t="s">
        <v>152</v>
      </c>
      <c r="E214" s="232" t="s">
        <v>1</v>
      </c>
      <c r="F214" s="233" t="s">
        <v>165</v>
      </c>
      <c r="G214" s="230"/>
      <c r="H214" s="232" t="s">
        <v>1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152</v>
      </c>
      <c r="AU214" s="239" t="s">
        <v>146</v>
      </c>
      <c r="AV214" s="13" t="s">
        <v>82</v>
      </c>
      <c r="AW214" s="13" t="s">
        <v>30</v>
      </c>
      <c r="AX214" s="13" t="s">
        <v>74</v>
      </c>
      <c r="AY214" s="239" t="s">
        <v>138</v>
      </c>
    </row>
    <row r="215" s="14" customFormat="1">
      <c r="A215" s="14"/>
      <c r="B215" s="240"/>
      <c r="C215" s="241"/>
      <c r="D215" s="231" t="s">
        <v>152</v>
      </c>
      <c r="E215" s="242" t="s">
        <v>1</v>
      </c>
      <c r="F215" s="243" t="s">
        <v>193</v>
      </c>
      <c r="G215" s="241"/>
      <c r="H215" s="244">
        <v>-13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152</v>
      </c>
      <c r="AU215" s="250" t="s">
        <v>146</v>
      </c>
      <c r="AV215" s="14" t="s">
        <v>146</v>
      </c>
      <c r="AW215" s="14" t="s">
        <v>30</v>
      </c>
      <c r="AX215" s="14" t="s">
        <v>74</v>
      </c>
      <c r="AY215" s="250" t="s">
        <v>138</v>
      </c>
    </row>
    <row r="216" s="13" customFormat="1">
      <c r="A216" s="13"/>
      <c r="B216" s="229"/>
      <c r="C216" s="230"/>
      <c r="D216" s="231" t="s">
        <v>152</v>
      </c>
      <c r="E216" s="232" t="s">
        <v>1</v>
      </c>
      <c r="F216" s="233" t="s">
        <v>167</v>
      </c>
      <c r="G216" s="230"/>
      <c r="H216" s="232" t="s">
        <v>1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152</v>
      </c>
      <c r="AU216" s="239" t="s">
        <v>146</v>
      </c>
      <c r="AV216" s="13" t="s">
        <v>82</v>
      </c>
      <c r="AW216" s="13" t="s">
        <v>30</v>
      </c>
      <c r="AX216" s="13" t="s">
        <v>74</v>
      </c>
      <c r="AY216" s="239" t="s">
        <v>138</v>
      </c>
    </row>
    <row r="217" s="14" customFormat="1">
      <c r="A217" s="14"/>
      <c r="B217" s="240"/>
      <c r="C217" s="241"/>
      <c r="D217" s="231" t="s">
        <v>152</v>
      </c>
      <c r="E217" s="242" t="s">
        <v>1</v>
      </c>
      <c r="F217" s="243" t="s">
        <v>194</v>
      </c>
      <c r="G217" s="241"/>
      <c r="H217" s="244">
        <v>-5.7000000000000002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152</v>
      </c>
      <c r="AU217" s="250" t="s">
        <v>146</v>
      </c>
      <c r="AV217" s="14" t="s">
        <v>146</v>
      </c>
      <c r="AW217" s="14" t="s">
        <v>30</v>
      </c>
      <c r="AX217" s="14" t="s">
        <v>74</v>
      </c>
      <c r="AY217" s="250" t="s">
        <v>138</v>
      </c>
    </row>
    <row r="218" s="15" customFormat="1">
      <c r="A218" s="15"/>
      <c r="B218" s="251"/>
      <c r="C218" s="252"/>
      <c r="D218" s="231" t="s">
        <v>152</v>
      </c>
      <c r="E218" s="253" t="s">
        <v>1</v>
      </c>
      <c r="F218" s="254" t="s">
        <v>169</v>
      </c>
      <c r="G218" s="252"/>
      <c r="H218" s="255">
        <v>87.159999999999982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1" t="s">
        <v>152</v>
      </c>
      <c r="AU218" s="261" t="s">
        <v>146</v>
      </c>
      <c r="AV218" s="15" t="s">
        <v>145</v>
      </c>
      <c r="AW218" s="15" t="s">
        <v>30</v>
      </c>
      <c r="AX218" s="15" t="s">
        <v>82</v>
      </c>
      <c r="AY218" s="261" t="s">
        <v>138</v>
      </c>
    </row>
    <row r="219" s="2" customFormat="1" ht="21.75" customHeight="1">
      <c r="A219" s="38"/>
      <c r="B219" s="39"/>
      <c r="C219" s="215" t="s">
        <v>203</v>
      </c>
      <c r="D219" s="215" t="s">
        <v>141</v>
      </c>
      <c r="E219" s="216" t="s">
        <v>204</v>
      </c>
      <c r="F219" s="217" t="s">
        <v>205</v>
      </c>
      <c r="G219" s="218" t="s">
        <v>150</v>
      </c>
      <c r="H219" s="219">
        <v>5.9249999999999998</v>
      </c>
      <c r="I219" s="220"/>
      <c r="J219" s="221">
        <f>ROUND(I219*H219,1)</f>
        <v>0</v>
      </c>
      <c r="K219" s="222"/>
      <c r="L219" s="44"/>
      <c r="M219" s="223" t="s">
        <v>1</v>
      </c>
      <c r="N219" s="224" t="s">
        <v>40</v>
      </c>
      <c r="O219" s="91"/>
      <c r="P219" s="225">
        <f>O219*H219</f>
        <v>0</v>
      </c>
      <c r="Q219" s="225">
        <v>0.0373</v>
      </c>
      <c r="R219" s="225">
        <f>Q219*H219</f>
        <v>0.22100249999999999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145</v>
      </c>
      <c r="AT219" s="227" t="s">
        <v>141</v>
      </c>
      <c r="AU219" s="227" t="s">
        <v>146</v>
      </c>
      <c r="AY219" s="17" t="s">
        <v>138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146</v>
      </c>
      <c r="BK219" s="228">
        <f>ROUND(I219*H219,1)</f>
        <v>0</v>
      </c>
      <c r="BL219" s="17" t="s">
        <v>145</v>
      </c>
      <c r="BM219" s="227" t="s">
        <v>206</v>
      </c>
    </row>
    <row r="220" s="13" customFormat="1">
      <c r="A220" s="13"/>
      <c r="B220" s="229"/>
      <c r="C220" s="230"/>
      <c r="D220" s="231" t="s">
        <v>152</v>
      </c>
      <c r="E220" s="232" t="s">
        <v>1</v>
      </c>
      <c r="F220" s="233" t="s">
        <v>207</v>
      </c>
      <c r="G220" s="230"/>
      <c r="H220" s="232" t="s">
        <v>1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152</v>
      </c>
      <c r="AU220" s="239" t="s">
        <v>146</v>
      </c>
      <c r="AV220" s="13" t="s">
        <v>82</v>
      </c>
      <c r="AW220" s="13" t="s">
        <v>30</v>
      </c>
      <c r="AX220" s="13" t="s">
        <v>74</v>
      </c>
      <c r="AY220" s="239" t="s">
        <v>138</v>
      </c>
    </row>
    <row r="221" s="14" customFormat="1">
      <c r="A221" s="14"/>
      <c r="B221" s="240"/>
      <c r="C221" s="241"/>
      <c r="D221" s="231" t="s">
        <v>152</v>
      </c>
      <c r="E221" s="242" t="s">
        <v>1</v>
      </c>
      <c r="F221" s="243" t="s">
        <v>208</v>
      </c>
      <c r="G221" s="241"/>
      <c r="H221" s="244">
        <v>2.0249999999999999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152</v>
      </c>
      <c r="AU221" s="250" t="s">
        <v>146</v>
      </c>
      <c r="AV221" s="14" t="s">
        <v>146</v>
      </c>
      <c r="AW221" s="14" t="s">
        <v>30</v>
      </c>
      <c r="AX221" s="14" t="s">
        <v>74</v>
      </c>
      <c r="AY221" s="250" t="s">
        <v>138</v>
      </c>
    </row>
    <row r="222" s="13" customFormat="1">
      <c r="A222" s="13"/>
      <c r="B222" s="229"/>
      <c r="C222" s="230"/>
      <c r="D222" s="231" t="s">
        <v>152</v>
      </c>
      <c r="E222" s="232" t="s">
        <v>1</v>
      </c>
      <c r="F222" s="233" t="s">
        <v>209</v>
      </c>
      <c r="G222" s="230"/>
      <c r="H222" s="232" t="s">
        <v>1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152</v>
      </c>
      <c r="AU222" s="239" t="s">
        <v>146</v>
      </c>
      <c r="AV222" s="13" t="s">
        <v>82</v>
      </c>
      <c r="AW222" s="13" t="s">
        <v>30</v>
      </c>
      <c r="AX222" s="13" t="s">
        <v>74</v>
      </c>
      <c r="AY222" s="239" t="s">
        <v>138</v>
      </c>
    </row>
    <row r="223" s="14" customFormat="1">
      <c r="A223" s="14"/>
      <c r="B223" s="240"/>
      <c r="C223" s="241"/>
      <c r="D223" s="231" t="s">
        <v>152</v>
      </c>
      <c r="E223" s="242" t="s">
        <v>1</v>
      </c>
      <c r="F223" s="243" t="s">
        <v>210</v>
      </c>
      <c r="G223" s="241"/>
      <c r="H223" s="244">
        <v>2.3999999999999999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152</v>
      </c>
      <c r="AU223" s="250" t="s">
        <v>146</v>
      </c>
      <c r="AV223" s="14" t="s">
        <v>146</v>
      </c>
      <c r="AW223" s="14" t="s">
        <v>30</v>
      </c>
      <c r="AX223" s="14" t="s">
        <v>74</v>
      </c>
      <c r="AY223" s="250" t="s">
        <v>138</v>
      </c>
    </row>
    <row r="224" s="13" customFormat="1">
      <c r="A224" s="13"/>
      <c r="B224" s="229"/>
      <c r="C224" s="230"/>
      <c r="D224" s="231" t="s">
        <v>152</v>
      </c>
      <c r="E224" s="232" t="s">
        <v>1</v>
      </c>
      <c r="F224" s="233" t="s">
        <v>211</v>
      </c>
      <c r="G224" s="230"/>
      <c r="H224" s="232" t="s">
        <v>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152</v>
      </c>
      <c r="AU224" s="239" t="s">
        <v>146</v>
      </c>
      <c r="AV224" s="13" t="s">
        <v>82</v>
      </c>
      <c r="AW224" s="13" t="s">
        <v>30</v>
      </c>
      <c r="AX224" s="13" t="s">
        <v>74</v>
      </c>
      <c r="AY224" s="239" t="s">
        <v>138</v>
      </c>
    </row>
    <row r="225" s="14" customFormat="1">
      <c r="A225" s="14"/>
      <c r="B225" s="240"/>
      <c r="C225" s="241"/>
      <c r="D225" s="231" t="s">
        <v>152</v>
      </c>
      <c r="E225" s="242" t="s">
        <v>1</v>
      </c>
      <c r="F225" s="243" t="s">
        <v>212</v>
      </c>
      <c r="G225" s="241"/>
      <c r="H225" s="244">
        <v>1.5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152</v>
      </c>
      <c r="AU225" s="250" t="s">
        <v>146</v>
      </c>
      <c r="AV225" s="14" t="s">
        <v>146</v>
      </c>
      <c r="AW225" s="14" t="s">
        <v>30</v>
      </c>
      <c r="AX225" s="14" t="s">
        <v>74</v>
      </c>
      <c r="AY225" s="250" t="s">
        <v>138</v>
      </c>
    </row>
    <row r="226" s="15" customFormat="1">
      <c r="A226" s="15"/>
      <c r="B226" s="251"/>
      <c r="C226" s="252"/>
      <c r="D226" s="231" t="s">
        <v>152</v>
      </c>
      <c r="E226" s="253" t="s">
        <v>1</v>
      </c>
      <c r="F226" s="254" t="s">
        <v>169</v>
      </c>
      <c r="G226" s="252"/>
      <c r="H226" s="255">
        <v>5.9249999999999998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1" t="s">
        <v>152</v>
      </c>
      <c r="AU226" s="261" t="s">
        <v>146</v>
      </c>
      <c r="AV226" s="15" t="s">
        <v>145</v>
      </c>
      <c r="AW226" s="15" t="s">
        <v>30</v>
      </c>
      <c r="AX226" s="15" t="s">
        <v>82</v>
      </c>
      <c r="AY226" s="261" t="s">
        <v>138</v>
      </c>
    </row>
    <row r="227" s="2" customFormat="1" ht="24.15" customHeight="1">
      <c r="A227" s="38"/>
      <c r="B227" s="39"/>
      <c r="C227" s="215" t="s">
        <v>213</v>
      </c>
      <c r="D227" s="215" t="s">
        <v>141</v>
      </c>
      <c r="E227" s="216" t="s">
        <v>214</v>
      </c>
      <c r="F227" s="217" t="s">
        <v>215</v>
      </c>
      <c r="G227" s="218" t="s">
        <v>144</v>
      </c>
      <c r="H227" s="219">
        <v>5</v>
      </c>
      <c r="I227" s="220"/>
      <c r="J227" s="221">
        <f>ROUND(I227*H227,1)</f>
        <v>0</v>
      </c>
      <c r="K227" s="222"/>
      <c r="L227" s="44"/>
      <c r="M227" s="223" t="s">
        <v>1</v>
      </c>
      <c r="N227" s="224" t="s">
        <v>40</v>
      </c>
      <c r="O227" s="91"/>
      <c r="P227" s="225">
        <f>O227*H227</f>
        <v>0</v>
      </c>
      <c r="Q227" s="225">
        <v>0.0033999999999999998</v>
      </c>
      <c r="R227" s="225">
        <f>Q227*H227</f>
        <v>0.016999999999999998</v>
      </c>
      <c r="S227" s="225">
        <v>0</v>
      </c>
      <c r="T227" s="22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7" t="s">
        <v>145</v>
      </c>
      <c r="AT227" s="227" t="s">
        <v>141</v>
      </c>
      <c r="AU227" s="227" t="s">
        <v>146</v>
      </c>
      <c r="AY227" s="17" t="s">
        <v>138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7" t="s">
        <v>146</v>
      </c>
      <c r="BK227" s="228">
        <f>ROUND(I227*H227,1)</f>
        <v>0</v>
      </c>
      <c r="BL227" s="17" t="s">
        <v>145</v>
      </c>
      <c r="BM227" s="227" t="s">
        <v>216</v>
      </c>
    </row>
    <row r="228" s="2" customFormat="1" ht="24.15" customHeight="1">
      <c r="A228" s="38"/>
      <c r="B228" s="39"/>
      <c r="C228" s="215" t="s">
        <v>217</v>
      </c>
      <c r="D228" s="215" t="s">
        <v>141</v>
      </c>
      <c r="E228" s="216" t="s">
        <v>218</v>
      </c>
      <c r="F228" s="217" t="s">
        <v>219</v>
      </c>
      <c r="G228" s="218" t="s">
        <v>220</v>
      </c>
      <c r="H228" s="219">
        <v>0.024</v>
      </c>
      <c r="I228" s="220"/>
      <c r="J228" s="221">
        <f>ROUND(I228*H228,1)</f>
        <v>0</v>
      </c>
      <c r="K228" s="222"/>
      <c r="L228" s="44"/>
      <c r="M228" s="223" t="s">
        <v>1</v>
      </c>
      <c r="N228" s="224" t="s">
        <v>40</v>
      </c>
      <c r="O228" s="91"/>
      <c r="P228" s="225">
        <f>O228*H228</f>
        <v>0</v>
      </c>
      <c r="Q228" s="225">
        <v>2.3010199999999998</v>
      </c>
      <c r="R228" s="225">
        <f>Q228*H228</f>
        <v>0.055224479999999999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145</v>
      </c>
      <c r="AT228" s="227" t="s">
        <v>141</v>
      </c>
      <c r="AU228" s="227" t="s">
        <v>146</v>
      </c>
      <c r="AY228" s="17" t="s">
        <v>138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146</v>
      </c>
      <c r="BK228" s="228">
        <f>ROUND(I228*H228,1)</f>
        <v>0</v>
      </c>
      <c r="BL228" s="17" t="s">
        <v>145</v>
      </c>
      <c r="BM228" s="227" t="s">
        <v>221</v>
      </c>
    </row>
    <row r="229" s="13" customFormat="1">
      <c r="A229" s="13"/>
      <c r="B229" s="229"/>
      <c r="C229" s="230"/>
      <c r="D229" s="231" t="s">
        <v>152</v>
      </c>
      <c r="E229" s="232" t="s">
        <v>1</v>
      </c>
      <c r="F229" s="233" t="s">
        <v>222</v>
      </c>
      <c r="G229" s="230"/>
      <c r="H229" s="232" t="s">
        <v>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152</v>
      </c>
      <c r="AU229" s="239" t="s">
        <v>146</v>
      </c>
      <c r="AV229" s="13" t="s">
        <v>82</v>
      </c>
      <c r="AW229" s="13" t="s">
        <v>30</v>
      </c>
      <c r="AX229" s="13" t="s">
        <v>74</v>
      </c>
      <c r="AY229" s="239" t="s">
        <v>138</v>
      </c>
    </row>
    <row r="230" s="14" customFormat="1">
      <c r="A230" s="14"/>
      <c r="B230" s="240"/>
      <c r="C230" s="241"/>
      <c r="D230" s="231" t="s">
        <v>152</v>
      </c>
      <c r="E230" s="242" t="s">
        <v>1</v>
      </c>
      <c r="F230" s="243" t="s">
        <v>223</v>
      </c>
      <c r="G230" s="241"/>
      <c r="H230" s="244">
        <v>0.024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152</v>
      </c>
      <c r="AU230" s="250" t="s">
        <v>146</v>
      </c>
      <c r="AV230" s="14" t="s">
        <v>146</v>
      </c>
      <c r="AW230" s="14" t="s">
        <v>30</v>
      </c>
      <c r="AX230" s="14" t="s">
        <v>82</v>
      </c>
      <c r="AY230" s="250" t="s">
        <v>138</v>
      </c>
    </row>
    <row r="231" s="2" customFormat="1" ht="24.15" customHeight="1">
      <c r="A231" s="38"/>
      <c r="B231" s="39"/>
      <c r="C231" s="215" t="s">
        <v>224</v>
      </c>
      <c r="D231" s="215" t="s">
        <v>141</v>
      </c>
      <c r="E231" s="216" t="s">
        <v>225</v>
      </c>
      <c r="F231" s="217" t="s">
        <v>226</v>
      </c>
      <c r="G231" s="218" t="s">
        <v>150</v>
      </c>
      <c r="H231" s="219">
        <v>2</v>
      </c>
      <c r="I231" s="220"/>
      <c r="J231" s="221">
        <f>ROUND(I231*H231,1)</f>
        <v>0</v>
      </c>
      <c r="K231" s="222"/>
      <c r="L231" s="44"/>
      <c r="M231" s="223" t="s">
        <v>1</v>
      </c>
      <c r="N231" s="224" t="s">
        <v>40</v>
      </c>
      <c r="O231" s="91"/>
      <c r="P231" s="225">
        <f>O231*H231</f>
        <v>0</v>
      </c>
      <c r="Q231" s="225">
        <v>0.026339999999999999</v>
      </c>
      <c r="R231" s="225">
        <f>Q231*H231</f>
        <v>0.052679999999999998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145</v>
      </c>
      <c r="AT231" s="227" t="s">
        <v>141</v>
      </c>
      <c r="AU231" s="227" t="s">
        <v>146</v>
      </c>
      <c r="AY231" s="17" t="s">
        <v>138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146</v>
      </c>
      <c r="BK231" s="228">
        <f>ROUND(I231*H231,1)</f>
        <v>0</v>
      </c>
      <c r="BL231" s="17" t="s">
        <v>145</v>
      </c>
      <c r="BM231" s="227" t="s">
        <v>227</v>
      </c>
    </row>
    <row r="232" s="13" customFormat="1">
      <c r="A232" s="13"/>
      <c r="B232" s="229"/>
      <c r="C232" s="230"/>
      <c r="D232" s="231" t="s">
        <v>152</v>
      </c>
      <c r="E232" s="232" t="s">
        <v>1</v>
      </c>
      <c r="F232" s="233" t="s">
        <v>228</v>
      </c>
      <c r="G232" s="230"/>
      <c r="H232" s="232" t="s">
        <v>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152</v>
      </c>
      <c r="AU232" s="239" t="s">
        <v>146</v>
      </c>
      <c r="AV232" s="13" t="s">
        <v>82</v>
      </c>
      <c r="AW232" s="13" t="s">
        <v>30</v>
      </c>
      <c r="AX232" s="13" t="s">
        <v>74</v>
      </c>
      <c r="AY232" s="239" t="s">
        <v>138</v>
      </c>
    </row>
    <row r="233" s="14" customFormat="1">
      <c r="A233" s="14"/>
      <c r="B233" s="240"/>
      <c r="C233" s="241"/>
      <c r="D233" s="231" t="s">
        <v>152</v>
      </c>
      <c r="E233" s="242" t="s">
        <v>1</v>
      </c>
      <c r="F233" s="243" t="s">
        <v>146</v>
      </c>
      <c r="G233" s="241"/>
      <c r="H233" s="244">
        <v>2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152</v>
      </c>
      <c r="AU233" s="250" t="s">
        <v>146</v>
      </c>
      <c r="AV233" s="14" t="s">
        <v>146</v>
      </c>
      <c r="AW233" s="14" t="s">
        <v>30</v>
      </c>
      <c r="AX233" s="14" t="s">
        <v>82</v>
      </c>
      <c r="AY233" s="250" t="s">
        <v>138</v>
      </c>
    </row>
    <row r="234" s="2" customFormat="1" ht="21.75" customHeight="1">
      <c r="A234" s="38"/>
      <c r="B234" s="39"/>
      <c r="C234" s="215" t="s">
        <v>8</v>
      </c>
      <c r="D234" s="215" t="s">
        <v>141</v>
      </c>
      <c r="E234" s="216" t="s">
        <v>229</v>
      </c>
      <c r="F234" s="217" t="s">
        <v>230</v>
      </c>
      <c r="G234" s="218" t="s">
        <v>144</v>
      </c>
      <c r="H234" s="219">
        <v>2</v>
      </c>
      <c r="I234" s="220"/>
      <c r="J234" s="221">
        <f>ROUND(I234*H234,1)</f>
        <v>0</v>
      </c>
      <c r="K234" s="222"/>
      <c r="L234" s="44"/>
      <c r="M234" s="223" t="s">
        <v>1</v>
      </c>
      <c r="N234" s="224" t="s">
        <v>40</v>
      </c>
      <c r="O234" s="91"/>
      <c r="P234" s="225">
        <f>O234*H234</f>
        <v>0</v>
      </c>
      <c r="Q234" s="225">
        <v>0.04684</v>
      </c>
      <c r="R234" s="225">
        <f>Q234*H234</f>
        <v>0.093679999999999999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145</v>
      </c>
      <c r="AT234" s="227" t="s">
        <v>141</v>
      </c>
      <c r="AU234" s="227" t="s">
        <v>146</v>
      </c>
      <c r="AY234" s="17" t="s">
        <v>138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146</v>
      </c>
      <c r="BK234" s="228">
        <f>ROUND(I234*H234,1)</f>
        <v>0</v>
      </c>
      <c r="BL234" s="17" t="s">
        <v>145</v>
      </c>
      <c r="BM234" s="227" t="s">
        <v>231</v>
      </c>
    </row>
    <row r="235" s="13" customFormat="1">
      <c r="A235" s="13"/>
      <c r="B235" s="229"/>
      <c r="C235" s="230"/>
      <c r="D235" s="231" t="s">
        <v>152</v>
      </c>
      <c r="E235" s="232" t="s">
        <v>1</v>
      </c>
      <c r="F235" s="233" t="s">
        <v>165</v>
      </c>
      <c r="G235" s="230"/>
      <c r="H235" s="232" t="s">
        <v>1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152</v>
      </c>
      <c r="AU235" s="239" t="s">
        <v>146</v>
      </c>
      <c r="AV235" s="13" t="s">
        <v>82</v>
      </c>
      <c r="AW235" s="13" t="s">
        <v>30</v>
      </c>
      <c r="AX235" s="13" t="s">
        <v>74</v>
      </c>
      <c r="AY235" s="239" t="s">
        <v>138</v>
      </c>
    </row>
    <row r="236" s="14" customFormat="1">
      <c r="A236" s="14"/>
      <c r="B236" s="240"/>
      <c r="C236" s="241"/>
      <c r="D236" s="231" t="s">
        <v>152</v>
      </c>
      <c r="E236" s="242" t="s">
        <v>1</v>
      </c>
      <c r="F236" s="243" t="s">
        <v>82</v>
      </c>
      <c r="G236" s="241"/>
      <c r="H236" s="244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152</v>
      </c>
      <c r="AU236" s="250" t="s">
        <v>146</v>
      </c>
      <c r="AV236" s="14" t="s">
        <v>146</v>
      </c>
      <c r="AW236" s="14" t="s">
        <v>30</v>
      </c>
      <c r="AX236" s="14" t="s">
        <v>74</v>
      </c>
      <c r="AY236" s="250" t="s">
        <v>138</v>
      </c>
    </row>
    <row r="237" s="13" customFormat="1">
      <c r="A237" s="13"/>
      <c r="B237" s="229"/>
      <c r="C237" s="230"/>
      <c r="D237" s="231" t="s">
        <v>152</v>
      </c>
      <c r="E237" s="232" t="s">
        <v>1</v>
      </c>
      <c r="F237" s="233" t="s">
        <v>167</v>
      </c>
      <c r="G237" s="230"/>
      <c r="H237" s="232" t="s">
        <v>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152</v>
      </c>
      <c r="AU237" s="239" t="s">
        <v>146</v>
      </c>
      <c r="AV237" s="13" t="s">
        <v>82</v>
      </c>
      <c r="AW237" s="13" t="s">
        <v>30</v>
      </c>
      <c r="AX237" s="13" t="s">
        <v>74</v>
      </c>
      <c r="AY237" s="239" t="s">
        <v>138</v>
      </c>
    </row>
    <row r="238" s="14" customFormat="1">
      <c r="A238" s="14"/>
      <c r="B238" s="240"/>
      <c r="C238" s="241"/>
      <c r="D238" s="231" t="s">
        <v>152</v>
      </c>
      <c r="E238" s="242" t="s">
        <v>1</v>
      </c>
      <c r="F238" s="243" t="s">
        <v>82</v>
      </c>
      <c r="G238" s="241"/>
      <c r="H238" s="244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152</v>
      </c>
      <c r="AU238" s="250" t="s">
        <v>146</v>
      </c>
      <c r="AV238" s="14" t="s">
        <v>146</v>
      </c>
      <c r="AW238" s="14" t="s">
        <v>30</v>
      </c>
      <c r="AX238" s="14" t="s">
        <v>74</v>
      </c>
      <c r="AY238" s="250" t="s">
        <v>138</v>
      </c>
    </row>
    <row r="239" s="15" customFormat="1">
      <c r="A239" s="15"/>
      <c r="B239" s="251"/>
      <c r="C239" s="252"/>
      <c r="D239" s="231" t="s">
        <v>152</v>
      </c>
      <c r="E239" s="253" t="s">
        <v>1</v>
      </c>
      <c r="F239" s="254" t="s">
        <v>169</v>
      </c>
      <c r="G239" s="252"/>
      <c r="H239" s="255">
        <v>2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1" t="s">
        <v>152</v>
      </c>
      <c r="AU239" s="261" t="s">
        <v>146</v>
      </c>
      <c r="AV239" s="15" t="s">
        <v>145</v>
      </c>
      <c r="AW239" s="15" t="s">
        <v>30</v>
      </c>
      <c r="AX239" s="15" t="s">
        <v>82</v>
      </c>
      <c r="AY239" s="261" t="s">
        <v>138</v>
      </c>
    </row>
    <row r="240" s="2" customFormat="1" ht="24.15" customHeight="1">
      <c r="A240" s="38"/>
      <c r="B240" s="39"/>
      <c r="C240" s="262" t="s">
        <v>232</v>
      </c>
      <c r="D240" s="262" t="s">
        <v>233</v>
      </c>
      <c r="E240" s="263" t="s">
        <v>234</v>
      </c>
      <c r="F240" s="264" t="s">
        <v>235</v>
      </c>
      <c r="G240" s="265" t="s">
        <v>144</v>
      </c>
      <c r="H240" s="266">
        <v>2</v>
      </c>
      <c r="I240" s="267"/>
      <c r="J240" s="268">
        <f>ROUND(I240*H240,1)</f>
        <v>0</v>
      </c>
      <c r="K240" s="269"/>
      <c r="L240" s="270"/>
      <c r="M240" s="271" t="s">
        <v>1</v>
      </c>
      <c r="N240" s="272" t="s">
        <v>40</v>
      </c>
      <c r="O240" s="91"/>
      <c r="P240" s="225">
        <f>O240*H240</f>
        <v>0</v>
      </c>
      <c r="Q240" s="225">
        <v>0.014890000000000001</v>
      </c>
      <c r="R240" s="225">
        <f>Q240*H240</f>
        <v>0.029780000000000001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183</v>
      </c>
      <c r="AT240" s="227" t="s">
        <v>233</v>
      </c>
      <c r="AU240" s="227" t="s">
        <v>146</v>
      </c>
      <c r="AY240" s="17" t="s">
        <v>138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146</v>
      </c>
      <c r="BK240" s="228">
        <f>ROUND(I240*H240,1)</f>
        <v>0</v>
      </c>
      <c r="BL240" s="17" t="s">
        <v>145</v>
      </c>
      <c r="BM240" s="227" t="s">
        <v>236</v>
      </c>
    </row>
    <row r="241" s="12" customFormat="1" ht="22.8" customHeight="1">
      <c r="A241" s="12"/>
      <c r="B241" s="199"/>
      <c r="C241" s="200"/>
      <c r="D241" s="201" t="s">
        <v>73</v>
      </c>
      <c r="E241" s="213" t="s">
        <v>195</v>
      </c>
      <c r="F241" s="213" t="s">
        <v>237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SUM(P242:P353)</f>
        <v>0</v>
      </c>
      <c r="Q241" s="207"/>
      <c r="R241" s="208">
        <f>SUM(R242:R353)</f>
        <v>0.0097292699999999999</v>
      </c>
      <c r="S241" s="207"/>
      <c r="T241" s="209">
        <f>SUM(T242:T353)</f>
        <v>3.208637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82</v>
      </c>
      <c r="AT241" s="211" t="s">
        <v>73</v>
      </c>
      <c r="AU241" s="211" t="s">
        <v>82</v>
      </c>
      <c r="AY241" s="210" t="s">
        <v>138</v>
      </c>
      <c r="BK241" s="212">
        <f>SUM(BK242:BK353)</f>
        <v>0</v>
      </c>
    </row>
    <row r="242" s="2" customFormat="1" ht="33" customHeight="1">
      <c r="A242" s="38"/>
      <c r="B242" s="39"/>
      <c r="C242" s="215" t="s">
        <v>238</v>
      </c>
      <c r="D242" s="215" t="s">
        <v>141</v>
      </c>
      <c r="E242" s="216" t="s">
        <v>239</v>
      </c>
      <c r="F242" s="217" t="s">
        <v>240</v>
      </c>
      <c r="G242" s="218" t="s">
        <v>150</v>
      </c>
      <c r="H242" s="219">
        <v>57.231000000000002</v>
      </c>
      <c r="I242" s="220"/>
      <c r="J242" s="221">
        <f>ROUND(I242*H242,1)</f>
        <v>0</v>
      </c>
      <c r="K242" s="222"/>
      <c r="L242" s="44"/>
      <c r="M242" s="223" t="s">
        <v>1</v>
      </c>
      <c r="N242" s="224" t="s">
        <v>40</v>
      </c>
      <c r="O242" s="91"/>
      <c r="P242" s="225">
        <f>O242*H242</f>
        <v>0</v>
      </c>
      <c r="Q242" s="225">
        <v>0.00012999999999999999</v>
      </c>
      <c r="R242" s="225">
        <f>Q242*H242</f>
        <v>0.0074400299999999994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145</v>
      </c>
      <c r="AT242" s="227" t="s">
        <v>141</v>
      </c>
      <c r="AU242" s="227" t="s">
        <v>146</v>
      </c>
      <c r="AY242" s="17" t="s">
        <v>138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146</v>
      </c>
      <c r="BK242" s="228">
        <f>ROUND(I242*H242,1)</f>
        <v>0</v>
      </c>
      <c r="BL242" s="17" t="s">
        <v>145</v>
      </c>
      <c r="BM242" s="227" t="s">
        <v>241</v>
      </c>
    </row>
    <row r="243" s="13" customFormat="1">
      <c r="A243" s="13"/>
      <c r="B243" s="229"/>
      <c r="C243" s="230"/>
      <c r="D243" s="231" t="s">
        <v>152</v>
      </c>
      <c r="E243" s="232" t="s">
        <v>1</v>
      </c>
      <c r="F243" s="233" t="s">
        <v>187</v>
      </c>
      <c r="G243" s="230"/>
      <c r="H243" s="232" t="s">
        <v>1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152</v>
      </c>
      <c r="AU243" s="239" t="s">
        <v>146</v>
      </c>
      <c r="AV243" s="13" t="s">
        <v>82</v>
      </c>
      <c r="AW243" s="13" t="s">
        <v>30</v>
      </c>
      <c r="AX243" s="13" t="s">
        <v>74</v>
      </c>
      <c r="AY243" s="239" t="s">
        <v>138</v>
      </c>
    </row>
    <row r="244" s="14" customFormat="1">
      <c r="A244" s="14"/>
      <c r="B244" s="240"/>
      <c r="C244" s="241"/>
      <c r="D244" s="231" t="s">
        <v>152</v>
      </c>
      <c r="E244" s="242" t="s">
        <v>1</v>
      </c>
      <c r="F244" s="243" t="s">
        <v>242</v>
      </c>
      <c r="G244" s="241"/>
      <c r="H244" s="244">
        <v>7.8559999999999999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152</v>
      </c>
      <c r="AU244" s="250" t="s">
        <v>146</v>
      </c>
      <c r="AV244" s="14" t="s">
        <v>146</v>
      </c>
      <c r="AW244" s="14" t="s">
        <v>30</v>
      </c>
      <c r="AX244" s="14" t="s">
        <v>74</v>
      </c>
      <c r="AY244" s="250" t="s">
        <v>138</v>
      </c>
    </row>
    <row r="245" s="13" customFormat="1">
      <c r="A245" s="13"/>
      <c r="B245" s="229"/>
      <c r="C245" s="230"/>
      <c r="D245" s="231" t="s">
        <v>152</v>
      </c>
      <c r="E245" s="232" t="s">
        <v>1</v>
      </c>
      <c r="F245" s="233" t="s">
        <v>165</v>
      </c>
      <c r="G245" s="230"/>
      <c r="H245" s="232" t="s">
        <v>1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152</v>
      </c>
      <c r="AU245" s="239" t="s">
        <v>146</v>
      </c>
      <c r="AV245" s="13" t="s">
        <v>82</v>
      </c>
      <c r="AW245" s="13" t="s">
        <v>30</v>
      </c>
      <c r="AX245" s="13" t="s">
        <v>74</v>
      </c>
      <c r="AY245" s="239" t="s">
        <v>138</v>
      </c>
    </row>
    <row r="246" s="14" customFormat="1">
      <c r="A246" s="14"/>
      <c r="B246" s="240"/>
      <c r="C246" s="241"/>
      <c r="D246" s="231" t="s">
        <v>152</v>
      </c>
      <c r="E246" s="242" t="s">
        <v>1</v>
      </c>
      <c r="F246" s="243" t="s">
        <v>166</v>
      </c>
      <c r="G246" s="241"/>
      <c r="H246" s="244">
        <v>2.8620000000000001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152</v>
      </c>
      <c r="AU246" s="250" t="s">
        <v>146</v>
      </c>
      <c r="AV246" s="14" t="s">
        <v>146</v>
      </c>
      <c r="AW246" s="14" t="s">
        <v>30</v>
      </c>
      <c r="AX246" s="14" t="s">
        <v>74</v>
      </c>
      <c r="AY246" s="250" t="s">
        <v>138</v>
      </c>
    </row>
    <row r="247" s="13" customFormat="1">
      <c r="A247" s="13"/>
      <c r="B247" s="229"/>
      <c r="C247" s="230"/>
      <c r="D247" s="231" t="s">
        <v>152</v>
      </c>
      <c r="E247" s="232" t="s">
        <v>1</v>
      </c>
      <c r="F247" s="233" t="s">
        <v>167</v>
      </c>
      <c r="G247" s="230"/>
      <c r="H247" s="232" t="s">
        <v>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152</v>
      </c>
      <c r="AU247" s="239" t="s">
        <v>146</v>
      </c>
      <c r="AV247" s="13" t="s">
        <v>82</v>
      </c>
      <c r="AW247" s="13" t="s">
        <v>30</v>
      </c>
      <c r="AX247" s="13" t="s">
        <v>74</v>
      </c>
      <c r="AY247" s="239" t="s">
        <v>138</v>
      </c>
    </row>
    <row r="248" s="14" customFormat="1">
      <c r="A248" s="14"/>
      <c r="B248" s="240"/>
      <c r="C248" s="241"/>
      <c r="D248" s="231" t="s">
        <v>152</v>
      </c>
      <c r="E248" s="242" t="s">
        <v>1</v>
      </c>
      <c r="F248" s="243" t="s">
        <v>168</v>
      </c>
      <c r="G248" s="241"/>
      <c r="H248" s="244">
        <v>1.2150000000000001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152</v>
      </c>
      <c r="AU248" s="250" t="s">
        <v>146</v>
      </c>
      <c r="AV248" s="14" t="s">
        <v>146</v>
      </c>
      <c r="AW248" s="14" t="s">
        <v>30</v>
      </c>
      <c r="AX248" s="14" t="s">
        <v>74</v>
      </c>
      <c r="AY248" s="250" t="s">
        <v>138</v>
      </c>
    </row>
    <row r="249" s="13" customFormat="1">
      <c r="A249" s="13"/>
      <c r="B249" s="229"/>
      <c r="C249" s="230"/>
      <c r="D249" s="231" t="s">
        <v>152</v>
      </c>
      <c r="E249" s="232" t="s">
        <v>1</v>
      </c>
      <c r="F249" s="233" t="s">
        <v>160</v>
      </c>
      <c r="G249" s="230"/>
      <c r="H249" s="232" t="s">
        <v>1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152</v>
      </c>
      <c r="AU249" s="239" t="s">
        <v>146</v>
      </c>
      <c r="AV249" s="13" t="s">
        <v>82</v>
      </c>
      <c r="AW249" s="13" t="s">
        <v>30</v>
      </c>
      <c r="AX249" s="13" t="s">
        <v>74</v>
      </c>
      <c r="AY249" s="239" t="s">
        <v>138</v>
      </c>
    </row>
    <row r="250" s="14" customFormat="1">
      <c r="A250" s="14"/>
      <c r="B250" s="240"/>
      <c r="C250" s="241"/>
      <c r="D250" s="231" t="s">
        <v>152</v>
      </c>
      <c r="E250" s="242" t="s">
        <v>1</v>
      </c>
      <c r="F250" s="243" t="s">
        <v>161</v>
      </c>
      <c r="G250" s="241"/>
      <c r="H250" s="244">
        <v>8.0630000000000006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152</v>
      </c>
      <c r="AU250" s="250" t="s">
        <v>146</v>
      </c>
      <c r="AV250" s="14" t="s">
        <v>146</v>
      </c>
      <c r="AW250" s="14" t="s">
        <v>30</v>
      </c>
      <c r="AX250" s="14" t="s">
        <v>74</v>
      </c>
      <c r="AY250" s="250" t="s">
        <v>138</v>
      </c>
    </row>
    <row r="251" s="13" customFormat="1">
      <c r="A251" s="13"/>
      <c r="B251" s="229"/>
      <c r="C251" s="230"/>
      <c r="D251" s="231" t="s">
        <v>152</v>
      </c>
      <c r="E251" s="232" t="s">
        <v>1</v>
      </c>
      <c r="F251" s="233" t="s">
        <v>243</v>
      </c>
      <c r="G251" s="230"/>
      <c r="H251" s="232" t="s">
        <v>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152</v>
      </c>
      <c r="AU251" s="239" t="s">
        <v>146</v>
      </c>
      <c r="AV251" s="13" t="s">
        <v>82</v>
      </c>
      <c r="AW251" s="13" t="s">
        <v>30</v>
      </c>
      <c r="AX251" s="13" t="s">
        <v>74</v>
      </c>
      <c r="AY251" s="239" t="s">
        <v>138</v>
      </c>
    </row>
    <row r="252" s="14" customFormat="1">
      <c r="A252" s="14"/>
      <c r="B252" s="240"/>
      <c r="C252" s="241"/>
      <c r="D252" s="231" t="s">
        <v>152</v>
      </c>
      <c r="E252" s="242" t="s">
        <v>1</v>
      </c>
      <c r="F252" s="243" t="s">
        <v>244</v>
      </c>
      <c r="G252" s="241"/>
      <c r="H252" s="244">
        <v>18.099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152</v>
      </c>
      <c r="AU252" s="250" t="s">
        <v>146</v>
      </c>
      <c r="AV252" s="14" t="s">
        <v>146</v>
      </c>
      <c r="AW252" s="14" t="s">
        <v>30</v>
      </c>
      <c r="AX252" s="14" t="s">
        <v>74</v>
      </c>
      <c r="AY252" s="250" t="s">
        <v>138</v>
      </c>
    </row>
    <row r="253" s="13" customFormat="1">
      <c r="A253" s="13"/>
      <c r="B253" s="229"/>
      <c r="C253" s="230"/>
      <c r="D253" s="231" t="s">
        <v>152</v>
      </c>
      <c r="E253" s="232" t="s">
        <v>1</v>
      </c>
      <c r="F253" s="233" t="s">
        <v>245</v>
      </c>
      <c r="G253" s="230"/>
      <c r="H253" s="232" t="s">
        <v>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152</v>
      </c>
      <c r="AU253" s="239" t="s">
        <v>146</v>
      </c>
      <c r="AV253" s="13" t="s">
        <v>82</v>
      </c>
      <c r="AW253" s="13" t="s">
        <v>30</v>
      </c>
      <c r="AX253" s="13" t="s">
        <v>74</v>
      </c>
      <c r="AY253" s="239" t="s">
        <v>138</v>
      </c>
    </row>
    <row r="254" s="14" customFormat="1">
      <c r="A254" s="14"/>
      <c r="B254" s="240"/>
      <c r="C254" s="241"/>
      <c r="D254" s="231" t="s">
        <v>152</v>
      </c>
      <c r="E254" s="242" t="s">
        <v>1</v>
      </c>
      <c r="F254" s="243" t="s">
        <v>246</v>
      </c>
      <c r="G254" s="241"/>
      <c r="H254" s="244">
        <v>19.135999999999999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152</v>
      </c>
      <c r="AU254" s="250" t="s">
        <v>146</v>
      </c>
      <c r="AV254" s="14" t="s">
        <v>146</v>
      </c>
      <c r="AW254" s="14" t="s">
        <v>30</v>
      </c>
      <c r="AX254" s="14" t="s">
        <v>74</v>
      </c>
      <c r="AY254" s="250" t="s">
        <v>138</v>
      </c>
    </row>
    <row r="255" s="15" customFormat="1">
      <c r="A255" s="15"/>
      <c r="B255" s="251"/>
      <c r="C255" s="252"/>
      <c r="D255" s="231" t="s">
        <v>152</v>
      </c>
      <c r="E255" s="253" t="s">
        <v>1</v>
      </c>
      <c r="F255" s="254" t="s">
        <v>169</v>
      </c>
      <c r="G255" s="252"/>
      <c r="H255" s="255">
        <v>57.230999999999995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1" t="s">
        <v>152</v>
      </c>
      <c r="AU255" s="261" t="s">
        <v>146</v>
      </c>
      <c r="AV255" s="15" t="s">
        <v>145</v>
      </c>
      <c r="AW255" s="15" t="s">
        <v>30</v>
      </c>
      <c r="AX255" s="15" t="s">
        <v>82</v>
      </c>
      <c r="AY255" s="261" t="s">
        <v>138</v>
      </c>
    </row>
    <row r="256" s="2" customFormat="1" ht="24.15" customHeight="1">
      <c r="A256" s="38"/>
      <c r="B256" s="39"/>
      <c r="C256" s="215" t="s">
        <v>247</v>
      </c>
      <c r="D256" s="215" t="s">
        <v>141</v>
      </c>
      <c r="E256" s="216" t="s">
        <v>248</v>
      </c>
      <c r="F256" s="217" t="s">
        <v>249</v>
      </c>
      <c r="G256" s="218" t="s">
        <v>150</v>
      </c>
      <c r="H256" s="219">
        <v>57.231000000000002</v>
      </c>
      <c r="I256" s="220"/>
      <c r="J256" s="221">
        <f>ROUND(I256*H256,1)</f>
        <v>0</v>
      </c>
      <c r="K256" s="222"/>
      <c r="L256" s="44"/>
      <c r="M256" s="223" t="s">
        <v>1</v>
      </c>
      <c r="N256" s="224" t="s">
        <v>40</v>
      </c>
      <c r="O256" s="91"/>
      <c r="P256" s="225">
        <f>O256*H256</f>
        <v>0</v>
      </c>
      <c r="Q256" s="225">
        <v>4.0000000000000003E-05</v>
      </c>
      <c r="R256" s="225">
        <f>Q256*H256</f>
        <v>0.0022892400000000001</v>
      </c>
      <c r="S256" s="225">
        <v>0</v>
      </c>
      <c r="T256" s="22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145</v>
      </c>
      <c r="AT256" s="227" t="s">
        <v>141</v>
      </c>
      <c r="AU256" s="227" t="s">
        <v>146</v>
      </c>
      <c r="AY256" s="17" t="s">
        <v>138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146</v>
      </c>
      <c r="BK256" s="228">
        <f>ROUND(I256*H256,1)</f>
        <v>0</v>
      </c>
      <c r="BL256" s="17" t="s">
        <v>145</v>
      </c>
      <c r="BM256" s="227" t="s">
        <v>250</v>
      </c>
    </row>
    <row r="257" s="13" customFormat="1">
      <c r="A257" s="13"/>
      <c r="B257" s="229"/>
      <c r="C257" s="230"/>
      <c r="D257" s="231" t="s">
        <v>152</v>
      </c>
      <c r="E257" s="232" t="s">
        <v>1</v>
      </c>
      <c r="F257" s="233" t="s">
        <v>187</v>
      </c>
      <c r="G257" s="230"/>
      <c r="H257" s="232" t="s">
        <v>1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152</v>
      </c>
      <c r="AU257" s="239" t="s">
        <v>146</v>
      </c>
      <c r="AV257" s="13" t="s">
        <v>82</v>
      </c>
      <c r="AW257" s="13" t="s">
        <v>30</v>
      </c>
      <c r="AX257" s="13" t="s">
        <v>74</v>
      </c>
      <c r="AY257" s="239" t="s">
        <v>138</v>
      </c>
    </row>
    <row r="258" s="14" customFormat="1">
      <c r="A258" s="14"/>
      <c r="B258" s="240"/>
      <c r="C258" s="241"/>
      <c r="D258" s="231" t="s">
        <v>152</v>
      </c>
      <c r="E258" s="242" t="s">
        <v>1</v>
      </c>
      <c r="F258" s="243" t="s">
        <v>242</v>
      </c>
      <c r="G258" s="241"/>
      <c r="H258" s="244">
        <v>7.8559999999999999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152</v>
      </c>
      <c r="AU258" s="250" t="s">
        <v>146</v>
      </c>
      <c r="AV258" s="14" t="s">
        <v>146</v>
      </c>
      <c r="AW258" s="14" t="s">
        <v>30</v>
      </c>
      <c r="AX258" s="14" t="s">
        <v>74</v>
      </c>
      <c r="AY258" s="250" t="s">
        <v>138</v>
      </c>
    </row>
    <row r="259" s="13" customFormat="1">
      <c r="A259" s="13"/>
      <c r="B259" s="229"/>
      <c r="C259" s="230"/>
      <c r="D259" s="231" t="s">
        <v>152</v>
      </c>
      <c r="E259" s="232" t="s">
        <v>1</v>
      </c>
      <c r="F259" s="233" t="s">
        <v>165</v>
      </c>
      <c r="G259" s="230"/>
      <c r="H259" s="232" t="s">
        <v>1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152</v>
      </c>
      <c r="AU259" s="239" t="s">
        <v>146</v>
      </c>
      <c r="AV259" s="13" t="s">
        <v>82</v>
      </c>
      <c r="AW259" s="13" t="s">
        <v>30</v>
      </c>
      <c r="AX259" s="13" t="s">
        <v>74</v>
      </c>
      <c r="AY259" s="239" t="s">
        <v>138</v>
      </c>
    </row>
    <row r="260" s="14" customFormat="1">
      <c r="A260" s="14"/>
      <c r="B260" s="240"/>
      <c r="C260" s="241"/>
      <c r="D260" s="231" t="s">
        <v>152</v>
      </c>
      <c r="E260" s="242" t="s">
        <v>1</v>
      </c>
      <c r="F260" s="243" t="s">
        <v>166</v>
      </c>
      <c r="G260" s="241"/>
      <c r="H260" s="244">
        <v>2.8620000000000001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152</v>
      </c>
      <c r="AU260" s="250" t="s">
        <v>146</v>
      </c>
      <c r="AV260" s="14" t="s">
        <v>146</v>
      </c>
      <c r="AW260" s="14" t="s">
        <v>30</v>
      </c>
      <c r="AX260" s="14" t="s">
        <v>74</v>
      </c>
      <c r="AY260" s="250" t="s">
        <v>138</v>
      </c>
    </row>
    <row r="261" s="13" customFormat="1">
      <c r="A261" s="13"/>
      <c r="B261" s="229"/>
      <c r="C261" s="230"/>
      <c r="D261" s="231" t="s">
        <v>152</v>
      </c>
      <c r="E261" s="232" t="s">
        <v>1</v>
      </c>
      <c r="F261" s="233" t="s">
        <v>167</v>
      </c>
      <c r="G261" s="230"/>
      <c r="H261" s="232" t="s">
        <v>1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152</v>
      </c>
      <c r="AU261" s="239" t="s">
        <v>146</v>
      </c>
      <c r="AV261" s="13" t="s">
        <v>82</v>
      </c>
      <c r="AW261" s="13" t="s">
        <v>30</v>
      </c>
      <c r="AX261" s="13" t="s">
        <v>74</v>
      </c>
      <c r="AY261" s="239" t="s">
        <v>138</v>
      </c>
    </row>
    <row r="262" s="14" customFormat="1">
      <c r="A262" s="14"/>
      <c r="B262" s="240"/>
      <c r="C262" s="241"/>
      <c r="D262" s="231" t="s">
        <v>152</v>
      </c>
      <c r="E262" s="242" t="s">
        <v>1</v>
      </c>
      <c r="F262" s="243" t="s">
        <v>168</v>
      </c>
      <c r="G262" s="241"/>
      <c r="H262" s="244">
        <v>1.2150000000000001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152</v>
      </c>
      <c r="AU262" s="250" t="s">
        <v>146</v>
      </c>
      <c r="AV262" s="14" t="s">
        <v>146</v>
      </c>
      <c r="AW262" s="14" t="s">
        <v>30</v>
      </c>
      <c r="AX262" s="14" t="s">
        <v>74</v>
      </c>
      <c r="AY262" s="250" t="s">
        <v>138</v>
      </c>
    </row>
    <row r="263" s="13" customFormat="1">
      <c r="A263" s="13"/>
      <c r="B263" s="229"/>
      <c r="C263" s="230"/>
      <c r="D263" s="231" t="s">
        <v>152</v>
      </c>
      <c r="E263" s="232" t="s">
        <v>1</v>
      </c>
      <c r="F263" s="233" t="s">
        <v>160</v>
      </c>
      <c r="G263" s="230"/>
      <c r="H263" s="232" t="s">
        <v>1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152</v>
      </c>
      <c r="AU263" s="239" t="s">
        <v>146</v>
      </c>
      <c r="AV263" s="13" t="s">
        <v>82</v>
      </c>
      <c r="AW263" s="13" t="s">
        <v>30</v>
      </c>
      <c r="AX263" s="13" t="s">
        <v>74</v>
      </c>
      <c r="AY263" s="239" t="s">
        <v>138</v>
      </c>
    </row>
    <row r="264" s="14" customFormat="1">
      <c r="A264" s="14"/>
      <c r="B264" s="240"/>
      <c r="C264" s="241"/>
      <c r="D264" s="231" t="s">
        <v>152</v>
      </c>
      <c r="E264" s="242" t="s">
        <v>1</v>
      </c>
      <c r="F264" s="243" t="s">
        <v>161</v>
      </c>
      <c r="G264" s="241"/>
      <c r="H264" s="244">
        <v>8.0630000000000006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152</v>
      </c>
      <c r="AU264" s="250" t="s">
        <v>146</v>
      </c>
      <c r="AV264" s="14" t="s">
        <v>146</v>
      </c>
      <c r="AW264" s="14" t="s">
        <v>30</v>
      </c>
      <c r="AX264" s="14" t="s">
        <v>74</v>
      </c>
      <c r="AY264" s="250" t="s">
        <v>138</v>
      </c>
    </row>
    <row r="265" s="13" customFormat="1">
      <c r="A265" s="13"/>
      <c r="B265" s="229"/>
      <c r="C265" s="230"/>
      <c r="D265" s="231" t="s">
        <v>152</v>
      </c>
      <c r="E265" s="232" t="s">
        <v>1</v>
      </c>
      <c r="F265" s="233" t="s">
        <v>243</v>
      </c>
      <c r="G265" s="230"/>
      <c r="H265" s="232" t="s">
        <v>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152</v>
      </c>
      <c r="AU265" s="239" t="s">
        <v>146</v>
      </c>
      <c r="AV265" s="13" t="s">
        <v>82</v>
      </c>
      <c r="AW265" s="13" t="s">
        <v>30</v>
      </c>
      <c r="AX265" s="13" t="s">
        <v>74</v>
      </c>
      <c r="AY265" s="239" t="s">
        <v>138</v>
      </c>
    </row>
    <row r="266" s="14" customFormat="1">
      <c r="A266" s="14"/>
      <c r="B266" s="240"/>
      <c r="C266" s="241"/>
      <c r="D266" s="231" t="s">
        <v>152</v>
      </c>
      <c r="E266" s="242" t="s">
        <v>1</v>
      </c>
      <c r="F266" s="243" t="s">
        <v>244</v>
      </c>
      <c r="G266" s="241"/>
      <c r="H266" s="244">
        <v>18.099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152</v>
      </c>
      <c r="AU266" s="250" t="s">
        <v>146</v>
      </c>
      <c r="AV266" s="14" t="s">
        <v>146</v>
      </c>
      <c r="AW266" s="14" t="s">
        <v>30</v>
      </c>
      <c r="AX266" s="14" t="s">
        <v>74</v>
      </c>
      <c r="AY266" s="250" t="s">
        <v>138</v>
      </c>
    </row>
    <row r="267" s="13" customFormat="1">
      <c r="A267" s="13"/>
      <c r="B267" s="229"/>
      <c r="C267" s="230"/>
      <c r="D267" s="231" t="s">
        <v>152</v>
      </c>
      <c r="E267" s="232" t="s">
        <v>1</v>
      </c>
      <c r="F267" s="233" t="s">
        <v>245</v>
      </c>
      <c r="G267" s="230"/>
      <c r="H267" s="232" t="s">
        <v>1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152</v>
      </c>
      <c r="AU267" s="239" t="s">
        <v>146</v>
      </c>
      <c r="AV267" s="13" t="s">
        <v>82</v>
      </c>
      <c r="AW267" s="13" t="s">
        <v>30</v>
      </c>
      <c r="AX267" s="13" t="s">
        <v>74</v>
      </c>
      <c r="AY267" s="239" t="s">
        <v>138</v>
      </c>
    </row>
    <row r="268" s="14" customFormat="1">
      <c r="A268" s="14"/>
      <c r="B268" s="240"/>
      <c r="C268" s="241"/>
      <c r="D268" s="231" t="s">
        <v>152</v>
      </c>
      <c r="E268" s="242" t="s">
        <v>1</v>
      </c>
      <c r="F268" s="243" t="s">
        <v>246</v>
      </c>
      <c r="G268" s="241"/>
      <c r="H268" s="244">
        <v>19.135999999999999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152</v>
      </c>
      <c r="AU268" s="250" t="s">
        <v>146</v>
      </c>
      <c r="AV268" s="14" t="s">
        <v>146</v>
      </c>
      <c r="AW268" s="14" t="s">
        <v>30</v>
      </c>
      <c r="AX268" s="14" t="s">
        <v>74</v>
      </c>
      <c r="AY268" s="250" t="s">
        <v>138</v>
      </c>
    </row>
    <row r="269" s="15" customFormat="1">
      <c r="A269" s="15"/>
      <c r="B269" s="251"/>
      <c r="C269" s="252"/>
      <c r="D269" s="231" t="s">
        <v>152</v>
      </c>
      <c r="E269" s="253" t="s">
        <v>1</v>
      </c>
      <c r="F269" s="254" t="s">
        <v>169</v>
      </c>
      <c r="G269" s="252"/>
      <c r="H269" s="255">
        <v>57.230999999999995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1" t="s">
        <v>152</v>
      </c>
      <c r="AU269" s="261" t="s">
        <v>146</v>
      </c>
      <c r="AV269" s="15" t="s">
        <v>145</v>
      </c>
      <c r="AW269" s="15" t="s">
        <v>30</v>
      </c>
      <c r="AX269" s="15" t="s">
        <v>82</v>
      </c>
      <c r="AY269" s="261" t="s">
        <v>138</v>
      </c>
    </row>
    <row r="270" s="2" customFormat="1" ht="16.5" customHeight="1">
      <c r="A270" s="38"/>
      <c r="B270" s="39"/>
      <c r="C270" s="215" t="s">
        <v>251</v>
      </c>
      <c r="D270" s="215" t="s">
        <v>141</v>
      </c>
      <c r="E270" s="216" t="s">
        <v>252</v>
      </c>
      <c r="F270" s="217" t="s">
        <v>253</v>
      </c>
      <c r="G270" s="218" t="s">
        <v>150</v>
      </c>
      <c r="H270" s="219">
        <v>4500</v>
      </c>
      <c r="I270" s="220"/>
      <c r="J270" s="221">
        <f>ROUND(I270*H270,1)</f>
        <v>0</v>
      </c>
      <c r="K270" s="222"/>
      <c r="L270" s="44"/>
      <c r="M270" s="223" t="s">
        <v>1</v>
      </c>
      <c r="N270" s="224" t="s">
        <v>40</v>
      </c>
      <c r="O270" s="91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7" t="s">
        <v>145</v>
      </c>
      <c r="AT270" s="227" t="s">
        <v>141</v>
      </c>
      <c r="AU270" s="227" t="s">
        <v>146</v>
      </c>
      <c r="AY270" s="17" t="s">
        <v>138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7" t="s">
        <v>146</v>
      </c>
      <c r="BK270" s="228">
        <f>ROUND(I270*H270,1)</f>
        <v>0</v>
      </c>
      <c r="BL270" s="17" t="s">
        <v>145</v>
      </c>
      <c r="BM270" s="227" t="s">
        <v>254</v>
      </c>
    </row>
    <row r="271" s="13" customFormat="1">
      <c r="A271" s="13"/>
      <c r="B271" s="229"/>
      <c r="C271" s="230"/>
      <c r="D271" s="231" t="s">
        <v>152</v>
      </c>
      <c r="E271" s="232" t="s">
        <v>1</v>
      </c>
      <c r="F271" s="233" t="s">
        <v>255</v>
      </c>
      <c r="G271" s="230"/>
      <c r="H271" s="232" t="s">
        <v>1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152</v>
      </c>
      <c r="AU271" s="239" t="s">
        <v>146</v>
      </c>
      <c r="AV271" s="13" t="s">
        <v>82</v>
      </c>
      <c r="AW271" s="13" t="s">
        <v>30</v>
      </c>
      <c r="AX271" s="13" t="s">
        <v>74</v>
      </c>
      <c r="AY271" s="239" t="s">
        <v>138</v>
      </c>
    </row>
    <row r="272" s="14" customFormat="1">
      <c r="A272" s="14"/>
      <c r="B272" s="240"/>
      <c r="C272" s="241"/>
      <c r="D272" s="231" t="s">
        <v>152</v>
      </c>
      <c r="E272" s="242" t="s">
        <v>1</v>
      </c>
      <c r="F272" s="243" t="s">
        <v>256</v>
      </c>
      <c r="G272" s="241"/>
      <c r="H272" s="244">
        <v>4500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152</v>
      </c>
      <c r="AU272" s="250" t="s">
        <v>146</v>
      </c>
      <c r="AV272" s="14" t="s">
        <v>146</v>
      </c>
      <c r="AW272" s="14" t="s">
        <v>30</v>
      </c>
      <c r="AX272" s="14" t="s">
        <v>82</v>
      </c>
      <c r="AY272" s="250" t="s">
        <v>138</v>
      </c>
    </row>
    <row r="273" s="2" customFormat="1" ht="21.75" customHeight="1">
      <c r="A273" s="38"/>
      <c r="B273" s="39"/>
      <c r="C273" s="215" t="s">
        <v>257</v>
      </c>
      <c r="D273" s="215" t="s">
        <v>141</v>
      </c>
      <c r="E273" s="216" t="s">
        <v>258</v>
      </c>
      <c r="F273" s="217" t="s">
        <v>259</v>
      </c>
      <c r="G273" s="218" t="s">
        <v>150</v>
      </c>
      <c r="H273" s="219">
        <v>11.933</v>
      </c>
      <c r="I273" s="220"/>
      <c r="J273" s="221">
        <f>ROUND(I273*H273,1)</f>
        <v>0</v>
      </c>
      <c r="K273" s="222"/>
      <c r="L273" s="44"/>
      <c r="M273" s="223" t="s">
        <v>1</v>
      </c>
      <c r="N273" s="224" t="s">
        <v>40</v>
      </c>
      <c r="O273" s="91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7" t="s">
        <v>145</v>
      </c>
      <c r="AT273" s="227" t="s">
        <v>141</v>
      </c>
      <c r="AU273" s="227" t="s">
        <v>146</v>
      </c>
      <c r="AY273" s="17" t="s">
        <v>138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7" t="s">
        <v>146</v>
      </c>
      <c r="BK273" s="228">
        <f>ROUND(I273*H273,1)</f>
        <v>0</v>
      </c>
      <c r="BL273" s="17" t="s">
        <v>145</v>
      </c>
      <c r="BM273" s="227" t="s">
        <v>260</v>
      </c>
    </row>
    <row r="274" s="13" customFormat="1">
      <c r="A274" s="13"/>
      <c r="B274" s="229"/>
      <c r="C274" s="230"/>
      <c r="D274" s="231" t="s">
        <v>152</v>
      </c>
      <c r="E274" s="232" t="s">
        <v>1</v>
      </c>
      <c r="F274" s="233" t="s">
        <v>187</v>
      </c>
      <c r="G274" s="230"/>
      <c r="H274" s="232" t="s">
        <v>1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152</v>
      </c>
      <c r="AU274" s="239" t="s">
        <v>146</v>
      </c>
      <c r="AV274" s="13" t="s">
        <v>82</v>
      </c>
      <c r="AW274" s="13" t="s">
        <v>30</v>
      </c>
      <c r="AX274" s="13" t="s">
        <v>74</v>
      </c>
      <c r="AY274" s="239" t="s">
        <v>138</v>
      </c>
    </row>
    <row r="275" s="14" customFormat="1">
      <c r="A275" s="14"/>
      <c r="B275" s="240"/>
      <c r="C275" s="241"/>
      <c r="D275" s="231" t="s">
        <v>152</v>
      </c>
      <c r="E275" s="242" t="s">
        <v>1</v>
      </c>
      <c r="F275" s="243" t="s">
        <v>242</v>
      </c>
      <c r="G275" s="241"/>
      <c r="H275" s="244">
        <v>7.8559999999999999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152</v>
      </c>
      <c r="AU275" s="250" t="s">
        <v>146</v>
      </c>
      <c r="AV275" s="14" t="s">
        <v>146</v>
      </c>
      <c r="AW275" s="14" t="s">
        <v>30</v>
      </c>
      <c r="AX275" s="14" t="s">
        <v>74</v>
      </c>
      <c r="AY275" s="250" t="s">
        <v>138</v>
      </c>
    </row>
    <row r="276" s="13" customFormat="1">
      <c r="A276" s="13"/>
      <c r="B276" s="229"/>
      <c r="C276" s="230"/>
      <c r="D276" s="231" t="s">
        <v>152</v>
      </c>
      <c r="E276" s="232" t="s">
        <v>1</v>
      </c>
      <c r="F276" s="233" t="s">
        <v>165</v>
      </c>
      <c r="G276" s="230"/>
      <c r="H276" s="232" t="s">
        <v>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152</v>
      </c>
      <c r="AU276" s="239" t="s">
        <v>146</v>
      </c>
      <c r="AV276" s="13" t="s">
        <v>82</v>
      </c>
      <c r="AW276" s="13" t="s">
        <v>30</v>
      </c>
      <c r="AX276" s="13" t="s">
        <v>74</v>
      </c>
      <c r="AY276" s="239" t="s">
        <v>138</v>
      </c>
    </row>
    <row r="277" s="14" customFormat="1">
      <c r="A277" s="14"/>
      <c r="B277" s="240"/>
      <c r="C277" s="241"/>
      <c r="D277" s="231" t="s">
        <v>152</v>
      </c>
      <c r="E277" s="242" t="s">
        <v>1</v>
      </c>
      <c r="F277" s="243" t="s">
        <v>166</v>
      </c>
      <c r="G277" s="241"/>
      <c r="H277" s="244">
        <v>2.8620000000000001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152</v>
      </c>
      <c r="AU277" s="250" t="s">
        <v>146</v>
      </c>
      <c r="AV277" s="14" t="s">
        <v>146</v>
      </c>
      <c r="AW277" s="14" t="s">
        <v>30</v>
      </c>
      <c r="AX277" s="14" t="s">
        <v>74</v>
      </c>
      <c r="AY277" s="250" t="s">
        <v>138</v>
      </c>
    </row>
    <row r="278" s="13" customFormat="1">
      <c r="A278" s="13"/>
      <c r="B278" s="229"/>
      <c r="C278" s="230"/>
      <c r="D278" s="231" t="s">
        <v>152</v>
      </c>
      <c r="E278" s="232" t="s">
        <v>1</v>
      </c>
      <c r="F278" s="233" t="s">
        <v>167</v>
      </c>
      <c r="G278" s="230"/>
      <c r="H278" s="232" t="s">
        <v>1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152</v>
      </c>
      <c r="AU278" s="239" t="s">
        <v>146</v>
      </c>
      <c r="AV278" s="13" t="s">
        <v>82</v>
      </c>
      <c r="AW278" s="13" t="s">
        <v>30</v>
      </c>
      <c r="AX278" s="13" t="s">
        <v>74</v>
      </c>
      <c r="AY278" s="239" t="s">
        <v>138</v>
      </c>
    </row>
    <row r="279" s="14" customFormat="1">
      <c r="A279" s="14"/>
      <c r="B279" s="240"/>
      <c r="C279" s="241"/>
      <c r="D279" s="231" t="s">
        <v>152</v>
      </c>
      <c r="E279" s="242" t="s">
        <v>1</v>
      </c>
      <c r="F279" s="243" t="s">
        <v>168</v>
      </c>
      <c r="G279" s="241"/>
      <c r="H279" s="244">
        <v>1.2150000000000001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152</v>
      </c>
      <c r="AU279" s="250" t="s">
        <v>146</v>
      </c>
      <c r="AV279" s="14" t="s">
        <v>146</v>
      </c>
      <c r="AW279" s="14" t="s">
        <v>30</v>
      </c>
      <c r="AX279" s="14" t="s">
        <v>74</v>
      </c>
      <c r="AY279" s="250" t="s">
        <v>138</v>
      </c>
    </row>
    <row r="280" s="15" customFormat="1">
      <c r="A280" s="15"/>
      <c r="B280" s="251"/>
      <c r="C280" s="252"/>
      <c r="D280" s="231" t="s">
        <v>152</v>
      </c>
      <c r="E280" s="253" t="s">
        <v>1</v>
      </c>
      <c r="F280" s="254" t="s">
        <v>169</v>
      </c>
      <c r="G280" s="252"/>
      <c r="H280" s="255">
        <v>11.933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1" t="s">
        <v>152</v>
      </c>
      <c r="AU280" s="261" t="s">
        <v>146</v>
      </c>
      <c r="AV280" s="15" t="s">
        <v>145</v>
      </c>
      <c r="AW280" s="15" t="s">
        <v>30</v>
      </c>
      <c r="AX280" s="15" t="s">
        <v>82</v>
      </c>
      <c r="AY280" s="261" t="s">
        <v>138</v>
      </c>
    </row>
    <row r="281" s="2" customFormat="1" ht="24.15" customHeight="1">
      <c r="A281" s="38"/>
      <c r="B281" s="39"/>
      <c r="C281" s="215" t="s">
        <v>7</v>
      </c>
      <c r="D281" s="215" t="s">
        <v>141</v>
      </c>
      <c r="E281" s="216" t="s">
        <v>261</v>
      </c>
      <c r="F281" s="217" t="s">
        <v>262</v>
      </c>
      <c r="G281" s="218" t="s">
        <v>150</v>
      </c>
      <c r="H281" s="219">
        <v>11.933</v>
      </c>
      <c r="I281" s="220"/>
      <c r="J281" s="221">
        <f>ROUND(I281*H281,1)</f>
        <v>0</v>
      </c>
      <c r="K281" s="222"/>
      <c r="L281" s="44"/>
      <c r="M281" s="223" t="s">
        <v>1</v>
      </c>
      <c r="N281" s="224" t="s">
        <v>40</v>
      </c>
      <c r="O281" s="91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7" t="s">
        <v>145</v>
      </c>
      <c r="AT281" s="227" t="s">
        <v>141</v>
      </c>
      <c r="AU281" s="227" t="s">
        <v>146</v>
      </c>
      <c r="AY281" s="17" t="s">
        <v>138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7" t="s">
        <v>146</v>
      </c>
      <c r="BK281" s="228">
        <f>ROUND(I281*H281,1)</f>
        <v>0</v>
      </c>
      <c r="BL281" s="17" t="s">
        <v>145</v>
      </c>
      <c r="BM281" s="227" t="s">
        <v>263</v>
      </c>
    </row>
    <row r="282" s="13" customFormat="1">
      <c r="A282" s="13"/>
      <c r="B282" s="229"/>
      <c r="C282" s="230"/>
      <c r="D282" s="231" t="s">
        <v>152</v>
      </c>
      <c r="E282" s="232" t="s">
        <v>1</v>
      </c>
      <c r="F282" s="233" t="s">
        <v>187</v>
      </c>
      <c r="G282" s="230"/>
      <c r="H282" s="232" t="s">
        <v>1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152</v>
      </c>
      <c r="AU282" s="239" t="s">
        <v>146</v>
      </c>
      <c r="AV282" s="13" t="s">
        <v>82</v>
      </c>
      <c r="AW282" s="13" t="s">
        <v>30</v>
      </c>
      <c r="AX282" s="13" t="s">
        <v>74</v>
      </c>
      <c r="AY282" s="239" t="s">
        <v>138</v>
      </c>
    </row>
    <row r="283" s="14" customFormat="1">
      <c r="A283" s="14"/>
      <c r="B283" s="240"/>
      <c r="C283" s="241"/>
      <c r="D283" s="231" t="s">
        <v>152</v>
      </c>
      <c r="E283" s="242" t="s">
        <v>1</v>
      </c>
      <c r="F283" s="243" t="s">
        <v>242</v>
      </c>
      <c r="G283" s="241"/>
      <c r="H283" s="244">
        <v>7.8559999999999999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152</v>
      </c>
      <c r="AU283" s="250" t="s">
        <v>146</v>
      </c>
      <c r="AV283" s="14" t="s">
        <v>146</v>
      </c>
      <c r="AW283" s="14" t="s">
        <v>30</v>
      </c>
      <c r="AX283" s="14" t="s">
        <v>74</v>
      </c>
      <c r="AY283" s="250" t="s">
        <v>138</v>
      </c>
    </row>
    <row r="284" s="13" customFormat="1">
      <c r="A284" s="13"/>
      <c r="B284" s="229"/>
      <c r="C284" s="230"/>
      <c r="D284" s="231" t="s">
        <v>152</v>
      </c>
      <c r="E284" s="232" t="s">
        <v>1</v>
      </c>
      <c r="F284" s="233" t="s">
        <v>165</v>
      </c>
      <c r="G284" s="230"/>
      <c r="H284" s="232" t="s">
        <v>1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152</v>
      </c>
      <c r="AU284" s="239" t="s">
        <v>146</v>
      </c>
      <c r="AV284" s="13" t="s">
        <v>82</v>
      </c>
      <c r="AW284" s="13" t="s">
        <v>30</v>
      </c>
      <c r="AX284" s="13" t="s">
        <v>74</v>
      </c>
      <c r="AY284" s="239" t="s">
        <v>138</v>
      </c>
    </row>
    <row r="285" s="14" customFormat="1">
      <c r="A285" s="14"/>
      <c r="B285" s="240"/>
      <c r="C285" s="241"/>
      <c r="D285" s="231" t="s">
        <v>152</v>
      </c>
      <c r="E285" s="242" t="s">
        <v>1</v>
      </c>
      <c r="F285" s="243" t="s">
        <v>166</v>
      </c>
      <c r="G285" s="241"/>
      <c r="H285" s="244">
        <v>2.8620000000000001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152</v>
      </c>
      <c r="AU285" s="250" t="s">
        <v>146</v>
      </c>
      <c r="AV285" s="14" t="s">
        <v>146</v>
      </c>
      <c r="AW285" s="14" t="s">
        <v>30</v>
      </c>
      <c r="AX285" s="14" t="s">
        <v>74</v>
      </c>
      <c r="AY285" s="250" t="s">
        <v>138</v>
      </c>
    </row>
    <row r="286" s="13" customFormat="1">
      <c r="A286" s="13"/>
      <c r="B286" s="229"/>
      <c r="C286" s="230"/>
      <c r="D286" s="231" t="s">
        <v>152</v>
      </c>
      <c r="E286" s="232" t="s">
        <v>1</v>
      </c>
      <c r="F286" s="233" t="s">
        <v>167</v>
      </c>
      <c r="G286" s="230"/>
      <c r="H286" s="232" t="s">
        <v>1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152</v>
      </c>
      <c r="AU286" s="239" t="s">
        <v>146</v>
      </c>
      <c r="AV286" s="13" t="s">
        <v>82</v>
      </c>
      <c r="AW286" s="13" t="s">
        <v>30</v>
      </c>
      <c r="AX286" s="13" t="s">
        <v>74</v>
      </c>
      <c r="AY286" s="239" t="s">
        <v>138</v>
      </c>
    </row>
    <row r="287" s="14" customFormat="1">
      <c r="A287" s="14"/>
      <c r="B287" s="240"/>
      <c r="C287" s="241"/>
      <c r="D287" s="231" t="s">
        <v>152</v>
      </c>
      <c r="E287" s="242" t="s">
        <v>1</v>
      </c>
      <c r="F287" s="243" t="s">
        <v>168</v>
      </c>
      <c r="G287" s="241"/>
      <c r="H287" s="244">
        <v>1.2150000000000001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152</v>
      </c>
      <c r="AU287" s="250" t="s">
        <v>146</v>
      </c>
      <c r="AV287" s="14" t="s">
        <v>146</v>
      </c>
      <c r="AW287" s="14" t="s">
        <v>30</v>
      </c>
      <c r="AX287" s="14" t="s">
        <v>74</v>
      </c>
      <c r="AY287" s="250" t="s">
        <v>138</v>
      </c>
    </row>
    <row r="288" s="15" customFormat="1">
      <c r="A288" s="15"/>
      <c r="B288" s="251"/>
      <c r="C288" s="252"/>
      <c r="D288" s="231" t="s">
        <v>152</v>
      </c>
      <c r="E288" s="253" t="s">
        <v>1</v>
      </c>
      <c r="F288" s="254" t="s">
        <v>169</v>
      </c>
      <c r="G288" s="252"/>
      <c r="H288" s="255">
        <v>11.933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1" t="s">
        <v>152</v>
      </c>
      <c r="AU288" s="261" t="s">
        <v>146</v>
      </c>
      <c r="AV288" s="15" t="s">
        <v>145</v>
      </c>
      <c r="AW288" s="15" t="s">
        <v>30</v>
      </c>
      <c r="AX288" s="15" t="s">
        <v>82</v>
      </c>
      <c r="AY288" s="261" t="s">
        <v>138</v>
      </c>
    </row>
    <row r="289" s="2" customFormat="1" ht="24.15" customHeight="1">
      <c r="A289" s="38"/>
      <c r="B289" s="39"/>
      <c r="C289" s="215" t="s">
        <v>264</v>
      </c>
      <c r="D289" s="215" t="s">
        <v>141</v>
      </c>
      <c r="E289" s="216" t="s">
        <v>265</v>
      </c>
      <c r="F289" s="217" t="s">
        <v>266</v>
      </c>
      <c r="G289" s="218" t="s">
        <v>150</v>
      </c>
      <c r="H289" s="219">
        <v>11.933</v>
      </c>
      <c r="I289" s="220"/>
      <c r="J289" s="221">
        <f>ROUND(I289*H289,1)</f>
        <v>0</v>
      </c>
      <c r="K289" s="222"/>
      <c r="L289" s="44"/>
      <c r="M289" s="223" t="s">
        <v>1</v>
      </c>
      <c r="N289" s="224" t="s">
        <v>40</v>
      </c>
      <c r="O289" s="91"/>
      <c r="P289" s="225">
        <f>O289*H289</f>
        <v>0</v>
      </c>
      <c r="Q289" s="225">
        <v>0</v>
      </c>
      <c r="R289" s="225">
        <f>Q289*H289</f>
        <v>0</v>
      </c>
      <c r="S289" s="225">
        <v>0.035000000000000003</v>
      </c>
      <c r="T289" s="226">
        <f>S289*H289</f>
        <v>0.41765500000000005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7" t="s">
        <v>232</v>
      </c>
      <c r="AT289" s="227" t="s">
        <v>141</v>
      </c>
      <c r="AU289" s="227" t="s">
        <v>146</v>
      </c>
      <c r="AY289" s="17" t="s">
        <v>138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146</v>
      </c>
      <c r="BK289" s="228">
        <f>ROUND(I289*H289,1)</f>
        <v>0</v>
      </c>
      <c r="BL289" s="17" t="s">
        <v>232</v>
      </c>
      <c r="BM289" s="227" t="s">
        <v>267</v>
      </c>
    </row>
    <row r="290" s="13" customFormat="1">
      <c r="A290" s="13"/>
      <c r="B290" s="229"/>
      <c r="C290" s="230"/>
      <c r="D290" s="231" t="s">
        <v>152</v>
      </c>
      <c r="E290" s="232" t="s">
        <v>1</v>
      </c>
      <c r="F290" s="233" t="s">
        <v>187</v>
      </c>
      <c r="G290" s="230"/>
      <c r="H290" s="232" t="s">
        <v>1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152</v>
      </c>
      <c r="AU290" s="239" t="s">
        <v>146</v>
      </c>
      <c r="AV290" s="13" t="s">
        <v>82</v>
      </c>
      <c r="AW290" s="13" t="s">
        <v>30</v>
      </c>
      <c r="AX290" s="13" t="s">
        <v>74</v>
      </c>
      <c r="AY290" s="239" t="s">
        <v>138</v>
      </c>
    </row>
    <row r="291" s="14" customFormat="1">
      <c r="A291" s="14"/>
      <c r="B291" s="240"/>
      <c r="C291" s="241"/>
      <c r="D291" s="231" t="s">
        <v>152</v>
      </c>
      <c r="E291" s="242" t="s">
        <v>1</v>
      </c>
      <c r="F291" s="243" t="s">
        <v>242</v>
      </c>
      <c r="G291" s="241"/>
      <c r="H291" s="244">
        <v>7.8559999999999999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152</v>
      </c>
      <c r="AU291" s="250" t="s">
        <v>146</v>
      </c>
      <c r="AV291" s="14" t="s">
        <v>146</v>
      </c>
      <c r="AW291" s="14" t="s">
        <v>30</v>
      </c>
      <c r="AX291" s="14" t="s">
        <v>74</v>
      </c>
      <c r="AY291" s="250" t="s">
        <v>138</v>
      </c>
    </row>
    <row r="292" s="13" customFormat="1">
      <c r="A292" s="13"/>
      <c r="B292" s="229"/>
      <c r="C292" s="230"/>
      <c r="D292" s="231" t="s">
        <v>152</v>
      </c>
      <c r="E292" s="232" t="s">
        <v>1</v>
      </c>
      <c r="F292" s="233" t="s">
        <v>165</v>
      </c>
      <c r="G292" s="230"/>
      <c r="H292" s="232" t="s">
        <v>1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152</v>
      </c>
      <c r="AU292" s="239" t="s">
        <v>146</v>
      </c>
      <c r="AV292" s="13" t="s">
        <v>82</v>
      </c>
      <c r="AW292" s="13" t="s">
        <v>30</v>
      </c>
      <c r="AX292" s="13" t="s">
        <v>74</v>
      </c>
      <c r="AY292" s="239" t="s">
        <v>138</v>
      </c>
    </row>
    <row r="293" s="14" customFormat="1">
      <c r="A293" s="14"/>
      <c r="B293" s="240"/>
      <c r="C293" s="241"/>
      <c r="D293" s="231" t="s">
        <v>152</v>
      </c>
      <c r="E293" s="242" t="s">
        <v>1</v>
      </c>
      <c r="F293" s="243" t="s">
        <v>166</v>
      </c>
      <c r="G293" s="241"/>
      <c r="H293" s="244">
        <v>2.8620000000000001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152</v>
      </c>
      <c r="AU293" s="250" t="s">
        <v>146</v>
      </c>
      <c r="AV293" s="14" t="s">
        <v>146</v>
      </c>
      <c r="AW293" s="14" t="s">
        <v>30</v>
      </c>
      <c r="AX293" s="14" t="s">
        <v>74</v>
      </c>
      <c r="AY293" s="250" t="s">
        <v>138</v>
      </c>
    </row>
    <row r="294" s="13" customFormat="1">
      <c r="A294" s="13"/>
      <c r="B294" s="229"/>
      <c r="C294" s="230"/>
      <c r="D294" s="231" t="s">
        <v>152</v>
      </c>
      <c r="E294" s="232" t="s">
        <v>1</v>
      </c>
      <c r="F294" s="233" t="s">
        <v>167</v>
      </c>
      <c r="G294" s="230"/>
      <c r="H294" s="232" t="s">
        <v>1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152</v>
      </c>
      <c r="AU294" s="239" t="s">
        <v>146</v>
      </c>
      <c r="AV294" s="13" t="s">
        <v>82</v>
      </c>
      <c r="AW294" s="13" t="s">
        <v>30</v>
      </c>
      <c r="AX294" s="13" t="s">
        <v>74</v>
      </c>
      <c r="AY294" s="239" t="s">
        <v>138</v>
      </c>
    </row>
    <row r="295" s="14" customFormat="1">
      <c r="A295" s="14"/>
      <c r="B295" s="240"/>
      <c r="C295" s="241"/>
      <c r="D295" s="231" t="s">
        <v>152</v>
      </c>
      <c r="E295" s="242" t="s">
        <v>1</v>
      </c>
      <c r="F295" s="243" t="s">
        <v>168</v>
      </c>
      <c r="G295" s="241"/>
      <c r="H295" s="244">
        <v>1.2150000000000001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152</v>
      </c>
      <c r="AU295" s="250" t="s">
        <v>146</v>
      </c>
      <c r="AV295" s="14" t="s">
        <v>146</v>
      </c>
      <c r="AW295" s="14" t="s">
        <v>30</v>
      </c>
      <c r="AX295" s="14" t="s">
        <v>74</v>
      </c>
      <c r="AY295" s="250" t="s">
        <v>138</v>
      </c>
    </row>
    <row r="296" s="15" customFormat="1">
      <c r="A296" s="15"/>
      <c r="B296" s="251"/>
      <c r="C296" s="252"/>
      <c r="D296" s="231" t="s">
        <v>152</v>
      </c>
      <c r="E296" s="253" t="s">
        <v>1</v>
      </c>
      <c r="F296" s="254" t="s">
        <v>169</v>
      </c>
      <c r="G296" s="252"/>
      <c r="H296" s="255">
        <v>11.933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1" t="s">
        <v>152</v>
      </c>
      <c r="AU296" s="261" t="s">
        <v>146</v>
      </c>
      <c r="AV296" s="15" t="s">
        <v>145</v>
      </c>
      <c r="AW296" s="15" t="s">
        <v>30</v>
      </c>
      <c r="AX296" s="15" t="s">
        <v>82</v>
      </c>
      <c r="AY296" s="261" t="s">
        <v>138</v>
      </c>
    </row>
    <row r="297" s="2" customFormat="1" ht="21.75" customHeight="1">
      <c r="A297" s="38"/>
      <c r="B297" s="39"/>
      <c r="C297" s="215" t="s">
        <v>268</v>
      </c>
      <c r="D297" s="215" t="s">
        <v>141</v>
      </c>
      <c r="E297" s="216" t="s">
        <v>269</v>
      </c>
      <c r="F297" s="217" t="s">
        <v>270</v>
      </c>
      <c r="G297" s="218" t="s">
        <v>150</v>
      </c>
      <c r="H297" s="219">
        <v>2.6000000000000001</v>
      </c>
      <c r="I297" s="220"/>
      <c r="J297" s="221">
        <f>ROUND(I297*H297,1)</f>
        <v>0</v>
      </c>
      <c r="K297" s="222"/>
      <c r="L297" s="44"/>
      <c r="M297" s="223" t="s">
        <v>1</v>
      </c>
      <c r="N297" s="224" t="s">
        <v>40</v>
      </c>
      <c r="O297" s="91"/>
      <c r="P297" s="225">
        <f>O297*H297</f>
        <v>0</v>
      </c>
      <c r="Q297" s="225">
        <v>0</v>
      </c>
      <c r="R297" s="225">
        <f>Q297*H297</f>
        <v>0</v>
      </c>
      <c r="S297" s="225">
        <v>0.075999999999999998</v>
      </c>
      <c r="T297" s="226">
        <f>S297*H297</f>
        <v>0.1976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7" t="s">
        <v>145</v>
      </c>
      <c r="AT297" s="227" t="s">
        <v>141</v>
      </c>
      <c r="AU297" s="227" t="s">
        <v>146</v>
      </c>
      <c r="AY297" s="17" t="s">
        <v>138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7" t="s">
        <v>146</v>
      </c>
      <c r="BK297" s="228">
        <f>ROUND(I297*H297,1)</f>
        <v>0</v>
      </c>
      <c r="BL297" s="17" t="s">
        <v>145</v>
      </c>
      <c r="BM297" s="227" t="s">
        <v>271</v>
      </c>
    </row>
    <row r="298" s="13" customFormat="1">
      <c r="A298" s="13"/>
      <c r="B298" s="229"/>
      <c r="C298" s="230"/>
      <c r="D298" s="231" t="s">
        <v>152</v>
      </c>
      <c r="E298" s="232" t="s">
        <v>1</v>
      </c>
      <c r="F298" s="233" t="s">
        <v>165</v>
      </c>
      <c r="G298" s="230"/>
      <c r="H298" s="232" t="s">
        <v>1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152</v>
      </c>
      <c r="AU298" s="239" t="s">
        <v>146</v>
      </c>
      <c r="AV298" s="13" t="s">
        <v>82</v>
      </c>
      <c r="AW298" s="13" t="s">
        <v>30</v>
      </c>
      <c r="AX298" s="13" t="s">
        <v>74</v>
      </c>
      <c r="AY298" s="239" t="s">
        <v>138</v>
      </c>
    </row>
    <row r="299" s="14" customFormat="1">
      <c r="A299" s="14"/>
      <c r="B299" s="240"/>
      <c r="C299" s="241"/>
      <c r="D299" s="231" t="s">
        <v>152</v>
      </c>
      <c r="E299" s="242" t="s">
        <v>1</v>
      </c>
      <c r="F299" s="243" t="s">
        <v>272</v>
      </c>
      <c r="G299" s="241"/>
      <c r="H299" s="244">
        <v>1.3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152</v>
      </c>
      <c r="AU299" s="250" t="s">
        <v>146</v>
      </c>
      <c r="AV299" s="14" t="s">
        <v>146</v>
      </c>
      <c r="AW299" s="14" t="s">
        <v>30</v>
      </c>
      <c r="AX299" s="14" t="s">
        <v>74</v>
      </c>
      <c r="AY299" s="250" t="s">
        <v>138</v>
      </c>
    </row>
    <row r="300" s="13" customFormat="1">
      <c r="A300" s="13"/>
      <c r="B300" s="229"/>
      <c r="C300" s="230"/>
      <c r="D300" s="231" t="s">
        <v>152</v>
      </c>
      <c r="E300" s="232" t="s">
        <v>1</v>
      </c>
      <c r="F300" s="233" t="s">
        <v>167</v>
      </c>
      <c r="G300" s="230"/>
      <c r="H300" s="232" t="s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152</v>
      </c>
      <c r="AU300" s="239" t="s">
        <v>146</v>
      </c>
      <c r="AV300" s="13" t="s">
        <v>82</v>
      </c>
      <c r="AW300" s="13" t="s">
        <v>30</v>
      </c>
      <c r="AX300" s="13" t="s">
        <v>74</v>
      </c>
      <c r="AY300" s="239" t="s">
        <v>138</v>
      </c>
    </row>
    <row r="301" s="14" customFormat="1">
      <c r="A301" s="14"/>
      <c r="B301" s="240"/>
      <c r="C301" s="241"/>
      <c r="D301" s="231" t="s">
        <v>152</v>
      </c>
      <c r="E301" s="242" t="s">
        <v>1</v>
      </c>
      <c r="F301" s="243" t="s">
        <v>272</v>
      </c>
      <c r="G301" s="241"/>
      <c r="H301" s="244">
        <v>1.3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152</v>
      </c>
      <c r="AU301" s="250" t="s">
        <v>146</v>
      </c>
      <c r="AV301" s="14" t="s">
        <v>146</v>
      </c>
      <c r="AW301" s="14" t="s">
        <v>30</v>
      </c>
      <c r="AX301" s="14" t="s">
        <v>74</v>
      </c>
      <c r="AY301" s="250" t="s">
        <v>138</v>
      </c>
    </row>
    <row r="302" s="15" customFormat="1">
      <c r="A302" s="15"/>
      <c r="B302" s="251"/>
      <c r="C302" s="252"/>
      <c r="D302" s="231" t="s">
        <v>152</v>
      </c>
      <c r="E302" s="253" t="s">
        <v>1</v>
      </c>
      <c r="F302" s="254" t="s">
        <v>169</v>
      </c>
      <c r="G302" s="252"/>
      <c r="H302" s="255">
        <v>2.6000000000000001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1" t="s">
        <v>152</v>
      </c>
      <c r="AU302" s="261" t="s">
        <v>146</v>
      </c>
      <c r="AV302" s="15" t="s">
        <v>145</v>
      </c>
      <c r="AW302" s="15" t="s">
        <v>30</v>
      </c>
      <c r="AX302" s="15" t="s">
        <v>82</v>
      </c>
      <c r="AY302" s="261" t="s">
        <v>138</v>
      </c>
    </row>
    <row r="303" s="2" customFormat="1" ht="24.15" customHeight="1">
      <c r="A303" s="38"/>
      <c r="B303" s="39"/>
      <c r="C303" s="215" t="s">
        <v>273</v>
      </c>
      <c r="D303" s="215" t="s">
        <v>141</v>
      </c>
      <c r="E303" s="216" t="s">
        <v>274</v>
      </c>
      <c r="F303" s="217" t="s">
        <v>275</v>
      </c>
      <c r="G303" s="218" t="s">
        <v>144</v>
      </c>
      <c r="H303" s="219">
        <v>5</v>
      </c>
      <c r="I303" s="220"/>
      <c r="J303" s="221">
        <f>ROUND(I303*H303,1)</f>
        <v>0</v>
      </c>
      <c r="K303" s="222"/>
      <c r="L303" s="44"/>
      <c r="M303" s="223" t="s">
        <v>1</v>
      </c>
      <c r="N303" s="224" t="s">
        <v>40</v>
      </c>
      <c r="O303" s="91"/>
      <c r="P303" s="225">
        <f>O303*H303</f>
        <v>0</v>
      </c>
      <c r="Q303" s="225">
        <v>0</v>
      </c>
      <c r="R303" s="225">
        <f>Q303*H303</f>
        <v>0</v>
      </c>
      <c r="S303" s="225">
        <v>0.053999999999999999</v>
      </c>
      <c r="T303" s="226">
        <f>S303*H303</f>
        <v>0.27000000000000002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7" t="s">
        <v>145</v>
      </c>
      <c r="AT303" s="227" t="s">
        <v>141</v>
      </c>
      <c r="AU303" s="227" t="s">
        <v>146</v>
      </c>
      <c r="AY303" s="17" t="s">
        <v>138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7" t="s">
        <v>146</v>
      </c>
      <c r="BK303" s="228">
        <f>ROUND(I303*H303,1)</f>
        <v>0</v>
      </c>
      <c r="BL303" s="17" t="s">
        <v>145</v>
      </c>
      <c r="BM303" s="227" t="s">
        <v>276</v>
      </c>
    </row>
    <row r="304" s="2" customFormat="1" ht="24.15" customHeight="1">
      <c r="A304" s="38"/>
      <c r="B304" s="39"/>
      <c r="C304" s="215" t="s">
        <v>277</v>
      </c>
      <c r="D304" s="215" t="s">
        <v>141</v>
      </c>
      <c r="E304" s="216" t="s">
        <v>278</v>
      </c>
      <c r="F304" s="217" t="s">
        <v>279</v>
      </c>
      <c r="G304" s="218" t="s">
        <v>144</v>
      </c>
      <c r="H304" s="219">
        <v>3</v>
      </c>
      <c r="I304" s="220"/>
      <c r="J304" s="221">
        <f>ROUND(I304*H304,1)</f>
        <v>0</v>
      </c>
      <c r="K304" s="222"/>
      <c r="L304" s="44"/>
      <c r="M304" s="223" t="s">
        <v>1</v>
      </c>
      <c r="N304" s="224" t="s">
        <v>40</v>
      </c>
      <c r="O304" s="91"/>
      <c r="P304" s="225">
        <f>O304*H304</f>
        <v>0</v>
      </c>
      <c r="Q304" s="225">
        <v>0</v>
      </c>
      <c r="R304" s="225">
        <f>Q304*H304</f>
        <v>0</v>
      </c>
      <c r="S304" s="225">
        <v>0.001</v>
      </c>
      <c r="T304" s="226">
        <f>S304*H304</f>
        <v>0.0030000000000000001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7" t="s">
        <v>145</v>
      </c>
      <c r="AT304" s="227" t="s">
        <v>141</v>
      </c>
      <c r="AU304" s="227" t="s">
        <v>146</v>
      </c>
      <c r="AY304" s="17" t="s">
        <v>138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146</v>
      </c>
      <c r="BK304" s="228">
        <f>ROUND(I304*H304,1)</f>
        <v>0</v>
      </c>
      <c r="BL304" s="17" t="s">
        <v>145</v>
      </c>
      <c r="BM304" s="227" t="s">
        <v>280</v>
      </c>
    </row>
    <row r="305" s="13" customFormat="1">
      <c r="A305" s="13"/>
      <c r="B305" s="229"/>
      <c r="C305" s="230"/>
      <c r="D305" s="231" t="s">
        <v>152</v>
      </c>
      <c r="E305" s="232" t="s">
        <v>1</v>
      </c>
      <c r="F305" s="233" t="s">
        <v>281</v>
      </c>
      <c r="G305" s="230"/>
      <c r="H305" s="232" t="s">
        <v>1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152</v>
      </c>
      <c r="AU305" s="239" t="s">
        <v>146</v>
      </c>
      <c r="AV305" s="13" t="s">
        <v>82</v>
      </c>
      <c r="AW305" s="13" t="s">
        <v>30</v>
      </c>
      <c r="AX305" s="13" t="s">
        <v>74</v>
      </c>
      <c r="AY305" s="239" t="s">
        <v>138</v>
      </c>
    </row>
    <row r="306" s="14" customFormat="1">
      <c r="A306" s="14"/>
      <c r="B306" s="240"/>
      <c r="C306" s="241"/>
      <c r="D306" s="231" t="s">
        <v>152</v>
      </c>
      <c r="E306" s="242" t="s">
        <v>1</v>
      </c>
      <c r="F306" s="243" t="s">
        <v>139</v>
      </c>
      <c r="G306" s="241"/>
      <c r="H306" s="244">
        <v>3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152</v>
      </c>
      <c r="AU306" s="250" t="s">
        <v>146</v>
      </c>
      <c r="AV306" s="14" t="s">
        <v>146</v>
      </c>
      <c r="AW306" s="14" t="s">
        <v>30</v>
      </c>
      <c r="AX306" s="14" t="s">
        <v>82</v>
      </c>
      <c r="AY306" s="250" t="s">
        <v>138</v>
      </c>
    </row>
    <row r="307" s="2" customFormat="1" ht="24.15" customHeight="1">
      <c r="A307" s="38"/>
      <c r="B307" s="39"/>
      <c r="C307" s="215" t="s">
        <v>282</v>
      </c>
      <c r="D307" s="215" t="s">
        <v>141</v>
      </c>
      <c r="E307" s="216" t="s">
        <v>283</v>
      </c>
      <c r="F307" s="217" t="s">
        <v>284</v>
      </c>
      <c r="G307" s="218" t="s">
        <v>285</v>
      </c>
      <c r="H307" s="219">
        <v>1</v>
      </c>
      <c r="I307" s="220"/>
      <c r="J307" s="221">
        <f>ROUND(I307*H307,1)</f>
        <v>0</v>
      </c>
      <c r="K307" s="222"/>
      <c r="L307" s="44"/>
      <c r="M307" s="223" t="s">
        <v>1</v>
      </c>
      <c r="N307" s="224" t="s">
        <v>40</v>
      </c>
      <c r="O307" s="91"/>
      <c r="P307" s="225">
        <f>O307*H307</f>
        <v>0</v>
      </c>
      <c r="Q307" s="225">
        <v>0</v>
      </c>
      <c r="R307" s="225">
        <f>Q307*H307</f>
        <v>0</v>
      </c>
      <c r="S307" s="225">
        <v>0.0060000000000000001</v>
      </c>
      <c r="T307" s="226">
        <f>S307*H307</f>
        <v>0.0060000000000000001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7" t="s">
        <v>145</v>
      </c>
      <c r="AT307" s="227" t="s">
        <v>141</v>
      </c>
      <c r="AU307" s="227" t="s">
        <v>146</v>
      </c>
      <c r="AY307" s="17" t="s">
        <v>138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7" t="s">
        <v>146</v>
      </c>
      <c r="BK307" s="228">
        <f>ROUND(I307*H307,1)</f>
        <v>0</v>
      </c>
      <c r="BL307" s="17" t="s">
        <v>145</v>
      </c>
      <c r="BM307" s="227" t="s">
        <v>286</v>
      </c>
    </row>
    <row r="308" s="13" customFormat="1">
      <c r="A308" s="13"/>
      <c r="B308" s="229"/>
      <c r="C308" s="230"/>
      <c r="D308" s="231" t="s">
        <v>152</v>
      </c>
      <c r="E308" s="232" t="s">
        <v>1</v>
      </c>
      <c r="F308" s="233" t="s">
        <v>287</v>
      </c>
      <c r="G308" s="230"/>
      <c r="H308" s="232" t="s">
        <v>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152</v>
      </c>
      <c r="AU308" s="239" t="s">
        <v>146</v>
      </c>
      <c r="AV308" s="13" t="s">
        <v>82</v>
      </c>
      <c r="AW308" s="13" t="s">
        <v>30</v>
      </c>
      <c r="AX308" s="13" t="s">
        <v>74</v>
      </c>
      <c r="AY308" s="239" t="s">
        <v>138</v>
      </c>
    </row>
    <row r="309" s="14" customFormat="1">
      <c r="A309" s="14"/>
      <c r="B309" s="240"/>
      <c r="C309" s="241"/>
      <c r="D309" s="231" t="s">
        <v>152</v>
      </c>
      <c r="E309" s="242" t="s">
        <v>1</v>
      </c>
      <c r="F309" s="243" t="s">
        <v>82</v>
      </c>
      <c r="G309" s="241"/>
      <c r="H309" s="244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152</v>
      </c>
      <c r="AU309" s="250" t="s">
        <v>146</v>
      </c>
      <c r="AV309" s="14" t="s">
        <v>146</v>
      </c>
      <c r="AW309" s="14" t="s">
        <v>30</v>
      </c>
      <c r="AX309" s="14" t="s">
        <v>74</v>
      </c>
      <c r="AY309" s="250" t="s">
        <v>138</v>
      </c>
    </row>
    <row r="310" s="15" customFormat="1">
      <c r="A310" s="15"/>
      <c r="B310" s="251"/>
      <c r="C310" s="252"/>
      <c r="D310" s="231" t="s">
        <v>152</v>
      </c>
      <c r="E310" s="253" t="s">
        <v>1</v>
      </c>
      <c r="F310" s="254" t="s">
        <v>169</v>
      </c>
      <c r="G310" s="252"/>
      <c r="H310" s="255">
        <v>1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1" t="s">
        <v>152</v>
      </c>
      <c r="AU310" s="261" t="s">
        <v>146</v>
      </c>
      <c r="AV310" s="15" t="s">
        <v>145</v>
      </c>
      <c r="AW310" s="15" t="s">
        <v>30</v>
      </c>
      <c r="AX310" s="15" t="s">
        <v>82</v>
      </c>
      <c r="AY310" s="261" t="s">
        <v>138</v>
      </c>
    </row>
    <row r="311" s="2" customFormat="1" ht="24.15" customHeight="1">
      <c r="A311" s="38"/>
      <c r="B311" s="39"/>
      <c r="C311" s="215" t="s">
        <v>288</v>
      </c>
      <c r="D311" s="215" t="s">
        <v>141</v>
      </c>
      <c r="E311" s="216" t="s">
        <v>289</v>
      </c>
      <c r="F311" s="217" t="s">
        <v>290</v>
      </c>
      <c r="G311" s="218" t="s">
        <v>285</v>
      </c>
      <c r="H311" s="219">
        <v>16</v>
      </c>
      <c r="I311" s="220"/>
      <c r="J311" s="221">
        <f>ROUND(I311*H311,1)</f>
        <v>0</v>
      </c>
      <c r="K311" s="222"/>
      <c r="L311" s="44"/>
      <c r="M311" s="223" t="s">
        <v>1</v>
      </c>
      <c r="N311" s="224" t="s">
        <v>40</v>
      </c>
      <c r="O311" s="91"/>
      <c r="P311" s="225">
        <f>O311*H311</f>
        <v>0</v>
      </c>
      <c r="Q311" s="225">
        <v>0</v>
      </c>
      <c r="R311" s="225">
        <f>Q311*H311</f>
        <v>0</v>
      </c>
      <c r="S311" s="225">
        <v>0.0089999999999999993</v>
      </c>
      <c r="T311" s="226">
        <f>S311*H311</f>
        <v>0.14399999999999999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7" t="s">
        <v>145</v>
      </c>
      <c r="AT311" s="227" t="s">
        <v>141</v>
      </c>
      <c r="AU311" s="227" t="s">
        <v>146</v>
      </c>
      <c r="AY311" s="17" t="s">
        <v>138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146</v>
      </c>
      <c r="BK311" s="228">
        <f>ROUND(I311*H311,1)</f>
        <v>0</v>
      </c>
      <c r="BL311" s="17" t="s">
        <v>145</v>
      </c>
      <c r="BM311" s="227" t="s">
        <v>291</v>
      </c>
    </row>
    <row r="312" s="13" customFormat="1">
      <c r="A312" s="13"/>
      <c r="B312" s="229"/>
      <c r="C312" s="230"/>
      <c r="D312" s="231" t="s">
        <v>152</v>
      </c>
      <c r="E312" s="232" t="s">
        <v>1</v>
      </c>
      <c r="F312" s="233" t="s">
        <v>292</v>
      </c>
      <c r="G312" s="230"/>
      <c r="H312" s="232" t="s">
        <v>1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152</v>
      </c>
      <c r="AU312" s="239" t="s">
        <v>146</v>
      </c>
      <c r="AV312" s="13" t="s">
        <v>82</v>
      </c>
      <c r="AW312" s="13" t="s">
        <v>30</v>
      </c>
      <c r="AX312" s="13" t="s">
        <v>74</v>
      </c>
      <c r="AY312" s="239" t="s">
        <v>138</v>
      </c>
    </row>
    <row r="313" s="13" customFormat="1">
      <c r="A313" s="13"/>
      <c r="B313" s="229"/>
      <c r="C313" s="230"/>
      <c r="D313" s="231" t="s">
        <v>152</v>
      </c>
      <c r="E313" s="232" t="s">
        <v>1</v>
      </c>
      <c r="F313" s="233" t="s">
        <v>293</v>
      </c>
      <c r="G313" s="230"/>
      <c r="H313" s="232" t="s">
        <v>1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152</v>
      </c>
      <c r="AU313" s="239" t="s">
        <v>146</v>
      </c>
      <c r="AV313" s="13" t="s">
        <v>82</v>
      </c>
      <c r="AW313" s="13" t="s">
        <v>30</v>
      </c>
      <c r="AX313" s="13" t="s">
        <v>74</v>
      </c>
      <c r="AY313" s="239" t="s">
        <v>138</v>
      </c>
    </row>
    <row r="314" s="14" customFormat="1">
      <c r="A314" s="14"/>
      <c r="B314" s="240"/>
      <c r="C314" s="241"/>
      <c r="D314" s="231" t="s">
        <v>152</v>
      </c>
      <c r="E314" s="242" t="s">
        <v>1</v>
      </c>
      <c r="F314" s="243" t="s">
        <v>145</v>
      </c>
      <c r="G314" s="241"/>
      <c r="H314" s="244">
        <v>4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152</v>
      </c>
      <c r="AU314" s="250" t="s">
        <v>146</v>
      </c>
      <c r="AV314" s="14" t="s">
        <v>146</v>
      </c>
      <c r="AW314" s="14" t="s">
        <v>30</v>
      </c>
      <c r="AX314" s="14" t="s">
        <v>74</v>
      </c>
      <c r="AY314" s="250" t="s">
        <v>138</v>
      </c>
    </row>
    <row r="315" s="13" customFormat="1">
      <c r="A315" s="13"/>
      <c r="B315" s="229"/>
      <c r="C315" s="230"/>
      <c r="D315" s="231" t="s">
        <v>152</v>
      </c>
      <c r="E315" s="232" t="s">
        <v>1</v>
      </c>
      <c r="F315" s="233" t="s">
        <v>209</v>
      </c>
      <c r="G315" s="230"/>
      <c r="H315" s="232" t="s">
        <v>1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152</v>
      </c>
      <c r="AU315" s="239" t="s">
        <v>146</v>
      </c>
      <c r="AV315" s="13" t="s">
        <v>82</v>
      </c>
      <c r="AW315" s="13" t="s">
        <v>30</v>
      </c>
      <c r="AX315" s="13" t="s">
        <v>74</v>
      </c>
      <c r="AY315" s="239" t="s">
        <v>138</v>
      </c>
    </row>
    <row r="316" s="13" customFormat="1">
      <c r="A316" s="13"/>
      <c r="B316" s="229"/>
      <c r="C316" s="230"/>
      <c r="D316" s="231" t="s">
        <v>152</v>
      </c>
      <c r="E316" s="232" t="s">
        <v>1</v>
      </c>
      <c r="F316" s="233" t="s">
        <v>294</v>
      </c>
      <c r="G316" s="230"/>
      <c r="H316" s="232" t="s">
        <v>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152</v>
      </c>
      <c r="AU316" s="239" t="s">
        <v>146</v>
      </c>
      <c r="AV316" s="13" t="s">
        <v>82</v>
      </c>
      <c r="AW316" s="13" t="s">
        <v>30</v>
      </c>
      <c r="AX316" s="13" t="s">
        <v>74</v>
      </c>
      <c r="AY316" s="239" t="s">
        <v>138</v>
      </c>
    </row>
    <row r="317" s="14" customFormat="1">
      <c r="A317" s="14"/>
      <c r="B317" s="240"/>
      <c r="C317" s="241"/>
      <c r="D317" s="231" t="s">
        <v>152</v>
      </c>
      <c r="E317" s="242" t="s">
        <v>1</v>
      </c>
      <c r="F317" s="243" t="s">
        <v>195</v>
      </c>
      <c r="G317" s="241"/>
      <c r="H317" s="244">
        <v>9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152</v>
      </c>
      <c r="AU317" s="250" t="s">
        <v>146</v>
      </c>
      <c r="AV317" s="14" t="s">
        <v>146</v>
      </c>
      <c r="AW317" s="14" t="s">
        <v>30</v>
      </c>
      <c r="AX317" s="14" t="s">
        <v>74</v>
      </c>
      <c r="AY317" s="250" t="s">
        <v>138</v>
      </c>
    </row>
    <row r="318" s="13" customFormat="1">
      <c r="A318" s="13"/>
      <c r="B318" s="229"/>
      <c r="C318" s="230"/>
      <c r="D318" s="231" t="s">
        <v>152</v>
      </c>
      <c r="E318" s="232" t="s">
        <v>1</v>
      </c>
      <c r="F318" s="233" t="s">
        <v>167</v>
      </c>
      <c r="G318" s="230"/>
      <c r="H318" s="232" t="s">
        <v>1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152</v>
      </c>
      <c r="AU318" s="239" t="s">
        <v>146</v>
      </c>
      <c r="AV318" s="13" t="s">
        <v>82</v>
      </c>
      <c r="AW318" s="13" t="s">
        <v>30</v>
      </c>
      <c r="AX318" s="13" t="s">
        <v>74</v>
      </c>
      <c r="AY318" s="239" t="s">
        <v>138</v>
      </c>
    </row>
    <row r="319" s="14" customFormat="1">
      <c r="A319" s="14"/>
      <c r="B319" s="240"/>
      <c r="C319" s="241"/>
      <c r="D319" s="231" t="s">
        <v>152</v>
      </c>
      <c r="E319" s="242" t="s">
        <v>1</v>
      </c>
      <c r="F319" s="243" t="s">
        <v>139</v>
      </c>
      <c r="G319" s="241"/>
      <c r="H319" s="244">
        <v>3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152</v>
      </c>
      <c r="AU319" s="250" t="s">
        <v>146</v>
      </c>
      <c r="AV319" s="14" t="s">
        <v>146</v>
      </c>
      <c r="AW319" s="14" t="s">
        <v>30</v>
      </c>
      <c r="AX319" s="14" t="s">
        <v>74</v>
      </c>
      <c r="AY319" s="250" t="s">
        <v>138</v>
      </c>
    </row>
    <row r="320" s="15" customFormat="1">
      <c r="A320" s="15"/>
      <c r="B320" s="251"/>
      <c r="C320" s="252"/>
      <c r="D320" s="231" t="s">
        <v>152</v>
      </c>
      <c r="E320" s="253" t="s">
        <v>1</v>
      </c>
      <c r="F320" s="254" t="s">
        <v>169</v>
      </c>
      <c r="G320" s="252"/>
      <c r="H320" s="255">
        <v>16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1" t="s">
        <v>152</v>
      </c>
      <c r="AU320" s="261" t="s">
        <v>146</v>
      </c>
      <c r="AV320" s="15" t="s">
        <v>145</v>
      </c>
      <c r="AW320" s="15" t="s">
        <v>30</v>
      </c>
      <c r="AX320" s="15" t="s">
        <v>82</v>
      </c>
      <c r="AY320" s="261" t="s">
        <v>138</v>
      </c>
    </row>
    <row r="321" s="2" customFormat="1" ht="24.15" customHeight="1">
      <c r="A321" s="38"/>
      <c r="B321" s="39"/>
      <c r="C321" s="215" t="s">
        <v>295</v>
      </c>
      <c r="D321" s="215" t="s">
        <v>141</v>
      </c>
      <c r="E321" s="216" t="s">
        <v>296</v>
      </c>
      <c r="F321" s="217" t="s">
        <v>297</v>
      </c>
      <c r="G321" s="218" t="s">
        <v>285</v>
      </c>
      <c r="H321" s="219">
        <v>15</v>
      </c>
      <c r="I321" s="220"/>
      <c r="J321" s="221">
        <f>ROUND(I321*H321,1)</f>
        <v>0</v>
      </c>
      <c r="K321" s="222"/>
      <c r="L321" s="44"/>
      <c r="M321" s="223" t="s">
        <v>1</v>
      </c>
      <c r="N321" s="224" t="s">
        <v>40</v>
      </c>
      <c r="O321" s="91"/>
      <c r="P321" s="225">
        <f>O321*H321</f>
        <v>0</v>
      </c>
      <c r="Q321" s="225">
        <v>0</v>
      </c>
      <c r="R321" s="225">
        <f>Q321*H321</f>
        <v>0</v>
      </c>
      <c r="S321" s="225">
        <v>0.019</v>
      </c>
      <c r="T321" s="226">
        <f>S321*H321</f>
        <v>0.28499999999999998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7" t="s">
        <v>145</v>
      </c>
      <c r="AT321" s="227" t="s">
        <v>141</v>
      </c>
      <c r="AU321" s="227" t="s">
        <v>146</v>
      </c>
      <c r="AY321" s="17" t="s">
        <v>138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7" t="s">
        <v>146</v>
      </c>
      <c r="BK321" s="228">
        <f>ROUND(I321*H321,1)</f>
        <v>0</v>
      </c>
      <c r="BL321" s="17" t="s">
        <v>145</v>
      </c>
      <c r="BM321" s="227" t="s">
        <v>298</v>
      </c>
    </row>
    <row r="322" s="13" customFormat="1">
      <c r="A322" s="13"/>
      <c r="B322" s="229"/>
      <c r="C322" s="230"/>
      <c r="D322" s="231" t="s">
        <v>152</v>
      </c>
      <c r="E322" s="232" t="s">
        <v>1</v>
      </c>
      <c r="F322" s="233" t="s">
        <v>299</v>
      </c>
      <c r="G322" s="230"/>
      <c r="H322" s="232" t="s">
        <v>1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9" t="s">
        <v>152</v>
      </c>
      <c r="AU322" s="239" t="s">
        <v>146</v>
      </c>
      <c r="AV322" s="13" t="s">
        <v>82</v>
      </c>
      <c r="AW322" s="13" t="s">
        <v>30</v>
      </c>
      <c r="AX322" s="13" t="s">
        <v>74</v>
      </c>
      <c r="AY322" s="239" t="s">
        <v>138</v>
      </c>
    </row>
    <row r="323" s="13" customFormat="1">
      <c r="A323" s="13"/>
      <c r="B323" s="229"/>
      <c r="C323" s="230"/>
      <c r="D323" s="231" t="s">
        <v>152</v>
      </c>
      <c r="E323" s="232" t="s">
        <v>1</v>
      </c>
      <c r="F323" s="233" t="s">
        <v>300</v>
      </c>
      <c r="G323" s="230"/>
      <c r="H323" s="232" t="s">
        <v>1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152</v>
      </c>
      <c r="AU323" s="239" t="s">
        <v>146</v>
      </c>
      <c r="AV323" s="13" t="s">
        <v>82</v>
      </c>
      <c r="AW323" s="13" t="s">
        <v>30</v>
      </c>
      <c r="AX323" s="13" t="s">
        <v>74</v>
      </c>
      <c r="AY323" s="239" t="s">
        <v>138</v>
      </c>
    </row>
    <row r="324" s="14" customFormat="1">
      <c r="A324" s="14"/>
      <c r="B324" s="240"/>
      <c r="C324" s="241"/>
      <c r="D324" s="231" t="s">
        <v>152</v>
      </c>
      <c r="E324" s="242" t="s">
        <v>1</v>
      </c>
      <c r="F324" s="243" t="s">
        <v>145</v>
      </c>
      <c r="G324" s="241"/>
      <c r="H324" s="244">
        <v>4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152</v>
      </c>
      <c r="AU324" s="250" t="s">
        <v>146</v>
      </c>
      <c r="AV324" s="14" t="s">
        <v>146</v>
      </c>
      <c r="AW324" s="14" t="s">
        <v>30</v>
      </c>
      <c r="AX324" s="14" t="s">
        <v>74</v>
      </c>
      <c r="AY324" s="250" t="s">
        <v>138</v>
      </c>
    </row>
    <row r="325" s="13" customFormat="1">
      <c r="A325" s="13"/>
      <c r="B325" s="229"/>
      <c r="C325" s="230"/>
      <c r="D325" s="231" t="s">
        <v>152</v>
      </c>
      <c r="E325" s="232" t="s">
        <v>1</v>
      </c>
      <c r="F325" s="233" t="s">
        <v>209</v>
      </c>
      <c r="G325" s="230"/>
      <c r="H325" s="232" t="s">
        <v>1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152</v>
      </c>
      <c r="AU325" s="239" t="s">
        <v>146</v>
      </c>
      <c r="AV325" s="13" t="s">
        <v>82</v>
      </c>
      <c r="AW325" s="13" t="s">
        <v>30</v>
      </c>
      <c r="AX325" s="13" t="s">
        <v>74</v>
      </c>
      <c r="AY325" s="239" t="s">
        <v>138</v>
      </c>
    </row>
    <row r="326" s="13" customFormat="1">
      <c r="A326" s="13"/>
      <c r="B326" s="229"/>
      <c r="C326" s="230"/>
      <c r="D326" s="231" t="s">
        <v>152</v>
      </c>
      <c r="E326" s="232" t="s">
        <v>1</v>
      </c>
      <c r="F326" s="233" t="s">
        <v>301</v>
      </c>
      <c r="G326" s="230"/>
      <c r="H326" s="232" t="s">
        <v>1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152</v>
      </c>
      <c r="AU326" s="239" t="s">
        <v>146</v>
      </c>
      <c r="AV326" s="13" t="s">
        <v>82</v>
      </c>
      <c r="AW326" s="13" t="s">
        <v>30</v>
      </c>
      <c r="AX326" s="13" t="s">
        <v>74</v>
      </c>
      <c r="AY326" s="239" t="s">
        <v>138</v>
      </c>
    </row>
    <row r="327" s="14" customFormat="1">
      <c r="A327" s="14"/>
      <c r="B327" s="240"/>
      <c r="C327" s="241"/>
      <c r="D327" s="231" t="s">
        <v>152</v>
      </c>
      <c r="E327" s="242" t="s">
        <v>1</v>
      </c>
      <c r="F327" s="243" t="s">
        <v>146</v>
      </c>
      <c r="G327" s="241"/>
      <c r="H327" s="244">
        <v>2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152</v>
      </c>
      <c r="AU327" s="250" t="s">
        <v>146</v>
      </c>
      <c r="AV327" s="14" t="s">
        <v>146</v>
      </c>
      <c r="AW327" s="14" t="s">
        <v>30</v>
      </c>
      <c r="AX327" s="14" t="s">
        <v>74</v>
      </c>
      <c r="AY327" s="250" t="s">
        <v>138</v>
      </c>
    </row>
    <row r="328" s="13" customFormat="1">
      <c r="A328" s="13"/>
      <c r="B328" s="229"/>
      <c r="C328" s="230"/>
      <c r="D328" s="231" t="s">
        <v>152</v>
      </c>
      <c r="E328" s="232" t="s">
        <v>1</v>
      </c>
      <c r="F328" s="233" t="s">
        <v>302</v>
      </c>
      <c r="G328" s="230"/>
      <c r="H328" s="232" t="s">
        <v>1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9" t="s">
        <v>152</v>
      </c>
      <c r="AU328" s="239" t="s">
        <v>146</v>
      </c>
      <c r="AV328" s="13" t="s">
        <v>82</v>
      </c>
      <c r="AW328" s="13" t="s">
        <v>30</v>
      </c>
      <c r="AX328" s="13" t="s">
        <v>74</v>
      </c>
      <c r="AY328" s="239" t="s">
        <v>138</v>
      </c>
    </row>
    <row r="329" s="14" customFormat="1">
      <c r="A329" s="14"/>
      <c r="B329" s="240"/>
      <c r="C329" s="241"/>
      <c r="D329" s="231" t="s">
        <v>152</v>
      </c>
      <c r="E329" s="242" t="s">
        <v>1</v>
      </c>
      <c r="F329" s="243" t="s">
        <v>195</v>
      </c>
      <c r="G329" s="241"/>
      <c r="H329" s="244">
        <v>9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0" t="s">
        <v>152</v>
      </c>
      <c r="AU329" s="250" t="s">
        <v>146</v>
      </c>
      <c r="AV329" s="14" t="s">
        <v>146</v>
      </c>
      <c r="AW329" s="14" t="s">
        <v>30</v>
      </c>
      <c r="AX329" s="14" t="s">
        <v>74</v>
      </c>
      <c r="AY329" s="250" t="s">
        <v>138</v>
      </c>
    </row>
    <row r="330" s="15" customFormat="1">
      <c r="A330" s="15"/>
      <c r="B330" s="251"/>
      <c r="C330" s="252"/>
      <c r="D330" s="231" t="s">
        <v>152</v>
      </c>
      <c r="E330" s="253" t="s">
        <v>1</v>
      </c>
      <c r="F330" s="254" t="s">
        <v>169</v>
      </c>
      <c r="G330" s="252"/>
      <c r="H330" s="255">
        <v>15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1" t="s">
        <v>152</v>
      </c>
      <c r="AU330" s="261" t="s">
        <v>146</v>
      </c>
      <c r="AV330" s="15" t="s">
        <v>145</v>
      </c>
      <c r="AW330" s="15" t="s">
        <v>30</v>
      </c>
      <c r="AX330" s="15" t="s">
        <v>82</v>
      </c>
      <c r="AY330" s="261" t="s">
        <v>138</v>
      </c>
    </row>
    <row r="331" s="2" customFormat="1" ht="24.15" customHeight="1">
      <c r="A331" s="38"/>
      <c r="B331" s="39"/>
      <c r="C331" s="215" t="s">
        <v>303</v>
      </c>
      <c r="D331" s="215" t="s">
        <v>141</v>
      </c>
      <c r="E331" s="216" t="s">
        <v>304</v>
      </c>
      <c r="F331" s="217" t="s">
        <v>305</v>
      </c>
      <c r="G331" s="218" t="s">
        <v>285</v>
      </c>
      <c r="H331" s="219">
        <v>1.6000000000000001</v>
      </c>
      <c r="I331" s="220"/>
      <c r="J331" s="221">
        <f>ROUND(I331*H331,1)</f>
        <v>0</v>
      </c>
      <c r="K331" s="222"/>
      <c r="L331" s="44"/>
      <c r="M331" s="223" t="s">
        <v>1</v>
      </c>
      <c r="N331" s="224" t="s">
        <v>40</v>
      </c>
      <c r="O331" s="91"/>
      <c r="P331" s="225">
        <f>O331*H331</f>
        <v>0</v>
      </c>
      <c r="Q331" s="225">
        <v>0</v>
      </c>
      <c r="R331" s="225">
        <f>Q331*H331</f>
        <v>0</v>
      </c>
      <c r="S331" s="225">
        <v>0.033000000000000002</v>
      </c>
      <c r="T331" s="226">
        <f>S331*H331</f>
        <v>0.052800000000000007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7" t="s">
        <v>145</v>
      </c>
      <c r="AT331" s="227" t="s">
        <v>141</v>
      </c>
      <c r="AU331" s="227" t="s">
        <v>146</v>
      </c>
      <c r="AY331" s="17" t="s">
        <v>138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7" t="s">
        <v>146</v>
      </c>
      <c r="BK331" s="228">
        <f>ROUND(I331*H331,1)</f>
        <v>0</v>
      </c>
      <c r="BL331" s="17" t="s">
        <v>145</v>
      </c>
      <c r="BM331" s="227" t="s">
        <v>306</v>
      </c>
    </row>
    <row r="332" s="13" customFormat="1">
      <c r="A332" s="13"/>
      <c r="B332" s="229"/>
      <c r="C332" s="230"/>
      <c r="D332" s="231" t="s">
        <v>152</v>
      </c>
      <c r="E332" s="232" t="s">
        <v>1</v>
      </c>
      <c r="F332" s="233" t="s">
        <v>222</v>
      </c>
      <c r="G332" s="230"/>
      <c r="H332" s="232" t="s">
        <v>1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152</v>
      </c>
      <c r="AU332" s="239" t="s">
        <v>146</v>
      </c>
      <c r="AV332" s="13" t="s">
        <v>82</v>
      </c>
      <c r="AW332" s="13" t="s">
        <v>30</v>
      </c>
      <c r="AX332" s="13" t="s">
        <v>74</v>
      </c>
      <c r="AY332" s="239" t="s">
        <v>138</v>
      </c>
    </row>
    <row r="333" s="14" customFormat="1">
      <c r="A333" s="14"/>
      <c r="B333" s="240"/>
      <c r="C333" s="241"/>
      <c r="D333" s="231" t="s">
        <v>152</v>
      </c>
      <c r="E333" s="242" t="s">
        <v>1</v>
      </c>
      <c r="F333" s="243" t="s">
        <v>307</v>
      </c>
      <c r="G333" s="241"/>
      <c r="H333" s="244">
        <v>1.6000000000000001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152</v>
      </c>
      <c r="AU333" s="250" t="s">
        <v>146</v>
      </c>
      <c r="AV333" s="14" t="s">
        <v>146</v>
      </c>
      <c r="AW333" s="14" t="s">
        <v>30</v>
      </c>
      <c r="AX333" s="14" t="s">
        <v>82</v>
      </c>
      <c r="AY333" s="250" t="s">
        <v>138</v>
      </c>
    </row>
    <row r="334" s="2" customFormat="1" ht="24.15" customHeight="1">
      <c r="A334" s="38"/>
      <c r="B334" s="39"/>
      <c r="C334" s="215" t="s">
        <v>308</v>
      </c>
      <c r="D334" s="215" t="s">
        <v>141</v>
      </c>
      <c r="E334" s="216" t="s">
        <v>309</v>
      </c>
      <c r="F334" s="217" t="s">
        <v>310</v>
      </c>
      <c r="G334" s="218" t="s">
        <v>285</v>
      </c>
      <c r="H334" s="219">
        <v>15</v>
      </c>
      <c r="I334" s="220"/>
      <c r="J334" s="221">
        <f>ROUND(I334*H334,1)</f>
        <v>0</v>
      </c>
      <c r="K334" s="222"/>
      <c r="L334" s="44"/>
      <c r="M334" s="223" t="s">
        <v>1</v>
      </c>
      <c r="N334" s="224" t="s">
        <v>40</v>
      </c>
      <c r="O334" s="91"/>
      <c r="P334" s="225">
        <f>O334*H334</f>
        <v>0</v>
      </c>
      <c r="Q334" s="225">
        <v>0</v>
      </c>
      <c r="R334" s="225">
        <f>Q334*H334</f>
        <v>0</v>
      </c>
      <c r="S334" s="225">
        <v>0.001</v>
      </c>
      <c r="T334" s="226">
        <f>S334*H334</f>
        <v>0.014999999999999999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7" t="s">
        <v>145</v>
      </c>
      <c r="AT334" s="227" t="s">
        <v>141</v>
      </c>
      <c r="AU334" s="227" t="s">
        <v>146</v>
      </c>
      <c r="AY334" s="17" t="s">
        <v>138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7" t="s">
        <v>146</v>
      </c>
      <c r="BK334" s="228">
        <f>ROUND(I334*H334,1)</f>
        <v>0</v>
      </c>
      <c r="BL334" s="17" t="s">
        <v>145</v>
      </c>
      <c r="BM334" s="227" t="s">
        <v>311</v>
      </c>
    </row>
    <row r="335" s="14" customFormat="1">
      <c r="A335" s="14"/>
      <c r="B335" s="240"/>
      <c r="C335" s="241"/>
      <c r="D335" s="231" t="s">
        <v>152</v>
      </c>
      <c r="E335" s="242" t="s">
        <v>1</v>
      </c>
      <c r="F335" s="243" t="s">
        <v>8</v>
      </c>
      <c r="G335" s="241"/>
      <c r="H335" s="244">
        <v>15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0" t="s">
        <v>152</v>
      </c>
      <c r="AU335" s="250" t="s">
        <v>146</v>
      </c>
      <c r="AV335" s="14" t="s">
        <v>146</v>
      </c>
      <c r="AW335" s="14" t="s">
        <v>30</v>
      </c>
      <c r="AX335" s="14" t="s">
        <v>82</v>
      </c>
      <c r="AY335" s="250" t="s">
        <v>138</v>
      </c>
    </row>
    <row r="336" s="2" customFormat="1" ht="24.15" customHeight="1">
      <c r="A336" s="38"/>
      <c r="B336" s="39"/>
      <c r="C336" s="215" t="s">
        <v>312</v>
      </c>
      <c r="D336" s="215" t="s">
        <v>141</v>
      </c>
      <c r="E336" s="216" t="s">
        <v>313</v>
      </c>
      <c r="F336" s="217" t="s">
        <v>314</v>
      </c>
      <c r="G336" s="218" t="s">
        <v>144</v>
      </c>
      <c r="H336" s="219">
        <v>5</v>
      </c>
      <c r="I336" s="220"/>
      <c r="J336" s="221">
        <f>ROUND(I336*H336,1)</f>
        <v>0</v>
      </c>
      <c r="K336" s="222"/>
      <c r="L336" s="44"/>
      <c r="M336" s="223" t="s">
        <v>1</v>
      </c>
      <c r="N336" s="224" t="s">
        <v>40</v>
      </c>
      <c r="O336" s="91"/>
      <c r="P336" s="225">
        <f>O336*H336</f>
        <v>0</v>
      </c>
      <c r="Q336" s="225">
        <v>0</v>
      </c>
      <c r="R336" s="225">
        <f>Q336*H336</f>
        <v>0</v>
      </c>
      <c r="S336" s="225">
        <v>0.001</v>
      </c>
      <c r="T336" s="226">
        <f>S336*H336</f>
        <v>0.0050000000000000001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145</v>
      </c>
      <c r="AT336" s="227" t="s">
        <v>141</v>
      </c>
      <c r="AU336" s="227" t="s">
        <v>146</v>
      </c>
      <c r="AY336" s="17" t="s">
        <v>138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146</v>
      </c>
      <c r="BK336" s="228">
        <f>ROUND(I336*H336,1)</f>
        <v>0</v>
      </c>
      <c r="BL336" s="17" t="s">
        <v>145</v>
      </c>
      <c r="BM336" s="227" t="s">
        <v>315</v>
      </c>
    </row>
    <row r="337" s="13" customFormat="1">
      <c r="A337" s="13"/>
      <c r="B337" s="229"/>
      <c r="C337" s="230"/>
      <c r="D337" s="231" t="s">
        <v>152</v>
      </c>
      <c r="E337" s="232" t="s">
        <v>1</v>
      </c>
      <c r="F337" s="233" t="s">
        <v>316</v>
      </c>
      <c r="G337" s="230"/>
      <c r="H337" s="232" t="s">
        <v>1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152</v>
      </c>
      <c r="AU337" s="239" t="s">
        <v>146</v>
      </c>
      <c r="AV337" s="13" t="s">
        <v>82</v>
      </c>
      <c r="AW337" s="13" t="s">
        <v>30</v>
      </c>
      <c r="AX337" s="13" t="s">
        <v>74</v>
      </c>
      <c r="AY337" s="239" t="s">
        <v>138</v>
      </c>
    </row>
    <row r="338" s="14" customFormat="1">
      <c r="A338" s="14"/>
      <c r="B338" s="240"/>
      <c r="C338" s="241"/>
      <c r="D338" s="231" t="s">
        <v>152</v>
      </c>
      <c r="E338" s="242" t="s">
        <v>1</v>
      </c>
      <c r="F338" s="243" t="s">
        <v>82</v>
      </c>
      <c r="G338" s="241"/>
      <c r="H338" s="244">
        <v>1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0" t="s">
        <v>152</v>
      </c>
      <c r="AU338" s="250" t="s">
        <v>146</v>
      </c>
      <c r="AV338" s="14" t="s">
        <v>146</v>
      </c>
      <c r="AW338" s="14" t="s">
        <v>30</v>
      </c>
      <c r="AX338" s="14" t="s">
        <v>74</v>
      </c>
      <c r="AY338" s="250" t="s">
        <v>138</v>
      </c>
    </row>
    <row r="339" s="13" customFormat="1">
      <c r="A339" s="13"/>
      <c r="B339" s="229"/>
      <c r="C339" s="230"/>
      <c r="D339" s="231" t="s">
        <v>152</v>
      </c>
      <c r="E339" s="232" t="s">
        <v>1</v>
      </c>
      <c r="F339" s="233" t="s">
        <v>317</v>
      </c>
      <c r="G339" s="230"/>
      <c r="H339" s="232" t="s">
        <v>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152</v>
      </c>
      <c r="AU339" s="239" t="s">
        <v>146</v>
      </c>
      <c r="AV339" s="13" t="s">
        <v>82</v>
      </c>
      <c r="AW339" s="13" t="s">
        <v>30</v>
      </c>
      <c r="AX339" s="13" t="s">
        <v>74</v>
      </c>
      <c r="AY339" s="239" t="s">
        <v>138</v>
      </c>
    </row>
    <row r="340" s="14" customFormat="1">
      <c r="A340" s="14"/>
      <c r="B340" s="240"/>
      <c r="C340" s="241"/>
      <c r="D340" s="231" t="s">
        <v>152</v>
      </c>
      <c r="E340" s="242" t="s">
        <v>1</v>
      </c>
      <c r="F340" s="243" t="s">
        <v>145</v>
      </c>
      <c r="G340" s="241"/>
      <c r="H340" s="244">
        <v>4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152</v>
      </c>
      <c r="AU340" s="250" t="s">
        <v>146</v>
      </c>
      <c r="AV340" s="14" t="s">
        <v>146</v>
      </c>
      <c r="AW340" s="14" t="s">
        <v>30</v>
      </c>
      <c r="AX340" s="14" t="s">
        <v>74</v>
      </c>
      <c r="AY340" s="250" t="s">
        <v>138</v>
      </c>
    </row>
    <row r="341" s="15" customFormat="1">
      <c r="A341" s="15"/>
      <c r="B341" s="251"/>
      <c r="C341" s="252"/>
      <c r="D341" s="231" t="s">
        <v>152</v>
      </c>
      <c r="E341" s="253" t="s">
        <v>1</v>
      </c>
      <c r="F341" s="254" t="s">
        <v>169</v>
      </c>
      <c r="G341" s="252"/>
      <c r="H341" s="255">
        <v>5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1" t="s">
        <v>152</v>
      </c>
      <c r="AU341" s="261" t="s">
        <v>146</v>
      </c>
      <c r="AV341" s="15" t="s">
        <v>145</v>
      </c>
      <c r="AW341" s="15" t="s">
        <v>30</v>
      </c>
      <c r="AX341" s="15" t="s">
        <v>82</v>
      </c>
      <c r="AY341" s="261" t="s">
        <v>138</v>
      </c>
    </row>
    <row r="342" s="2" customFormat="1" ht="37.8" customHeight="1">
      <c r="A342" s="38"/>
      <c r="B342" s="39"/>
      <c r="C342" s="215" t="s">
        <v>318</v>
      </c>
      <c r="D342" s="215" t="s">
        <v>141</v>
      </c>
      <c r="E342" s="216" t="s">
        <v>319</v>
      </c>
      <c r="F342" s="217" t="s">
        <v>320</v>
      </c>
      <c r="G342" s="218" t="s">
        <v>150</v>
      </c>
      <c r="H342" s="219">
        <v>8.0630000000000006</v>
      </c>
      <c r="I342" s="220"/>
      <c r="J342" s="221">
        <f>ROUND(I342*H342,1)</f>
        <v>0</v>
      </c>
      <c r="K342" s="222"/>
      <c r="L342" s="44"/>
      <c r="M342" s="223" t="s">
        <v>1</v>
      </c>
      <c r="N342" s="224" t="s">
        <v>40</v>
      </c>
      <c r="O342" s="91"/>
      <c r="P342" s="225">
        <f>O342*H342</f>
        <v>0</v>
      </c>
      <c r="Q342" s="225">
        <v>0</v>
      </c>
      <c r="R342" s="225">
        <f>Q342*H342</f>
        <v>0</v>
      </c>
      <c r="S342" s="225">
        <v>0.050000000000000003</v>
      </c>
      <c r="T342" s="226">
        <f>S342*H342</f>
        <v>0.40315000000000006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145</v>
      </c>
      <c r="AT342" s="227" t="s">
        <v>141</v>
      </c>
      <c r="AU342" s="227" t="s">
        <v>146</v>
      </c>
      <c r="AY342" s="17" t="s">
        <v>138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146</v>
      </c>
      <c r="BK342" s="228">
        <f>ROUND(I342*H342,1)</f>
        <v>0</v>
      </c>
      <c r="BL342" s="17" t="s">
        <v>145</v>
      </c>
      <c r="BM342" s="227" t="s">
        <v>321</v>
      </c>
    </row>
    <row r="343" s="13" customFormat="1">
      <c r="A343" s="13"/>
      <c r="B343" s="229"/>
      <c r="C343" s="230"/>
      <c r="D343" s="231" t="s">
        <v>152</v>
      </c>
      <c r="E343" s="232" t="s">
        <v>1</v>
      </c>
      <c r="F343" s="233" t="s">
        <v>160</v>
      </c>
      <c r="G343" s="230"/>
      <c r="H343" s="232" t="s">
        <v>1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152</v>
      </c>
      <c r="AU343" s="239" t="s">
        <v>146</v>
      </c>
      <c r="AV343" s="13" t="s">
        <v>82</v>
      </c>
      <c r="AW343" s="13" t="s">
        <v>30</v>
      </c>
      <c r="AX343" s="13" t="s">
        <v>74</v>
      </c>
      <c r="AY343" s="239" t="s">
        <v>138</v>
      </c>
    </row>
    <row r="344" s="14" customFormat="1">
      <c r="A344" s="14"/>
      <c r="B344" s="240"/>
      <c r="C344" s="241"/>
      <c r="D344" s="231" t="s">
        <v>152</v>
      </c>
      <c r="E344" s="242" t="s">
        <v>1</v>
      </c>
      <c r="F344" s="243" t="s">
        <v>161</v>
      </c>
      <c r="G344" s="241"/>
      <c r="H344" s="244">
        <v>8.0630000000000006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152</v>
      </c>
      <c r="AU344" s="250" t="s">
        <v>146</v>
      </c>
      <c r="AV344" s="14" t="s">
        <v>146</v>
      </c>
      <c r="AW344" s="14" t="s">
        <v>30</v>
      </c>
      <c r="AX344" s="14" t="s">
        <v>82</v>
      </c>
      <c r="AY344" s="250" t="s">
        <v>138</v>
      </c>
    </row>
    <row r="345" s="2" customFormat="1" ht="37.8" customHeight="1">
      <c r="A345" s="38"/>
      <c r="B345" s="39"/>
      <c r="C345" s="215" t="s">
        <v>322</v>
      </c>
      <c r="D345" s="215" t="s">
        <v>141</v>
      </c>
      <c r="E345" s="216" t="s">
        <v>323</v>
      </c>
      <c r="F345" s="217" t="s">
        <v>324</v>
      </c>
      <c r="G345" s="218" t="s">
        <v>150</v>
      </c>
      <c r="H345" s="219">
        <v>2</v>
      </c>
      <c r="I345" s="220"/>
      <c r="J345" s="221">
        <f>ROUND(I345*H345,1)</f>
        <v>0</v>
      </c>
      <c r="K345" s="222"/>
      <c r="L345" s="44"/>
      <c r="M345" s="223" t="s">
        <v>1</v>
      </c>
      <c r="N345" s="224" t="s">
        <v>40</v>
      </c>
      <c r="O345" s="91"/>
      <c r="P345" s="225">
        <f>O345*H345</f>
        <v>0</v>
      </c>
      <c r="Q345" s="225">
        <v>0</v>
      </c>
      <c r="R345" s="225">
        <f>Q345*H345</f>
        <v>0</v>
      </c>
      <c r="S345" s="225">
        <v>0.045999999999999999</v>
      </c>
      <c r="T345" s="226">
        <f>S345*H345</f>
        <v>0.091999999999999998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7" t="s">
        <v>145</v>
      </c>
      <c r="AT345" s="227" t="s">
        <v>141</v>
      </c>
      <c r="AU345" s="227" t="s">
        <v>146</v>
      </c>
      <c r="AY345" s="17" t="s">
        <v>138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7" t="s">
        <v>146</v>
      </c>
      <c r="BK345" s="228">
        <f>ROUND(I345*H345,1)</f>
        <v>0</v>
      </c>
      <c r="BL345" s="17" t="s">
        <v>145</v>
      </c>
      <c r="BM345" s="227" t="s">
        <v>325</v>
      </c>
    </row>
    <row r="346" s="13" customFormat="1">
      <c r="A346" s="13"/>
      <c r="B346" s="229"/>
      <c r="C346" s="230"/>
      <c r="D346" s="231" t="s">
        <v>152</v>
      </c>
      <c r="E346" s="232" t="s">
        <v>1</v>
      </c>
      <c r="F346" s="233" t="s">
        <v>160</v>
      </c>
      <c r="G346" s="230"/>
      <c r="H346" s="232" t="s">
        <v>1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152</v>
      </c>
      <c r="AU346" s="239" t="s">
        <v>146</v>
      </c>
      <c r="AV346" s="13" t="s">
        <v>82</v>
      </c>
      <c r="AW346" s="13" t="s">
        <v>30</v>
      </c>
      <c r="AX346" s="13" t="s">
        <v>74</v>
      </c>
      <c r="AY346" s="239" t="s">
        <v>138</v>
      </c>
    </row>
    <row r="347" s="14" customFormat="1">
      <c r="A347" s="14"/>
      <c r="B347" s="240"/>
      <c r="C347" s="241"/>
      <c r="D347" s="231" t="s">
        <v>152</v>
      </c>
      <c r="E347" s="242" t="s">
        <v>1</v>
      </c>
      <c r="F347" s="243" t="s">
        <v>146</v>
      </c>
      <c r="G347" s="241"/>
      <c r="H347" s="244">
        <v>2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152</v>
      </c>
      <c r="AU347" s="250" t="s">
        <v>146</v>
      </c>
      <c r="AV347" s="14" t="s">
        <v>146</v>
      </c>
      <c r="AW347" s="14" t="s">
        <v>30</v>
      </c>
      <c r="AX347" s="14" t="s">
        <v>82</v>
      </c>
      <c r="AY347" s="250" t="s">
        <v>138</v>
      </c>
    </row>
    <row r="348" s="2" customFormat="1" ht="24.15" customHeight="1">
      <c r="A348" s="38"/>
      <c r="B348" s="39"/>
      <c r="C348" s="215" t="s">
        <v>326</v>
      </c>
      <c r="D348" s="215" t="s">
        <v>141</v>
      </c>
      <c r="E348" s="216" t="s">
        <v>327</v>
      </c>
      <c r="F348" s="217" t="s">
        <v>328</v>
      </c>
      <c r="G348" s="218" t="s">
        <v>150</v>
      </c>
      <c r="H348" s="219">
        <v>19.373999999999999</v>
      </c>
      <c r="I348" s="220"/>
      <c r="J348" s="221">
        <f>ROUND(I348*H348,1)</f>
        <v>0</v>
      </c>
      <c r="K348" s="222"/>
      <c r="L348" s="44"/>
      <c r="M348" s="223" t="s">
        <v>1</v>
      </c>
      <c r="N348" s="224" t="s">
        <v>40</v>
      </c>
      <c r="O348" s="91"/>
      <c r="P348" s="225">
        <f>O348*H348</f>
        <v>0</v>
      </c>
      <c r="Q348" s="225">
        <v>0</v>
      </c>
      <c r="R348" s="225">
        <f>Q348*H348</f>
        <v>0</v>
      </c>
      <c r="S348" s="225">
        <v>0.068000000000000005</v>
      </c>
      <c r="T348" s="226">
        <f>S348*H348</f>
        <v>1.3174319999999999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7" t="s">
        <v>145</v>
      </c>
      <c r="AT348" s="227" t="s">
        <v>141</v>
      </c>
      <c r="AU348" s="227" t="s">
        <v>146</v>
      </c>
      <c r="AY348" s="17" t="s">
        <v>138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7" t="s">
        <v>146</v>
      </c>
      <c r="BK348" s="228">
        <f>ROUND(I348*H348,1)</f>
        <v>0</v>
      </c>
      <c r="BL348" s="17" t="s">
        <v>145</v>
      </c>
      <c r="BM348" s="227" t="s">
        <v>329</v>
      </c>
    </row>
    <row r="349" s="13" customFormat="1">
      <c r="A349" s="13"/>
      <c r="B349" s="229"/>
      <c r="C349" s="230"/>
      <c r="D349" s="231" t="s">
        <v>152</v>
      </c>
      <c r="E349" s="232" t="s">
        <v>1</v>
      </c>
      <c r="F349" s="233" t="s">
        <v>165</v>
      </c>
      <c r="G349" s="230"/>
      <c r="H349" s="232" t="s">
        <v>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152</v>
      </c>
      <c r="AU349" s="239" t="s">
        <v>146</v>
      </c>
      <c r="AV349" s="13" t="s">
        <v>82</v>
      </c>
      <c r="AW349" s="13" t="s">
        <v>30</v>
      </c>
      <c r="AX349" s="13" t="s">
        <v>74</v>
      </c>
      <c r="AY349" s="239" t="s">
        <v>138</v>
      </c>
    </row>
    <row r="350" s="14" customFormat="1">
      <c r="A350" s="14"/>
      <c r="B350" s="240"/>
      <c r="C350" s="241"/>
      <c r="D350" s="231" t="s">
        <v>152</v>
      </c>
      <c r="E350" s="242" t="s">
        <v>1</v>
      </c>
      <c r="F350" s="243" t="s">
        <v>330</v>
      </c>
      <c r="G350" s="241"/>
      <c r="H350" s="244">
        <v>12.826000000000001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152</v>
      </c>
      <c r="AU350" s="250" t="s">
        <v>146</v>
      </c>
      <c r="AV350" s="14" t="s">
        <v>146</v>
      </c>
      <c r="AW350" s="14" t="s">
        <v>30</v>
      </c>
      <c r="AX350" s="14" t="s">
        <v>74</v>
      </c>
      <c r="AY350" s="250" t="s">
        <v>138</v>
      </c>
    </row>
    <row r="351" s="13" customFormat="1">
      <c r="A351" s="13"/>
      <c r="B351" s="229"/>
      <c r="C351" s="230"/>
      <c r="D351" s="231" t="s">
        <v>152</v>
      </c>
      <c r="E351" s="232" t="s">
        <v>1</v>
      </c>
      <c r="F351" s="233" t="s">
        <v>167</v>
      </c>
      <c r="G351" s="230"/>
      <c r="H351" s="232" t="s">
        <v>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152</v>
      </c>
      <c r="AU351" s="239" t="s">
        <v>146</v>
      </c>
      <c r="AV351" s="13" t="s">
        <v>82</v>
      </c>
      <c r="AW351" s="13" t="s">
        <v>30</v>
      </c>
      <c r="AX351" s="13" t="s">
        <v>74</v>
      </c>
      <c r="AY351" s="239" t="s">
        <v>138</v>
      </c>
    </row>
    <row r="352" s="14" customFormat="1">
      <c r="A352" s="14"/>
      <c r="B352" s="240"/>
      <c r="C352" s="241"/>
      <c r="D352" s="231" t="s">
        <v>152</v>
      </c>
      <c r="E352" s="242" t="s">
        <v>1</v>
      </c>
      <c r="F352" s="243" t="s">
        <v>331</v>
      </c>
      <c r="G352" s="241"/>
      <c r="H352" s="244">
        <v>6.548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152</v>
      </c>
      <c r="AU352" s="250" t="s">
        <v>146</v>
      </c>
      <c r="AV352" s="14" t="s">
        <v>146</v>
      </c>
      <c r="AW352" s="14" t="s">
        <v>30</v>
      </c>
      <c r="AX352" s="14" t="s">
        <v>74</v>
      </c>
      <c r="AY352" s="250" t="s">
        <v>138</v>
      </c>
    </row>
    <row r="353" s="15" customFormat="1">
      <c r="A353" s="15"/>
      <c r="B353" s="251"/>
      <c r="C353" s="252"/>
      <c r="D353" s="231" t="s">
        <v>152</v>
      </c>
      <c r="E353" s="253" t="s">
        <v>1</v>
      </c>
      <c r="F353" s="254" t="s">
        <v>169</v>
      </c>
      <c r="G353" s="252"/>
      <c r="H353" s="255">
        <v>19.373999999999999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1" t="s">
        <v>152</v>
      </c>
      <c r="AU353" s="261" t="s">
        <v>146</v>
      </c>
      <c r="AV353" s="15" t="s">
        <v>145</v>
      </c>
      <c r="AW353" s="15" t="s">
        <v>30</v>
      </c>
      <c r="AX353" s="15" t="s">
        <v>82</v>
      </c>
      <c r="AY353" s="261" t="s">
        <v>138</v>
      </c>
    </row>
    <row r="354" s="12" customFormat="1" ht="22.8" customHeight="1">
      <c r="A354" s="12"/>
      <c r="B354" s="199"/>
      <c r="C354" s="200"/>
      <c r="D354" s="201" t="s">
        <v>73</v>
      </c>
      <c r="E354" s="213" t="s">
        <v>332</v>
      </c>
      <c r="F354" s="213" t="s">
        <v>333</v>
      </c>
      <c r="G354" s="200"/>
      <c r="H354" s="200"/>
      <c r="I354" s="203"/>
      <c r="J354" s="214">
        <f>BK354</f>
        <v>0</v>
      </c>
      <c r="K354" s="200"/>
      <c r="L354" s="205"/>
      <c r="M354" s="206"/>
      <c r="N354" s="207"/>
      <c r="O354" s="207"/>
      <c r="P354" s="208">
        <f>SUM(P355:P361)</f>
        <v>0</v>
      </c>
      <c r="Q354" s="207"/>
      <c r="R354" s="208">
        <f>SUM(R355:R361)</f>
        <v>0</v>
      </c>
      <c r="S354" s="207"/>
      <c r="T354" s="209">
        <f>SUM(T355:T361)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0" t="s">
        <v>82</v>
      </c>
      <c r="AT354" s="211" t="s">
        <v>73</v>
      </c>
      <c r="AU354" s="211" t="s">
        <v>82</v>
      </c>
      <c r="AY354" s="210" t="s">
        <v>138</v>
      </c>
      <c r="BK354" s="212">
        <f>SUM(BK355:BK361)</f>
        <v>0</v>
      </c>
    </row>
    <row r="355" s="2" customFormat="1" ht="24.15" customHeight="1">
      <c r="A355" s="38"/>
      <c r="B355" s="39"/>
      <c r="C355" s="215" t="s">
        <v>334</v>
      </c>
      <c r="D355" s="215" t="s">
        <v>141</v>
      </c>
      <c r="E355" s="216" t="s">
        <v>335</v>
      </c>
      <c r="F355" s="217" t="s">
        <v>336</v>
      </c>
      <c r="G355" s="218" t="s">
        <v>337</v>
      </c>
      <c r="H355" s="219">
        <v>4.5789999999999997</v>
      </c>
      <c r="I355" s="220"/>
      <c r="J355" s="221">
        <f>ROUND(I355*H355,1)</f>
        <v>0</v>
      </c>
      <c r="K355" s="222"/>
      <c r="L355" s="44"/>
      <c r="M355" s="223" t="s">
        <v>1</v>
      </c>
      <c r="N355" s="224" t="s">
        <v>40</v>
      </c>
      <c r="O355" s="91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7" t="s">
        <v>145</v>
      </c>
      <c r="AT355" s="227" t="s">
        <v>141</v>
      </c>
      <c r="AU355" s="227" t="s">
        <v>146</v>
      </c>
      <c r="AY355" s="17" t="s">
        <v>138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7" t="s">
        <v>146</v>
      </c>
      <c r="BK355" s="228">
        <f>ROUND(I355*H355,1)</f>
        <v>0</v>
      </c>
      <c r="BL355" s="17" t="s">
        <v>145</v>
      </c>
      <c r="BM355" s="227" t="s">
        <v>338</v>
      </c>
    </row>
    <row r="356" s="2" customFormat="1" ht="33" customHeight="1">
      <c r="A356" s="38"/>
      <c r="B356" s="39"/>
      <c r="C356" s="215" t="s">
        <v>339</v>
      </c>
      <c r="D356" s="215" t="s">
        <v>141</v>
      </c>
      <c r="E356" s="216" t="s">
        <v>340</v>
      </c>
      <c r="F356" s="217" t="s">
        <v>341</v>
      </c>
      <c r="G356" s="218" t="s">
        <v>337</v>
      </c>
      <c r="H356" s="219">
        <v>22.895</v>
      </c>
      <c r="I356" s="220"/>
      <c r="J356" s="221">
        <f>ROUND(I356*H356,1)</f>
        <v>0</v>
      </c>
      <c r="K356" s="222"/>
      <c r="L356" s="44"/>
      <c r="M356" s="223" t="s">
        <v>1</v>
      </c>
      <c r="N356" s="224" t="s">
        <v>40</v>
      </c>
      <c r="O356" s="91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7" t="s">
        <v>145</v>
      </c>
      <c r="AT356" s="227" t="s">
        <v>141</v>
      </c>
      <c r="AU356" s="227" t="s">
        <v>146</v>
      </c>
      <c r="AY356" s="17" t="s">
        <v>138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7" t="s">
        <v>146</v>
      </c>
      <c r="BK356" s="228">
        <f>ROUND(I356*H356,1)</f>
        <v>0</v>
      </c>
      <c r="BL356" s="17" t="s">
        <v>145</v>
      </c>
      <c r="BM356" s="227" t="s">
        <v>342</v>
      </c>
    </row>
    <row r="357" s="14" customFormat="1">
      <c r="A357" s="14"/>
      <c r="B357" s="240"/>
      <c r="C357" s="241"/>
      <c r="D357" s="231" t="s">
        <v>152</v>
      </c>
      <c r="E357" s="241"/>
      <c r="F357" s="243" t="s">
        <v>343</v>
      </c>
      <c r="G357" s="241"/>
      <c r="H357" s="244">
        <v>22.895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152</v>
      </c>
      <c r="AU357" s="250" t="s">
        <v>146</v>
      </c>
      <c r="AV357" s="14" t="s">
        <v>146</v>
      </c>
      <c r="AW357" s="14" t="s">
        <v>4</v>
      </c>
      <c r="AX357" s="14" t="s">
        <v>82</v>
      </c>
      <c r="AY357" s="250" t="s">
        <v>138</v>
      </c>
    </row>
    <row r="358" s="2" customFormat="1" ht="24.15" customHeight="1">
      <c r="A358" s="38"/>
      <c r="B358" s="39"/>
      <c r="C358" s="215" t="s">
        <v>344</v>
      </c>
      <c r="D358" s="215" t="s">
        <v>141</v>
      </c>
      <c r="E358" s="216" t="s">
        <v>345</v>
      </c>
      <c r="F358" s="217" t="s">
        <v>346</v>
      </c>
      <c r="G358" s="218" t="s">
        <v>337</v>
      </c>
      <c r="H358" s="219">
        <v>4.5789999999999997</v>
      </c>
      <c r="I358" s="220"/>
      <c r="J358" s="221">
        <f>ROUND(I358*H358,1)</f>
        <v>0</v>
      </c>
      <c r="K358" s="222"/>
      <c r="L358" s="44"/>
      <c r="M358" s="223" t="s">
        <v>1</v>
      </c>
      <c r="N358" s="224" t="s">
        <v>40</v>
      </c>
      <c r="O358" s="91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7" t="s">
        <v>145</v>
      </c>
      <c r="AT358" s="227" t="s">
        <v>141</v>
      </c>
      <c r="AU358" s="227" t="s">
        <v>146</v>
      </c>
      <c r="AY358" s="17" t="s">
        <v>138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7" t="s">
        <v>146</v>
      </c>
      <c r="BK358" s="228">
        <f>ROUND(I358*H358,1)</f>
        <v>0</v>
      </c>
      <c r="BL358" s="17" t="s">
        <v>145</v>
      </c>
      <c r="BM358" s="227" t="s">
        <v>347</v>
      </c>
    </row>
    <row r="359" s="2" customFormat="1" ht="24.15" customHeight="1">
      <c r="A359" s="38"/>
      <c r="B359" s="39"/>
      <c r="C359" s="215" t="s">
        <v>348</v>
      </c>
      <c r="D359" s="215" t="s">
        <v>141</v>
      </c>
      <c r="E359" s="216" t="s">
        <v>349</v>
      </c>
      <c r="F359" s="217" t="s">
        <v>350</v>
      </c>
      <c r="G359" s="218" t="s">
        <v>337</v>
      </c>
      <c r="H359" s="219">
        <v>87.001000000000005</v>
      </c>
      <c r="I359" s="220"/>
      <c r="J359" s="221">
        <f>ROUND(I359*H359,1)</f>
        <v>0</v>
      </c>
      <c r="K359" s="222"/>
      <c r="L359" s="44"/>
      <c r="M359" s="223" t="s">
        <v>1</v>
      </c>
      <c r="N359" s="224" t="s">
        <v>40</v>
      </c>
      <c r="O359" s="91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7" t="s">
        <v>145</v>
      </c>
      <c r="AT359" s="227" t="s">
        <v>141</v>
      </c>
      <c r="AU359" s="227" t="s">
        <v>146</v>
      </c>
      <c r="AY359" s="17" t="s">
        <v>138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7" t="s">
        <v>146</v>
      </c>
      <c r="BK359" s="228">
        <f>ROUND(I359*H359,1)</f>
        <v>0</v>
      </c>
      <c r="BL359" s="17" t="s">
        <v>145</v>
      </c>
      <c r="BM359" s="227" t="s">
        <v>351</v>
      </c>
    </row>
    <row r="360" s="14" customFormat="1">
      <c r="A360" s="14"/>
      <c r="B360" s="240"/>
      <c r="C360" s="241"/>
      <c r="D360" s="231" t="s">
        <v>152</v>
      </c>
      <c r="E360" s="241"/>
      <c r="F360" s="243" t="s">
        <v>352</v>
      </c>
      <c r="G360" s="241"/>
      <c r="H360" s="244">
        <v>87.001000000000005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152</v>
      </c>
      <c r="AU360" s="250" t="s">
        <v>146</v>
      </c>
      <c r="AV360" s="14" t="s">
        <v>146</v>
      </c>
      <c r="AW360" s="14" t="s">
        <v>4</v>
      </c>
      <c r="AX360" s="14" t="s">
        <v>82</v>
      </c>
      <c r="AY360" s="250" t="s">
        <v>138</v>
      </c>
    </row>
    <row r="361" s="2" customFormat="1" ht="33" customHeight="1">
      <c r="A361" s="38"/>
      <c r="B361" s="39"/>
      <c r="C361" s="215" t="s">
        <v>353</v>
      </c>
      <c r="D361" s="215" t="s">
        <v>141</v>
      </c>
      <c r="E361" s="216" t="s">
        <v>354</v>
      </c>
      <c r="F361" s="217" t="s">
        <v>355</v>
      </c>
      <c r="G361" s="218" t="s">
        <v>337</v>
      </c>
      <c r="H361" s="219">
        <v>4.5789999999999997</v>
      </c>
      <c r="I361" s="220"/>
      <c r="J361" s="221">
        <f>ROUND(I361*H361,1)</f>
        <v>0</v>
      </c>
      <c r="K361" s="222"/>
      <c r="L361" s="44"/>
      <c r="M361" s="223" t="s">
        <v>1</v>
      </c>
      <c r="N361" s="224" t="s">
        <v>40</v>
      </c>
      <c r="O361" s="91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7" t="s">
        <v>145</v>
      </c>
      <c r="AT361" s="227" t="s">
        <v>141</v>
      </c>
      <c r="AU361" s="227" t="s">
        <v>146</v>
      </c>
      <c r="AY361" s="17" t="s">
        <v>138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7" t="s">
        <v>146</v>
      </c>
      <c r="BK361" s="228">
        <f>ROUND(I361*H361,1)</f>
        <v>0</v>
      </c>
      <c r="BL361" s="17" t="s">
        <v>145</v>
      </c>
      <c r="BM361" s="227" t="s">
        <v>356</v>
      </c>
    </row>
    <row r="362" s="12" customFormat="1" ht="22.8" customHeight="1">
      <c r="A362" s="12"/>
      <c r="B362" s="199"/>
      <c r="C362" s="200"/>
      <c r="D362" s="201" t="s">
        <v>73</v>
      </c>
      <c r="E362" s="213" t="s">
        <v>357</v>
      </c>
      <c r="F362" s="213" t="s">
        <v>358</v>
      </c>
      <c r="G362" s="200"/>
      <c r="H362" s="200"/>
      <c r="I362" s="203"/>
      <c r="J362" s="214">
        <f>BK362</f>
        <v>0</v>
      </c>
      <c r="K362" s="200"/>
      <c r="L362" s="205"/>
      <c r="M362" s="206"/>
      <c r="N362" s="207"/>
      <c r="O362" s="207"/>
      <c r="P362" s="208">
        <f>SUM(P363:P364)</f>
        <v>0</v>
      </c>
      <c r="Q362" s="207"/>
      <c r="R362" s="208">
        <f>SUM(R363:R364)</f>
        <v>0</v>
      </c>
      <c r="S362" s="207"/>
      <c r="T362" s="209">
        <f>SUM(T363:T364)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0" t="s">
        <v>82</v>
      </c>
      <c r="AT362" s="211" t="s">
        <v>73</v>
      </c>
      <c r="AU362" s="211" t="s">
        <v>82</v>
      </c>
      <c r="AY362" s="210" t="s">
        <v>138</v>
      </c>
      <c r="BK362" s="212">
        <f>SUM(BK363:BK364)</f>
        <v>0</v>
      </c>
    </row>
    <row r="363" s="2" customFormat="1" ht="21.75" customHeight="1">
      <c r="A363" s="38"/>
      <c r="B363" s="39"/>
      <c r="C363" s="215" t="s">
        <v>359</v>
      </c>
      <c r="D363" s="215" t="s">
        <v>141</v>
      </c>
      <c r="E363" s="216" t="s">
        <v>360</v>
      </c>
      <c r="F363" s="217" t="s">
        <v>361</v>
      </c>
      <c r="G363" s="218" t="s">
        <v>337</v>
      </c>
      <c r="H363" s="219">
        <v>1.8109999999999999</v>
      </c>
      <c r="I363" s="220"/>
      <c r="J363" s="221">
        <f>ROUND(I363*H363,1)</f>
        <v>0</v>
      </c>
      <c r="K363" s="222"/>
      <c r="L363" s="44"/>
      <c r="M363" s="223" t="s">
        <v>1</v>
      </c>
      <c r="N363" s="224" t="s">
        <v>40</v>
      </c>
      <c r="O363" s="91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7" t="s">
        <v>145</v>
      </c>
      <c r="AT363" s="227" t="s">
        <v>141</v>
      </c>
      <c r="AU363" s="227" t="s">
        <v>146</v>
      </c>
      <c r="AY363" s="17" t="s">
        <v>138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7" t="s">
        <v>146</v>
      </c>
      <c r="BK363" s="228">
        <f>ROUND(I363*H363,1)</f>
        <v>0</v>
      </c>
      <c r="BL363" s="17" t="s">
        <v>145</v>
      </c>
      <c r="BM363" s="227" t="s">
        <v>362</v>
      </c>
    </row>
    <row r="364" s="2" customFormat="1" ht="24.15" customHeight="1">
      <c r="A364" s="38"/>
      <c r="B364" s="39"/>
      <c r="C364" s="215" t="s">
        <v>363</v>
      </c>
      <c r="D364" s="215" t="s">
        <v>141</v>
      </c>
      <c r="E364" s="216" t="s">
        <v>364</v>
      </c>
      <c r="F364" s="217" t="s">
        <v>365</v>
      </c>
      <c r="G364" s="218" t="s">
        <v>337</v>
      </c>
      <c r="H364" s="219">
        <v>1.8109999999999999</v>
      </c>
      <c r="I364" s="220"/>
      <c r="J364" s="221">
        <f>ROUND(I364*H364,1)</f>
        <v>0</v>
      </c>
      <c r="K364" s="222"/>
      <c r="L364" s="44"/>
      <c r="M364" s="223" t="s">
        <v>1</v>
      </c>
      <c r="N364" s="224" t="s">
        <v>40</v>
      </c>
      <c r="O364" s="91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7" t="s">
        <v>145</v>
      </c>
      <c r="AT364" s="227" t="s">
        <v>141</v>
      </c>
      <c r="AU364" s="227" t="s">
        <v>146</v>
      </c>
      <c r="AY364" s="17" t="s">
        <v>138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7" t="s">
        <v>146</v>
      </c>
      <c r="BK364" s="228">
        <f>ROUND(I364*H364,1)</f>
        <v>0</v>
      </c>
      <c r="BL364" s="17" t="s">
        <v>145</v>
      </c>
      <c r="BM364" s="227" t="s">
        <v>366</v>
      </c>
    </row>
    <row r="365" s="12" customFormat="1" ht="25.92" customHeight="1">
      <c r="A365" s="12"/>
      <c r="B365" s="199"/>
      <c r="C365" s="200"/>
      <c r="D365" s="201" t="s">
        <v>73</v>
      </c>
      <c r="E365" s="202" t="s">
        <v>367</v>
      </c>
      <c r="F365" s="202" t="s">
        <v>368</v>
      </c>
      <c r="G365" s="200"/>
      <c r="H365" s="200"/>
      <c r="I365" s="203"/>
      <c r="J365" s="204">
        <f>BK365</f>
        <v>0</v>
      </c>
      <c r="K365" s="200"/>
      <c r="L365" s="205"/>
      <c r="M365" s="206"/>
      <c r="N365" s="207"/>
      <c r="O365" s="207"/>
      <c r="P365" s="208">
        <f>P366+P400+P465+P530+P587+P595+P608+P617+P671+P725+P729+P741+P748+P798+P860+P939+P1001+P1089+P1097+P1265</f>
        <v>0</v>
      </c>
      <c r="Q365" s="207"/>
      <c r="R365" s="208">
        <f>R366+R400+R465+R530+R587+R595+R608+R617+R671+R725+R729+R741+R748+R798+R860+R939+R1001+R1089+R1097+R1265</f>
        <v>1.8895972789999995</v>
      </c>
      <c r="S365" s="207"/>
      <c r="T365" s="209">
        <f>T366+T400+T465+T530+T587+T595+T608+T617+T671+T725+T729+T741+T748+T798+T860+T939+T1001+T1089+T1097+T1265</f>
        <v>1.3705087800000002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0" t="s">
        <v>146</v>
      </c>
      <c r="AT365" s="211" t="s">
        <v>73</v>
      </c>
      <c r="AU365" s="211" t="s">
        <v>74</v>
      </c>
      <c r="AY365" s="210" t="s">
        <v>138</v>
      </c>
      <c r="BK365" s="212">
        <f>BK366+BK400+BK465+BK530+BK587+BK595+BK608+BK617+BK671+BK725+BK729+BK741+BK748+BK798+BK860+BK939+BK1001+BK1089+BK1097+BK1265</f>
        <v>0</v>
      </c>
    </row>
    <row r="366" s="12" customFormat="1" ht="22.8" customHeight="1">
      <c r="A366" s="12"/>
      <c r="B366" s="199"/>
      <c r="C366" s="200"/>
      <c r="D366" s="201" t="s">
        <v>73</v>
      </c>
      <c r="E366" s="213" t="s">
        <v>369</v>
      </c>
      <c r="F366" s="213" t="s">
        <v>370</v>
      </c>
      <c r="G366" s="200"/>
      <c r="H366" s="200"/>
      <c r="I366" s="203"/>
      <c r="J366" s="214">
        <f>BK366</f>
        <v>0</v>
      </c>
      <c r="K366" s="200"/>
      <c r="L366" s="205"/>
      <c r="M366" s="206"/>
      <c r="N366" s="207"/>
      <c r="O366" s="207"/>
      <c r="P366" s="208">
        <f>SUM(P367:P399)</f>
        <v>0</v>
      </c>
      <c r="Q366" s="207"/>
      <c r="R366" s="208">
        <f>SUM(R367:R399)</f>
        <v>0.036524920000000002</v>
      </c>
      <c r="S366" s="207"/>
      <c r="T366" s="209">
        <f>SUM(T367:T399)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146</v>
      </c>
      <c r="AT366" s="211" t="s">
        <v>73</v>
      </c>
      <c r="AU366" s="211" t="s">
        <v>82</v>
      </c>
      <c r="AY366" s="210" t="s">
        <v>138</v>
      </c>
      <c r="BK366" s="212">
        <f>SUM(BK367:BK399)</f>
        <v>0</v>
      </c>
    </row>
    <row r="367" s="2" customFormat="1" ht="24.15" customHeight="1">
      <c r="A367" s="38"/>
      <c r="B367" s="39"/>
      <c r="C367" s="215" t="s">
        <v>371</v>
      </c>
      <c r="D367" s="215" t="s">
        <v>141</v>
      </c>
      <c r="E367" s="216" t="s">
        <v>372</v>
      </c>
      <c r="F367" s="217" t="s">
        <v>373</v>
      </c>
      <c r="G367" s="218" t="s">
        <v>285</v>
      </c>
      <c r="H367" s="219">
        <v>9.4000000000000004</v>
      </c>
      <c r="I367" s="220"/>
      <c r="J367" s="221">
        <f>ROUND(I367*H367,1)</f>
        <v>0</v>
      </c>
      <c r="K367" s="222"/>
      <c r="L367" s="44"/>
      <c r="M367" s="223" t="s">
        <v>1</v>
      </c>
      <c r="N367" s="224" t="s">
        <v>40</v>
      </c>
      <c r="O367" s="91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7" t="s">
        <v>232</v>
      </c>
      <c r="AT367" s="227" t="s">
        <v>141</v>
      </c>
      <c r="AU367" s="227" t="s">
        <v>146</v>
      </c>
      <c r="AY367" s="17" t="s">
        <v>138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7" t="s">
        <v>146</v>
      </c>
      <c r="BK367" s="228">
        <f>ROUND(I367*H367,1)</f>
        <v>0</v>
      </c>
      <c r="BL367" s="17" t="s">
        <v>232</v>
      </c>
      <c r="BM367" s="227" t="s">
        <v>374</v>
      </c>
    </row>
    <row r="368" s="13" customFormat="1">
      <c r="A368" s="13"/>
      <c r="B368" s="229"/>
      <c r="C368" s="230"/>
      <c r="D368" s="231" t="s">
        <v>152</v>
      </c>
      <c r="E368" s="232" t="s">
        <v>1</v>
      </c>
      <c r="F368" s="233" t="s">
        <v>375</v>
      </c>
      <c r="G368" s="230"/>
      <c r="H368" s="232" t="s">
        <v>1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9" t="s">
        <v>152</v>
      </c>
      <c r="AU368" s="239" t="s">
        <v>146</v>
      </c>
      <c r="AV368" s="13" t="s">
        <v>82</v>
      </c>
      <c r="AW368" s="13" t="s">
        <v>30</v>
      </c>
      <c r="AX368" s="13" t="s">
        <v>74</v>
      </c>
      <c r="AY368" s="239" t="s">
        <v>138</v>
      </c>
    </row>
    <row r="369" s="13" customFormat="1">
      <c r="A369" s="13"/>
      <c r="B369" s="229"/>
      <c r="C369" s="230"/>
      <c r="D369" s="231" t="s">
        <v>152</v>
      </c>
      <c r="E369" s="232" t="s">
        <v>1</v>
      </c>
      <c r="F369" s="233" t="s">
        <v>376</v>
      </c>
      <c r="G369" s="230"/>
      <c r="H369" s="232" t="s">
        <v>1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152</v>
      </c>
      <c r="AU369" s="239" t="s">
        <v>146</v>
      </c>
      <c r="AV369" s="13" t="s">
        <v>82</v>
      </c>
      <c r="AW369" s="13" t="s">
        <v>30</v>
      </c>
      <c r="AX369" s="13" t="s">
        <v>74</v>
      </c>
      <c r="AY369" s="239" t="s">
        <v>138</v>
      </c>
    </row>
    <row r="370" s="14" customFormat="1">
      <c r="A370" s="14"/>
      <c r="B370" s="240"/>
      <c r="C370" s="241"/>
      <c r="D370" s="231" t="s">
        <v>152</v>
      </c>
      <c r="E370" s="242" t="s">
        <v>1</v>
      </c>
      <c r="F370" s="243" t="s">
        <v>377</v>
      </c>
      <c r="G370" s="241"/>
      <c r="H370" s="244">
        <v>7.2000000000000002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152</v>
      </c>
      <c r="AU370" s="250" t="s">
        <v>146</v>
      </c>
      <c r="AV370" s="14" t="s">
        <v>146</v>
      </c>
      <c r="AW370" s="14" t="s">
        <v>30</v>
      </c>
      <c r="AX370" s="14" t="s">
        <v>74</v>
      </c>
      <c r="AY370" s="250" t="s">
        <v>138</v>
      </c>
    </row>
    <row r="371" s="13" customFormat="1">
      <c r="A371" s="13"/>
      <c r="B371" s="229"/>
      <c r="C371" s="230"/>
      <c r="D371" s="231" t="s">
        <v>152</v>
      </c>
      <c r="E371" s="232" t="s">
        <v>1</v>
      </c>
      <c r="F371" s="233" t="s">
        <v>378</v>
      </c>
      <c r="G371" s="230"/>
      <c r="H371" s="232" t="s">
        <v>1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152</v>
      </c>
      <c r="AU371" s="239" t="s">
        <v>146</v>
      </c>
      <c r="AV371" s="13" t="s">
        <v>82</v>
      </c>
      <c r="AW371" s="13" t="s">
        <v>30</v>
      </c>
      <c r="AX371" s="13" t="s">
        <v>74</v>
      </c>
      <c r="AY371" s="239" t="s">
        <v>138</v>
      </c>
    </row>
    <row r="372" s="14" customFormat="1">
      <c r="A372" s="14"/>
      <c r="B372" s="240"/>
      <c r="C372" s="241"/>
      <c r="D372" s="231" t="s">
        <v>152</v>
      </c>
      <c r="E372" s="242" t="s">
        <v>1</v>
      </c>
      <c r="F372" s="243" t="s">
        <v>379</v>
      </c>
      <c r="G372" s="241"/>
      <c r="H372" s="244">
        <v>2.2000000000000002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152</v>
      </c>
      <c r="AU372" s="250" t="s">
        <v>146</v>
      </c>
      <c r="AV372" s="14" t="s">
        <v>146</v>
      </c>
      <c r="AW372" s="14" t="s">
        <v>30</v>
      </c>
      <c r="AX372" s="14" t="s">
        <v>74</v>
      </c>
      <c r="AY372" s="250" t="s">
        <v>138</v>
      </c>
    </row>
    <row r="373" s="15" customFormat="1">
      <c r="A373" s="15"/>
      <c r="B373" s="251"/>
      <c r="C373" s="252"/>
      <c r="D373" s="231" t="s">
        <v>152</v>
      </c>
      <c r="E373" s="253" t="s">
        <v>1</v>
      </c>
      <c r="F373" s="254" t="s">
        <v>169</v>
      </c>
      <c r="G373" s="252"/>
      <c r="H373" s="255">
        <v>9.4000000000000004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1" t="s">
        <v>152</v>
      </c>
      <c r="AU373" s="261" t="s">
        <v>146</v>
      </c>
      <c r="AV373" s="15" t="s">
        <v>145</v>
      </c>
      <c r="AW373" s="15" t="s">
        <v>30</v>
      </c>
      <c r="AX373" s="15" t="s">
        <v>82</v>
      </c>
      <c r="AY373" s="261" t="s">
        <v>138</v>
      </c>
    </row>
    <row r="374" s="2" customFormat="1" ht="16.5" customHeight="1">
      <c r="A374" s="38"/>
      <c r="B374" s="39"/>
      <c r="C374" s="262" t="s">
        <v>380</v>
      </c>
      <c r="D374" s="262" t="s">
        <v>233</v>
      </c>
      <c r="E374" s="263" t="s">
        <v>381</v>
      </c>
      <c r="F374" s="264" t="s">
        <v>382</v>
      </c>
      <c r="G374" s="265" t="s">
        <v>285</v>
      </c>
      <c r="H374" s="266">
        <v>9.8699999999999992</v>
      </c>
      <c r="I374" s="267"/>
      <c r="J374" s="268">
        <f>ROUND(I374*H374,1)</f>
        <v>0</v>
      </c>
      <c r="K374" s="269"/>
      <c r="L374" s="270"/>
      <c r="M374" s="271" t="s">
        <v>1</v>
      </c>
      <c r="N374" s="272" t="s">
        <v>40</v>
      </c>
      <c r="O374" s="91"/>
      <c r="P374" s="225">
        <f>O374*H374</f>
        <v>0</v>
      </c>
      <c r="Q374" s="225">
        <v>3.0000000000000001E-05</v>
      </c>
      <c r="R374" s="225">
        <f>Q374*H374</f>
        <v>0.00029609999999999999</v>
      </c>
      <c r="S374" s="225">
        <v>0</v>
      </c>
      <c r="T374" s="22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7" t="s">
        <v>318</v>
      </c>
      <c r="AT374" s="227" t="s">
        <v>233</v>
      </c>
      <c r="AU374" s="227" t="s">
        <v>146</v>
      </c>
      <c r="AY374" s="17" t="s">
        <v>138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7" t="s">
        <v>146</v>
      </c>
      <c r="BK374" s="228">
        <f>ROUND(I374*H374,1)</f>
        <v>0</v>
      </c>
      <c r="BL374" s="17" t="s">
        <v>232</v>
      </c>
      <c r="BM374" s="227" t="s">
        <v>383</v>
      </c>
    </row>
    <row r="375" s="14" customFormat="1">
      <c r="A375" s="14"/>
      <c r="B375" s="240"/>
      <c r="C375" s="241"/>
      <c r="D375" s="231" t="s">
        <v>152</v>
      </c>
      <c r="E375" s="241"/>
      <c r="F375" s="243" t="s">
        <v>384</v>
      </c>
      <c r="G375" s="241"/>
      <c r="H375" s="244">
        <v>9.8699999999999992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152</v>
      </c>
      <c r="AU375" s="250" t="s">
        <v>146</v>
      </c>
      <c r="AV375" s="14" t="s">
        <v>146</v>
      </c>
      <c r="AW375" s="14" t="s">
        <v>4</v>
      </c>
      <c r="AX375" s="14" t="s">
        <v>82</v>
      </c>
      <c r="AY375" s="250" t="s">
        <v>138</v>
      </c>
    </row>
    <row r="376" s="2" customFormat="1" ht="24.15" customHeight="1">
      <c r="A376" s="38"/>
      <c r="B376" s="39"/>
      <c r="C376" s="215" t="s">
        <v>385</v>
      </c>
      <c r="D376" s="215" t="s">
        <v>141</v>
      </c>
      <c r="E376" s="216" t="s">
        <v>386</v>
      </c>
      <c r="F376" s="217" t="s">
        <v>387</v>
      </c>
      <c r="G376" s="218" t="s">
        <v>144</v>
      </c>
      <c r="H376" s="219">
        <v>6</v>
      </c>
      <c r="I376" s="220"/>
      <c r="J376" s="221">
        <f>ROUND(I376*H376,1)</f>
        <v>0</v>
      </c>
      <c r="K376" s="222"/>
      <c r="L376" s="44"/>
      <c r="M376" s="223" t="s">
        <v>1</v>
      </c>
      <c r="N376" s="224" t="s">
        <v>40</v>
      </c>
      <c r="O376" s="91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7" t="s">
        <v>232</v>
      </c>
      <c r="AT376" s="227" t="s">
        <v>141</v>
      </c>
      <c r="AU376" s="227" t="s">
        <v>146</v>
      </c>
      <c r="AY376" s="17" t="s">
        <v>138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7" t="s">
        <v>146</v>
      </c>
      <c r="BK376" s="228">
        <f>ROUND(I376*H376,1)</f>
        <v>0</v>
      </c>
      <c r="BL376" s="17" t="s">
        <v>232</v>
      </c>
      <c r="BM376" s="227" t="s">
        <v>388</v>
      </c>
    </row>
    <row r="377" s="13" customFormat="1">
      <c r="A377" s="13"/>
      <c r="B377" s="229"/>
      <c r="C377" s="230"/>
      <c r="D377" s="231" t="s">
        <v>152</v>
      </c>
      <c r="E377" s="232" t="s">
        <v>1</v>
      </c>
      <c r="F377" s="233" t="s">
        <v>389</v>
      </c>
      <c r="G377" s="230"/>
      <c r="H377" s="232" t="s">
        <v>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9" t="s">
        <v>152</v>
      </c>
      <c r="AU377" s="239" t="s">
        <v>146</v>
      </c>
      <c r="AV377" s="13" t="s">
        <v>82</v>
      </c>
      <c r="AW377" s="13" t="s">
        <v>30</v>
      </c>
      <c r="AX377" s="13" t="s">
        <v>74</v>
      </c>
      <c r="AY377" s="239" t="s">
        <v>138</v>
      </c>
    </row>
    <row r="378" s="14" customFormat="1">
      <c r="A378" s="14"/>
      <c r="B378" s="240"/>
      <c r="C378" s="241"/>
      <c r="D378" s="231" t="s">
        <v>152</v>
      </c>
      <c r="E378" s="242" t="s">
        <v>1</v>
      </c>
      <c r="F378" s="243" t="s">
        <v>170</v>
      </c>
      <c r="G378" s="241"/>
      <c r="H378" s="244">
        <v>5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152</v>
      </c>
      <c r="AU378" s="250" t="s">
        <v>146</v>
      </c>
      <c r="AV378" s="14" t="s">
        <v>146</v>
      </c>
      <c r="AW378" s="14" t="s">
        <v>30</v>
      </c>
      <c r="AX378" s="14" t="s">
        <v>74</v>
      </c>
      <c r="AY378" s="250" t="s">
        <v>138</v>
      </c>
    </row>
    <row r="379" s="13" customFormat="1">
      <c r="A379" s="13"/>
      <c r="B379" s="229"/>
      <c r="C379" s="230"/>
      <c r="D379" s="231" t="s">
        <v>152</v>
      </c>
      <c r="E379" s="232" t="s">
        <v>1</v>
      </c>
      <c r="F379" s="233" t="s">
        <v>390</v>
      </c>
      <c r="G379" s="230"/>
      <c r="H379" s="232" t="s">
        <v>1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9" t="s">
        <v>152</v>
      </c>
      <c r="AU379" s="239" t="s">
        <v>146</v>
      </c>
      <c r="AV379" s="13" t="s">
        <v>82</v>
      </c>
      <c r="AW379" s="13" t="s">
        <v>30</v>
      </c>
      <c r="AX379" s="13" t="s">
        <v>74</v>
      </c>
      <c r="AY379" s="239" t="s">
        <v>138</v>
      </c>
    </row>
    <row r="380" s="14" customFormat="1">
      <c r="A380" s="14"/>
      <c r="B380" s="240"/>
      <c r="C380" s="241"/>
      <c r="D380" s="231" t="s">
        <v>152</v>
      </c>
      <c r="E380" s="242" t="s">
        <v>1</v>
      </c>
      <c r="F380" s="243" t="s">
        <v>82</v>
      </c>
      <c r="G380" s="241"/>
      <c r="H380" s="244">
        <v>1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152</v>
      </c>
      <c r="AU380" s="250" t="s">
        <v>146</v>
      </c>
      <c r="AV380" s="14" t="s">
        <v>146</v>
      </c>
      <c r="AW380" s="14" t="s">
        <v>30</v>
      </c>
      <c r="AX380" s="14" t="s">
        <v>74</v>
      </c>
      <c r="AY380" s="250" t="s">
        <v>138</v>
      </c>
    </row>
    <row r="381" s="15" customFormat="1">
      <c r="A381" s="15"/>
      <c r="B381" s="251"/>
      <c r="C381" s="252"/>
      <c r="D381" s="231" t="s">
        <v>152</v>
      </c>
      <c r="E381" s="253" t="s">
        <v>1</v>
      </c>
      <c r="F381" s="254" t="s">
        <v>169</v>
      </c>
      <c r="G381" s="252"/>
      <c r="H381" s="255">
        <v>6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1" t="s">
        <v>152</v>
      </c>
      <c r="AU381" s="261" t="s">
        <v>146</v>
      </c>
      <c r="AV381" s="15" t="s">
        <v>145</v>
      </c>
      <c r="AW381" s="15" t="s">
        <v>30</v>
      </c>
      <c r="AX381" s="15" t="s">
        <v>82</v>
      </c>
      <c r="AY381" s="261" t="s">
        <v>138</v>
      </c>
    </row>
    <row r="382" s="2" customFormat="1" ht="16.5" customHeight="1">
      <c r="A382" s="38"/>
      <c r="B382" s="39"/>
      <c r="C382" s="262" t="s">
        <v>391</v>
      </c>
      <c r="D382" s="262" t="s">
        <v>233</v>
      </c>
      <c r="E382" s="263" t="s">
        <v>392</v>
      </c>
      <c r="F382" s="264" t="s">
        <v>393</v>
      </c>
      <c r="G382" s="265" t="s">
        <v>144</v>
      </c>
      <c r="H382" s="266">
        <v>5</v>
      </c>
      <c r="I382" s="267"/>
      <c r="J382" s="268">
        <f>ROUND(I382*H382,1)</f>
        <v>0</v>
      </c>
      <c r="K382" s="269"/>
      <c r="L382" s="270"/>
      <c r="M382" s="271" t="s">
        <v>1</v>
      </c>
      <c r="N382" s="272" t="s">
        <v>40</v>
      </c>
      <c r="O382" s="91"/>
      <c r="P382" s="225">
        <f>O382*H382</f>
        <v>0</v>
      </c>
      <c r="Q382" s="225">
        <v>4.0000000000000003E-05</v>
      </c>
      <c r="R382" s="225">
        <f>Q382*H382</f>
        <v>0.00020000000000000001</v>
      </c>
      <c r="S382" s="225">
        <v>0</v>
      </c>
      <c r="T382" s="22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7" t="s">
        <v>318</v>
      </c>
      <c r="AT382" s="227" t="s">
        <v>233</v>
      </c>
      <c r="AU382" s="227" t="s">
        <v>146</v>
      </c>
      <c r="AY382" s="17" t="s">
        <v>138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7" t="s">
        <v>146</v>
      </c>
      <c r="BK382" s="228">
        <f>ROUND(I382*H382,1)</f>
        <v>0</v>
      </c>
      <c r="BL382" s="17" t="s">
        <v>232</v>
      </c>
      <c r="BM382" s="227" t="s">
        <v>394</v>
      </c>
    </row>
    <row r="383" s="14" customFormat="1">
      <c r="A383" s="14"/>
      <c r="B383" s="240"/>
      <c r="C383" s="241"/>
      <c r="D383" s="231" t="s">
        <v>152</v>
      </c>
      <c r="E383" s="241"/>
      <c r="F383" s="243" t="s">
        <v>395</v>
      </c>
      <c r="G383" s="241"/>
      <c r="H383" s="244">
        <v>5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0" t="s">
        <v>152</v>
      </c>
      <c r="AU383" s="250" t="s">
        <v>146</v>
      </c>
      <c r="AV383" s="14" t="s">
        <v>146</v>
      </c>
      <c r="AW383" s="14" t="s">
        <v>4</v>
      </c>
      <c r="AX383" s="14" t="s">
        <v>82</v>
      </c>
      <c r="AY383" s="250" t="s">
        <v>138</v>
      </c>
    </row>
    <row r="384" s="2" customFormat="1" ht="16.5" customHeight="1">
      <c r="A384" s="38"/>
      <c r="B384" s="39"/>
      <c r="C384" s="262" t="s">
        <v>396</v>
      </c>
      <c r="D384" s="262" t="s">
        <v>233</v>
      </c>
      <c r="E384" s="263" t="s">
        <v>397</v>
      </c>
      <c r="F384" s="264" t="s">
        <v>398</v>
      </c>
      <c r="G384" s="265" t="s">
        <v>144</v>
      </c>
      <c r="H384" s="266">
        <v>1</v>
      </c>
      <c r="I384" s="267"/>
      <c r="J384" s="268">
        <f>ROUND(I384*H384,1)</f>
        <v>0</v>
      </c>
      <c r="K384" s="269"/>
      <c r="L384" s="270"/>
      <c r="M384" s="271" t="s">
        <v>1</v>
      </c>
      <c r="N384" s="272" t="s">
        <v>40</v>
      </c>
      <c r="O384" s="91"/>
      <c r="P384" s="225">
        <f>O384*H384</f>
        <v>0</v>
      </c>
      <c r="Q384" s="225">
        <v>3.0000000000000001E-05</v>
      </c>
      <c r="R384" s="225">
        <f>Q384*H384</f>
        <v>3.0000000000000001E-05</v>
      </c>
      <c r="S384" s="225">
        <v>0</v>
      </c>
      <c r="T384" s="22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7" t="s">
        <v>318</v>
      </c>
      <c r="AT384" s="227" t="s">
        <v>233</v>
      </c>
      <c r="AU384" s="227" t="s">
        <v>146</v>
      </c>
      <c r="AY384" s="17" t="s">
        <v>138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7" t="s">
        <v>146</v>
      </c>
      <c r="BK384" s="228">
        <f>ROUND(I384*H384,1)</f>
        <v>0</v>
      </c>
      <c r="BL384" s="17" t="s">
        <v>232</v>
      </c>
      <c r="BM384" s="227" t="s">
        <v>399</v>
      </c>
    </row>
    <row r="385" s="14" customFormat="1">
      <c r="A385" s="14"/>
      <c r="B385" s="240"/>
      <c r="C385" s="241"/>
      <c r="D385" s="231" t="s">
        <v>152</v>
      </c>
      <c r="E385" s="242" t="s">
        <v>1</v>
      </c>
      <c r="F385" s="243" t="s">
        <v>82</v>
      </c>
      <c r="G385" s="241"/>
      <c r="H385" s="244">
        <v>1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152</v>
      </c>
      <c r="AU385" s="250" t="s">
        <v>146</v>
      </c>
      <c r="AV385" s="14" t="s">
        <v>146</v>
      </c>
      <c r="AW385" s="14" t="s">
        <v>30</v>
      </c>
      <c r="AX385" s="14" t="s">
        <v>82</v>
      </c>
      <c r="AY385" s="250" t="s">
        <v>138</v>
      </c>
    </row>
    <row r="386" s="2" customFormat="1" ht="33" customHeight="1">
      <c r="A386" s="38"/>
      <c r="B386" s="39"/>
      <c r="C386" s="215" t="s">
        <v>400</v>
      </c>
      <c r="D386" s="215" t="s">
        <v>141</v>
      </c>
      <c r="E386" s="216" t="s">
        <v>401</v>
      </c>
      <c r="F386" s="217" t="s">
        <v>402</v>
      </c>
      <c r="G386" s="218" t="s">
        <v>150</v>
      </c>
      <c r="H386" s="219">
        <v>2.8620000000000001</v>
      </c>
      <c r="I386" s="220"/>
      <c r="J386" s="221">
        <f>ROUND(I386*H386,1)</f>
        <v>0</v>
      </c>
      <c r="K386" s="222"/>
      <c r="L386" s="44"/>
      <c r="M386" s="223" t="s">
        <v>1</v>
      </c>
      <c r="N386" s="224" t="s">
        <v>40</v>
      </c>
      <c r="O386" s="91"/>
      <c r="P386" s="225">
        <f>O386*H386</f>
        <v>0</v>
      </c>
      <c r="Q386" s="225">
        <v>0.0045100000000000001</v>
      </c>
      <c r="R386" s="225">
        <f>Q386*H386</f>
        <v>0.012907620000000002</v>
      </c>
      <c r="S386" s="225">
        <v>0</v>
      </c>
      <c r="T386" s="22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7" t="s">
        <v>232</v>
      </c>
      <c r="AT386" s="227" t="s">
        <v>141</v>
      </c>
      <c r="AU386" s="227" t="s">
        <v>146</v>
      </c>
      <c r="AY386" s="17" t="s">
        <v>138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146</v>
      </c>
      <c r="BK386" s="228">
        <f>ROUND(I386*H386,1)</f>
        <v>0</v>
      </c>
      <c r="BL386" s="17" t="s">
        <v>232</v>
      </c>
      <c r="BM386" s="227" t="s">
        <v>403</v>
      </c>
    </row>
    <row r="387" s="13" customFormat="1">
      <c r="A387" s="13"/>
      <c r="B387" s="229"/>
      <c r="C387" s="230"/>
      <c r="D387" s="231" t="s">
        <v>152</v>
      </c>
      <c r="E387" s="232" t="s">
        <v>1</v>
      </c>
      <c r="F387" s="233" t="s">
        <v>165</v>
      </c>
      <c r="G387" s="230"/>
      <c r="H387" s="232" t="s">
        <v>1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152</v>
      </c>
      <c r="AU387" s="239" t="s">
        <v>146</v>
      </c>
      <c r="AV387" s="13" t="s">
        <v>82</v>
      </c>
      <c r="AW387" s="13" t="s">
        <v>30</v>
      </c>
      <c r="AX387" s="13" t="s">
        <v>74</v>
      </c>
      <c r="AY387" s="239" t="s">
        <v>138</v>
      </c>
    </row>
    <row r="388" s="14" customFormat="1">
      <c r="A388" s="14"/>
      <c r="B388" s="240"/>
      <c r="C388" s="241"/>
      <c r="D388" s="231" t="s">
        <v>152</v>
      </c>
      <c r="E388" s="242" t="s">
        <v>1</v>
      </c>
      <c r="F388" s="243" t="s">
        <v>166</v>
      </c>
      <c r="G388" s="241"/>
      <c r="H388" s="244">
        <v>2.8620000000000001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152</v>
      </c>
      <c r="AU388" s="250" t="s">
        <v>146</v>
      </c>
      <c r="AV388" s="14" t="s">
        <v>146</v>
      </c>
      <c r="AW388" s="14" t="s">
        <v>30</v>
      </c>
      <c r="AX388" s="14" t="s">
        <v>74</v>
      </c>
      <c r="AY388" s="250" t="s">
        <v>138</v>
      </c>
    </row>
    <row r="389" s="15" customFormat="1">
      <c r="A389" s="15"/>
      <c r="B389" s="251"/>
      <c r="C389" s="252"/>
      <c r="D389" s="231" t="s">
        <v>152</v>
      </c>
      <c r="E389" s="253" t="s">
        <v>1</v>
      </c>
      <c r="F389" s="254" t="s">
        <v>169</v>
      </c>
      <c r="G389" s="252"/>
      <c r="H389" s="255">
        <v>2.8620000000000001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1" t="s">
        <v>152</v>
      </c>
      <c r="AU389" s="261" t="s">
        <v>146</v>
      </c>
      <c r="AV389" s="15" t="s">
        <v>145</v>
      </c>
      <c r="AW389" s="15" t="s">
        <v>30</v>
      </c>
      <c r="AX389" s="15" t="s">
        <v>82</v>
      </c>
      <c r="AY389" s="261" t="s">
        <v>138</v>
      </c>
    </row>
    <row r="390" s="2" customFormat="1" ht="24.15" customHeight="1">
      <c r="A390" s="38"/>
      <c r="B390" s="39"/>
      <c r="C390" s="215" t="s">
        <v>404</v>
      </c>
      <c r="D390" s="215" t="s">
        <v>141</v>
      </c>
      <c r="E390" s="216" t="s">
        <v>405</v>
      </c>
      <c r="F390" s="217" t="s">
        <v>406</v>
      </c>
      <c r="G390" s="218" t="s">
        <v>150</v>
      </c>
      <c r="H390" s="219">
        <v>5.1200000000000001</v>
      </c>
      <c r="I390" s="220"/>
      <c r="J390" s="221">
        <f>ROUND(I390*H390,1)</f>
        <v>0</v>
      </c>
      <c r="K390" s="222"/>
      <c r="L390" s="44"/>
      <c r="M390" s="223" t="s">
        <v>1</v>
      </c>
      <c r="N390" s="224" t="s">
        <v>40</v>
      </c>
      <c r="O390" s="91"/>
      <c r="P390" s="225">
        <f>O390*H390</f>
        <v>0</v>
      </c>
      <c r="Q390" s="225">
        <v>0.0045100000000000001</v>
      </c>
      <c r="R390" s="225">
        <f>Q390*H390</f>
        <v>0.023091200000000003</v>
      </c>
      <c r="S390" s="225">
        <v>0</v>
      </c>
      <c r="T390" s="22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7" t="s">
        <v>232</v>
      </c>
      <c r="AT390" s="227" t="s">
        <v>141</v>
      </c>
      <c r="AU390" s="227" t="s">
        <v>146</v>
      </c>
      <c r="AY390" s="17" t="s">
        <v>138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7" t="s">
        <v>146</v>
      </c>
      <c r="BK390" s="228">
        <f>ROUND(I390*H390,1)</f>
        <v>0</v>
      </c>
      <c r="BL390" s="17" t="s">
        <v>232</v>
      </c>
      <c r="BM390" s="227" t="s">
        <v>407</v>
      </c>
    </row>
    <row r="391" s="13" customFormat="1">
      <c r="A391" s="13"/>
      <c r="B391" s="229"/>
      <c r="C391" s="230"/>
      <c r="D391" s="231" t="s">
        <v>152</v>
      </c>
      <c r="E391" s="232" t="s">
        <v>1</v>
      </c>
      <c r="F391" s="233" t="s">
        <v>408</v>
      </c>
      <c r="G391" s="230"/>
      <c r="H391" s="232" t="s">
        <v>1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152</v>
      </c>
      <c r="AU391" s="239" t="s">
        <v>146</v>
      </c>
      <c r="AV391" s="13" t="s">
        <v>82</v>
      </c>
      <c r="AW391" s="13" t="s">
        <v>30</v>
      </c>
      <c r="AX391" s="13" t="s">
        <v>74</v>
      </c>
      <c r="AY391" s="239" t="s">
        <v>138</v>
      </c>
    </row>
    <row r="392" s="13" customFormat="1">
      <c r="A392" s="13"/>
      <c r="B392" s="229"/>
      <c r="C392" s="230"/>
      <c r="D392" s="231" t="s">
        <v>152</v>
      </c>
      <c r="E392" s="232" t="s">
        <v>1</v>
      </c>
      <c r="F392" s="233" t="s">
        <v>376</v>
      </c>
      <c r="G392" s="230"/>
      <c r="H392" s="232" t="s">
        <v>1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9" t="s">
        <v>152</v>
      </c>
      <c r="AU392" s="239" t="s">
        <v>146</v>
      </c>
      <c r="AV392" s="13" t="s">
        <v>82</v>
      </c>
      <c r="AW392" s="13" t="s">
        <v>30</v>
      </c>
      <c r="AX392" s="13" t="s">
        <v>74</v>
      </c>
      <c r="AY392" s="239" t="s">
        <v>138</v>
      </c>
    </row>
    <row r="393" s="14" customFormat="1">
      <c r="A393" s="14"/>
      <c r="B393" s="240"/>
      <c r="C393" s="241"/>
      <c r="D393" s="231" t="s">
        <v>152</v>
      </c>
      <c r="E393" s="242" t="s">
        <v>1</v>
      </c>
      <c r="F393" s="243" t="s">
        <v>409</v>
      </c>
      <c r="G393" s="241"/>
      <c r="H393" s="244">
        <v>0.71999999999999997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0" t="s">
        <v>152</v>
      </c>
      <c r="AU393" s="250" t="s">
        <v>146</v>
      </c>
      <c r="AV393" s="14" t="s">
        <v>146</v>
      </c>
      <c r="AW393" s="14" t="s">
        <v>30</v>
      </c>
      <c r="AX393" s="14" t="s">
        <v>74</v>
      </c>
      <c r="AY393" s="250" t="s">
        <v>138</v>
      </c>
    </row>
    <row r="394" s="13" customFormat="1">
      <c r="A394" s="13"/>
      <c r="B394" s="229"/>
      <c r="C394" s="230"/>
      <c r="D394" s="231" t="s">
        <v>152</v>
      </c>
      <c r="E394" s="232" t="s">
        <v>1</v>
      </c>
      <c r="F394" s="233" t="s">
        <v>410</v>
      </c>
      <c r="G394" s="230"/>
      <c r="H394" s="232" t="s">
        <v>1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9" t="s">
        <v>152</v>
      </c>
      <c r="AU394" s="239" t="s">
        <v>146</v>
      </c>
      <c r="AV394" s="13" t="s">
        <v>82</v>
      </c>
      <c r="AW394" s="13" t="s">
        <v>30</v>
      </c>
      <c r="AX394" s="13" t="s">
        <v>74</v>
      </c>
      <c r="AY394" s="239" t="s">
        <v>138</v>
      </c>
    </row>
    <row r="395" s="14" customFormat="1">
      <c r="A395" s="14"/>
      <c r="B395" s="240"/>
      <c r="C395" s="241"/>
      <c r="D395" s="231" t="s">
        <v>152</v>
      </c>
      <c r="E395" s="242" t="s">
        <v>1</v>
      </c>
      <c r="F395" s="243" t="s">
        <v>411</v>
      </c>
      <c r="G395" s="241"/>
      <c r="H395" s="244">
        <v>4.4000000000000004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0" t="s">
        <v>152</v>
      </c>
      <c r="AU395" s="250" t="s">
        <v>146</v>
      </c>
      <c r="AV395" s="14" t="s">
        <v>146</v>
      </c>
      <c r="AW395" s="14" t="s">
        <v>30</v>
      </c>
      <c r="AX395" s="14" t="s">
        <v>74</v>
      </c>
      <c r="AY395" s="250" t="s">
        <v>138</v>
      </c>
    </row>
    <row r="396" s="15" customFormat="1">
      <c r="A396" s="15"/>
      <c r="B396" s="251"/>
      <c r="C396" s="252"/>
      <c r="D396" s="231" t="s">
        <v>152</v>
      </c>
      <c r="E396" s="253" t="s">
        <v>1</v>
      </c>
      <c r="F396" s="254" t="s">
        <v>169</v>
      </c>
      <c r="G396" s="252"/>
      <c r="H396" s="255">
        <v>5.1200000000000001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1" t="s">
        <v>152</v>
      </c>
      <c r="AU396" s="261" t="s">
        <v>146</v>
      </c>
      <c r="AV396" s="15" t="s">
        <v>145</v>
      </c>
      <c r="AW396" s="15" t="s">
        <v>30</v>
      </c>
      <c r="AX396" s="15" t="s">
        <v>82</v>
      </c>
      <c r="AY396" s="261" t="s">
        <v>138</v>
      </c>
    </row>
    <row r="397" s="2" customFormat="1" ht="33" customHeight="1">
      <c r="A397" s="38"/>
      <c r="B397" s="39"/>
      <c r="C397" s="215" t="s">
        <v>412</v>
      </c>
      <c r="D397" s="215" t="s">
        <v>141</v>
      </c>
      <c r="E397" s="216" t="s">
        <v>413</v>
      </c>
      <c r="F397" s="217" t="s">
        <v>414</v>
      </c>
      <c r="G397" s="218" t="s">
        <v>337</v>
      </c>
      <c r="H397" s="219">
        <v>0.036999999999999998</v>
      </c>
      <c r="I397" s="220"/>
      <c r="J397" s="221">
        <f>ROUND(I397*H397,1)</f>
        <v>0</v>
      </c>
      <c r="K397" s="222"/>
      <c r="L397" s="44"/>
      <c r="M397" s="223" t="s">
        <v>1</v>
      </c>
      <c r="N397" s="224" t="s">
        <v>40</v>
      </c>
      <c r="O397" s="91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7" t="s">
        <v>232</v>
      </c>
      <c r="AT397" s="227" t="s">
        <v>141</v>
      </c>
      <c r="AU397" s="227" t="s">
        <v>146</v>
      </c>
      <c r="AY397" s="17" t="s">
        <v>138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7" t="s">
        <v>146</v>
      </c>
      <c r="BK397" s="228">
        <f>ROUND(I397*H397,1)</f>
        <v>0</v>
      </c>
      <c r="BL397" s="17" t="s">
        <v>232</v>
      </c>
      <c r="BM397" s="227" t="s">
        <v>415</v>
      </c>
    </row>
    <row r="398" s="2" customFormat="1" ht="24.15" customHeight="1">
      <c r="A398" s="38"/>
      <c r="B398" s="39"/>
      <c r="C398" s="215" t="s">
        <v>416</v>
      </c>
      <c r="D398" s="215" t="s">
        <v>141</v>
      </c>
      <c r="E398" s="216" t="s">
        <v>417</v>
      </c>
      <c r="F398" s="217" t="s">
        <v>418</v>
      </c>
      <c r="G398" s="218" t="s">
        <v>337</v>
      </c>
      <c r="H398" s="219">
        <v>0.036999999999999998</v>
      </c>
      <c r="I398" s="220"/>
      <c r="J398" s="221">
        <f>ROUND(I398*H398,1)</f>
        <v>0</v>
      </c>
      <c r="K398" s="222"/>
      <c r="L398" s="44"/>
      <c r="M398" s="223" t="s">
        <v>1</v>
      </c>
      <c r="N398" s="224" t="s">
        <v>40</v>
      </c>
      <c r="O398" s="91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7" t="s">
        <v>232</v>
      </c>
      <c r="AT398" s="227" t="s">
        <v>141</v>
      </c>
      <c r="AU398" s="227" t="s">
        <v>146</v>
      </c>
      <c r="AY398" s="17" t="s">
        <v>138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7" t="s">
        <v>146</v>
      </c>
      <c r="BK398" s="228">
        <f>ROUND(I398*H398,1)</f>
        <v>0</v>
      </c>
      <c r="BL398" s="17" t="s">
        <v>232</v>
      </c>
      <c r="BM398" s="227" t="s">
        <v>419</v>
      </c>
    </row>
    <row r="399" s="2" customFormat="1" ht="24.15" customHeight="1">
      <c r="A399" s="38"/>
      <c r="B399" s="39"/>
      <c r="C399" s="215" t="s">
        <v>420</v>
      </c>
      <c r="D399" s="215" t="s">
        <v>141</v>
      </c>
      <c r="E399" s="216" t="s">
        <v>421</v>
      </c>
      <c r="F399" s="217" t="s">
        <v>422</v>
      </c>
      <c r="G399" s="218" t="s">
        <v>337</v>
      </c>
      <c r="H399" s="219">
        <v>0.036999999999999998</v>
      </c>
      <c r="I399" s="220"/>
      <c r="J399" s="221">
        <f>ROUND(I399*H399,1)</f>
        <v>0</v>
      </c>
      <c r="K399" s="222"/>
      <c r="L399" s="44"/>
      <c r="M399" s="223" t="s">
        <v>1</v>
      </c>
      <c r="N399" s="224" t="s">
        <v>40</v>
      </c>
      <c r="O399" s="91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7" t="s">
        <v>232</v>
      </c>
      <c r="AT399" s="227" t="s">
        <v>141</v>
      </c>
      <c r="AU399" s="227" t="s">
        <v>146</v>
      </c>
      <c r="AY399" s="17" t="s">
        <v>138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7" t="s">
        <v>146</v>
      </c>
      <c r="BK399" s="228">
        <f>ROUND(I399*H399,1)</f>
        <v>0</v>
      </c>
      <c r="BL399" s="17" t="s">
        <v>232</v>
      </c>
      <c r="BM399" s="227" t="s">
        <v>423</v>
      </c>
    </row>
    <row r="400" s="12" customFormat="1" ht="22.8" customHeight="1">
      <c r="A400" s="12"/>
      <c r="B400" s="199"/>
      <c r="C400" s="200"/>
      <c r="D400" s="201" t="s">
        <v>73</v>
      </c>
      <c r="E400" s="213" t="s">
        <v>424</v>
      </c>
      <c r="F400" s="213" t="s">
        <v>425</v>
      </c>
      <c r="G400" s="200"/>
      <c r="H400" s="200"/>
      <c r="I400" s="203"/>
      <c r="J400" s="214">
        <f>BK400</f>
        <v>0</v>
      </c>
      <c r="K400" s="200"/>
      <c r="L400" s="205"/>
      <c r="M400" s="206"/>
      <c r="N400" s="207"/>
      <c r="O400" s="207"/>
      <c r="P400" s="208">
        <f>SUM(P401:P464)</f>
        <v>0</v>
      </c>
      <c r="Q400" s="207"/>
      <c r="R400" s="208">
        <f>SUM(R401:R464)</f>
        <v>0.011734999999999999</v>
      </c>
      <c r="S400" s="207"/>
      <c r="T400" s="209">
        <f>SUM(T401:T464)</f>
        <v>0.019890000000000001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0" t="s">
        <v>146</v>
      </c>
      <c r="AT400" s="211" t="s">
        <v>73</v>
      </c>
      <c r="AU400" s="211" t="s">
        <v>82</v>
      </c>
      <c r="AY400" s="210" t="s">
        <v>138</v>
      </c>
      <c r="BK400" s="212">
        <f>SUM(BK401:BK464)</f>
        <v>0</v>
      </c>
    </row>
    <row r="401" s="2" customFormat="1" ht="16.5" customHeight="1">
      <c r="A401" s="38"/>
      <c r="B401" s="39"/>
      <c r="C401" s="215" t="s">
        <v>426</v>
      </c>
      <c r="D401" s="215" t="s">
        <v>141</v>
      </c>
      <c r="E401" s="216" t="s">
        <v>427</v>
      </c>
      <c r="F401" s="217" t="s">
        <v>428</v>
      </c>
      <c r="G401" s="218" t="s">
        <v>144</v>
      </c>
      <c r="H401" s="219">
        <v>2</v>
      </c>
      <c r="I401" s="220"/>
      <c r="J401" s="221">
        <f>ROUND(I401*H401,1)</f>
        <v>0</v>
      </c>
      <c r="K401" s="222"/>
      <c r="L401" s="44"/>
      <c r="M401" s="223" t="s">
        <v>1</v>
      </c>
      <c r="N401" s="224" t="s">
        <v>40</v>
      </c>
      <c r="O401" s="91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7" t="s">
        <v>232</v>
      </c>
      <c r="AT401" s="227" t="s">
        <v>141</v>
      </c>
      <c r="AU401" s="227" t="s">
        <v>146</v>
      </c>
      <c r="AY401" s="17" t="s">
        <v>138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7" t="s">
        <v>146</v>
      </c>
      <c r="BK401" s="228">
        <f>ROUND(I401*H401,1)</f>
        <v>0</v>
      </c>
      <c r="BL401" s="17" t="s">
        <v>232</v>
      </c>
      <c r="BM401" s="227" t="s">
        <v>429</v>
      </c>
    </row>
    <row r="402" s="13" customFormat="1">
      <c r="A402" s="13"/>
      <c r="B402" s="229"/>
      <c r="C402" s="230"/>
      <c r="D402" s="231" t="s">
        <v>152</v>
      </c>
      <c r="E402" s="232" t="s">
        <v>1</v>
      </c>
      <c r="F402" s="233" t="s">
        <v>430</v>
      </c>
      <c r="G402" s="230"/>
      <c r="H402" s="232" t="s">
        <v>1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9" t="s">
        <v>152</v>
      </c>
      <c r="AU402" s="239" t="s">
        <v>146</v>
      </c>
      <c r="AV402" s="13" t="s">
        <v>82</v>
      </c>
      <c r="AW402" s="13" t="s">
        <v>30</v>
      </c>
      <c r="AX402" s="13" t="s">
        <v>74</v>
      </c>
      <c r="AY402" s="239" t="s">
        <v>138</v>
      </c>
    </row>
    <row r="403" s="14" customFormat="1">
      <c r="A403" s="14"/>
      <c r="B403" s="240"/>
      <c r="C403" s="241"/>
      <c r="D403" s="231" t="s">
        <v>152</v>
      </c>
      <c r="E403" s="242" t="s">
        <v>1</v>
      </c>
      <c r="F403" s="243" t="s">
        <v>82</v>
      </c>
      <c r="G403" s="241"/>
      <c r="H403" s="244">
        <v>1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0" t="s">
        <v>152</v>
      </c>
      <c r="AU403" s="250" t="s">
        <v>146</v>
      </c>
      <c r="AV403" s="14" t="s">
        <v>146</v>
      </c>
      <c r="AW403" s="14" t="s">
        <v>30</v>
      </c>
      <c r="AX403" s="14" t="s">
        <v>74</v>
      </c>
      <c r="AY403" s="250" t="s">
        <v>138</v>
      </c>
    </row>
    <row r="404" s="13" customFormat="1">
      <c r="A404" s="13"/>
      <c r="B404" s="229"/>
      <c r="C404" s="230"/>
      <c r="D404" s="231" t="s">
        <v>152</v>
      </c>
      <c r="E404" s="232" t="s">
        <v>1</v>
      </c>
      <c r="F404" s="233" t="s">
        <v>431</v>
      </c>
      <c r="G404" s="230"/>
      <c r="H404" s="232" t="s">
        <v>1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152</v>
      </c>
      <c r="AU404" s="239" t="s">
        <v>146</v>
      </c>
      <c r="AV404" s="13" t="s">
        <v>82</v>
      </c>
      <c r="AW404" s="13" t="s">
        <v>30</v>
      </c>
      <c r="AX404" s="13" t="s">
        <v>74</v>
      </c>
      <c r="AY404" s="239" t="s">
        <v>138</v>
      </c>
    </row>
    <row r="405" s="14" customFormat="1">
      <c r="A405" s="14"/>
      <c r="B405" s="240"/>
      <c r="C405" s="241"/>
      <c r="D405" s="231" t="s">
        <v>152</v>
      </c>
      <c r="E405" s="242" t="s">
        <v>1</v>
      </c>
      <c r="F405" s="243" t="s">
        <v>82</v>
      </c>
      <c r="G405" s="241"/>
      <c r="H405" s="244">
        <v>1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152</v>
      </c>
      <c r="AU405" s="250" t="s">
        <v>146</v>
      </c>
      <c r="AV405" s="14" t="s">
        <v>146</v>
      </c>
      <c r="AW405" s="14" t="s">
        <v>30</v>
      </c>
      <c r="AX405" s="14" t="s">
        <v>74</v>
      </c>
      <c r="AY405" s="250" t="s">
        <v>138</v>
      </c>
    </row>
    <row r="406" s="15" customFormat="1">
      <c r="A406" s="15"/>
      <c r="B406" s="251"/>
      <c r="C406" s="252"/>
      <c r="D406" s="231" t="s">
        <v>152</v>
      </c>
      <c r="E406" s="253" t="s">
        <v>1</v>
      </c>
      <c r="F406" s="254" t="s">
        <v>169</v>
      </c>
      <c r="G406" s="252"/>
      <c r="H406" s="255">
        <v>2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152</v>
      </c>
      <c r="AU406" s="261" t="s">
        <v>146</v>
      </c>
      <c r="AV406" s="15" t="s">
        <v>145</v>
      </c>
      <c r="AW406" s="15" t="s">
        <v>30</v>
      </c>
      <c r="AX406" s="15" t="s">
        <v>82</v>
      </c>
      <c r="AY406" s="261" t="s">
        <v>138</v>
      </c>
    </row>
    <row r="407" s="2" customFormat="1" ht="16.5" customHeight="1">
      <c r="A407" s="38"/>
      <c r="B407" s="39"/>
      <c r="C407" s="215" t="s">
        <v>432</v>
      </c>
      <c r="D407" s="215" t="s">
        <v>141</v>
      </c>
      <c r="E407" s="216" t="s">
        <v>433</v>
      </c>
      <c r="F407" s="217" t="s">
        <v>434</v>
      </c>
      <c r="G407" s="218" t="s">
        <v>144</v>
      </c>
      <c r="H407" s="219">
        <v>1</v>
      </c>
      <c r="I407" s="220"/>
      <c r="J407" s="221">
        <f>ROUND(I407*H407,1)</f>
        <v>0</v>
      </c>
      <c r="K407" s="222"/>
      <c r="L407" s="44"/>
      <c r="M407" s="223" t="s">
        <v>1</v>
      </c>
      <c r="N407" s="224" t="s">
        <v>40</v>
      </c>
      <c r="O407" s="91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7" t="s">
        <v>232</v>
      </c>
      <c r="AT407" s="227" t="s">
        <v>141</v>
      </c>
      <c r="AU407" s="227" t="s">
        <v>146</v>
      </c>
      <c r="AY407" s="17" t="s">
        <v>138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7" t="s">
        <v>146</v>
      </c>
      <c r="BK407" s="228">
        <f>ROUND(I407*H407,1)</f>
        <v>0</v>
      </c>
      <c r="BL407" s="17" t="s">
        <v>232</v>
      </c>
      <c r="BM407" s="227" t="s">
        <v>435</v>
      </c>
    </row>
    <row r="408" s="13" customFormat="1">
      <c r="A408" s="13"/>
      <c r="B408" s="229"/>
      <c r="C408" s="230"/>
      <c r="D408" s="231" t="s">
        <v>152</v>
      </c>
      <c r="E408" s="232" t="s">
        <v>1</v>
      </c>
      <c r="F408" s="233" t="s">
        <v>436</v>
      </c>
      <c r="G408" s="230"/>
      <c r="H408" s="232" t="s">
        <v>1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152</v>
      </c>
      <c r="AU408" s="239" t="s">
        <v>146</v>
      </c>
      <c r="AV408" s="13" t="s">
        <v>82</v>
      </c>
      <c r="AW408" s="13" t="s">
        <v>30</v>
      </c>
      <c r="AX408" s="13" t="s">
        <v>74</v>
      </c>
      <c r="AY408" s="239" t="s">
        <v>138</v>
      </c>
    </row>
    <row r="409" s="14" customFormat="1">
      <c r="A409" s="14"/>
      <c r="B409" s="240"/>
      <c r="C409" s="241"/>
      <c r="D409" s="231" t="s">
        <v>152</v>
      </c>
      <c r="E409" s="242" t="s">
        <v>1</v>
      </c>
      <c r="F409" s="243" t="s">
        <v>82</v>
      </c>
      <c r="G409" s="241"/>
      <c r="H409" s="244">
        <v>1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152</v>
      </c>
      <c r="AU409" s="250" t="s">
        <v>146</v>
      </c>
      <c r="AV409" s="14" t="s">
        <v>146</v>
      </c>
      <c r="AW409" s="14" t="s">
        <v>30</v>
      </c>
      <c r="AX409" s="14" t="s">
        <v>82</v>
      </c>
      <c r="AY409" s="250" t="s">
        <v>138</v>
      </c>
    </row>
    <row r="410" s="2" customFormat="1" ht="16.5" customHeight="1">
      <c r="A410" s="38"/>
      <c r="B410" s="39"/>
      <c r="C410" s="215" t="s">
        <v>437</v>
      </c>
      <c r="D410" s="215" t="s">
        <v>141</v>
      </c>
      <c r="E410" s="216" t="s">
        <v>438</v>
      </c>
      <c r="F410" s="217" t="s">
        <v>439</v>
      </c>
      <c r="G410" s="218" t="s">
        <v>144</v>
      </c>
      <c r="H410" s="219">
        <v>1</v>
      </c>
      <c r="I410" s="220"/>
      <c r="J410" s="221">
        <f>ROUND(I410*H410,1)</f>
        <v>0</v>
      </c>
      <c r="K410" s="222"/>
      <c r="L410" s="44"/>
      <c r="M410" s="223" t="s">
        <v>1</v>
      </c>
      <c r="N410" s="224" t="s">
        <v>40</v>
      </c>
      <c r="O410" s="91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7" t="s">
        <v>232</v>
      </c>
      <c r="AT410" s="227" t="s">
        <v>141</v>
      </c>
      <c r="AU410" s="227" t="s">
        <v>146</v>
      </c>
      <c r="AY410" s="17" t="s">
        <v>138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7" t="s">
        <v>146</v>
      </c>
      <c r="BK410" s="228">
        <f>ROUND(I410*H410,1)</f>
        <v>0</v>
      </c>
      <c r="BL410" s="17" t="s">
        <v>232</v>
      </c>
      <c r="BM410" s="227" t="s">
        <v>440</v>
      </c>
    </row>
    <row r="411" s="13" customFormat="1">
      <c r="A411" s="13"/>
      <c r="B411" s="229"/>
      <c r="C411" s="230"/>
      <c r="D411" s="231" t="s">
        <v>152</v>
      </c>
      <c r="E411" s="232" t="s">
        <v>1</v>
      </c>
      <c r="F411" s="233" t="s">
        <v>167</v>
      </c>
      <c r="G411" s="230"/>
      <c r="H411" s="232" t="s">
        <v>1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9" t="s">
        <v>152</v>
      </c>
      <c r="AU411" s="239" t="s">
        <v>146</v>
      </c>
      <c r="AV411" s="13" t="s">
        <v>82</v>
      </c>
      <c r="AW411" s="13" t="s">
        <v>30</v>
      </c>
      <c r="AX411" s="13" t="s">
        <v>74</v>
      </c>
      <c r="AY411" s="239" t="s">
        <v>138</v>
      </c>
    </row>
    <row r="412" s="14" customFormat="1">
      <c r="A412" s="14"/>
      <c r="B412" s="240"/>
      <c r="C412" s="241"/>
      <c r="D412" s="231" t="s">
        <v>152</v>
      </c>
      <c r="E412" s="242" t="s">
        <v>1</v>
      </c>
      <c r="F412" s="243" t="s">
        <v>82</v>
      </c>
      <c r="G412" s="241"/>
      <c r="H412" s="244">
        <v>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0" t="s">
        <v>152</v>
      </c>
      <c r="AU412" s="250" t="s">
        <v>146</v>
      </c>
      <c r="AV412" s="14" t="s">
        <v>146</v>
      </c>
      <c r="AW412" s="14" t="s">
        <v>30</v>
      </c>
      <c r="AX412" s="14" t="s">
        <v>82</v>
      </c>
      <c r="AY412" s="250" t="s">
        <v>138</v>
      </c>
    </row>
    <row r="413" s="2" customFormat="1" ht="16.5" customHeight="1">
      <c r="A413" s="38"/>
      <c r="B413" s="39"/>
      <c r="C413" s="215" t="s">
        <v>441</v>
      </c>
      <c r="D413" s="215" t="s">
        <v>141</v>
      </c>
      <c r="E413" s="216" t="s">
        <v>442</v>
      </c>
      <c r="F413" s="217" t="s">
        <v>443</v>
      </c>
      <c r="G413" s="218" t="s">
        <v>285</v>
      </c>
      <c r="H413" s="219">
        <v>9</v>
      </c>
      <c r="I413" s="220"/>
      <c r="J413" s="221">
        <f>ROUND(I413*H413,1)</f>
        <v>0</v>
      </c>
      <c r="K413" s="222"/>
      <c r="L413" s="44"/>
      <c r="M413" s="223" t="s">
        <v>1</v>
      </c>
      <c r="N413" s="224" t="s">
        <v>40</v>
      </c>
      <c r="O413" s="91"/>
      <c r="P413" s="225">
        <f>O413*H413</f>
        <v>0</v>
      </c>
      <c r="Q413" s="225">
        <v>0</v>
      </c>
      <c r="R413" s="225">
        <f>Q413*H413</f>
        <v>0</v>
      </c>
      <c r="S413" s="225">
        <v>0.0020999999999999999</v>
      </c>
      <c r="T413" s="226">
        <f>S413*H413</f>
        <v>0.0189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7" t="s">
        <v>232</v>
      </c>
      <c r="AT413" s="227" t="s">
        <v>141</v>
      </c>
      <c r="AU413" s="227" t="s">
        <v>146</v>
      </c>
      <c r="AY413" s="17" t="s">
        <v>138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146</v>
      </c>
      <c r="BK413" s="228">
        <f>ROUND(I413*H413,1)</f>
        <v>0</v>
      </c>
      <c r="BL413" s="17" t="s">
        <v>232</v>
      </c>
      <c r="BM413" s="227" t="s">
        <v>444</v>
      </c>
    </row>
    <row r="414" s="13" customFormat="1">
      <c r="A414" s="13"/>
      <c r="B414" s="229"/>
      <c r="C414" s="230"/>
      <c r="D414" s="231" t="s">
        <v>152</v>
      </c>
      <c r="E414" s="232" t="s">
        <v>1</v>
      </c>
      <c r="F414" s="233" t="s">
        <v>445</v>
      </c>
      <c r="G414" s="230"/>
      <c r="H414" s="232" t="s">
        <v>1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9" t="s">
        <v>152</v>
      </c>
      <c r="AU414" s="239" t="s">
        <v>146</v>
      </c>
      <c r="AV414" s="13" t="s">
        <v>82</v>
      </c>
      <c r="AW414" s="13" t="s">
        <v>30</v>
      </c>
      <c r="AX414" s="13" t="s">
        <v>74</v>
      </c>
      <c r="AY414" s="239" t="s">
        <v>138</v>
      </c>
    </row>
    <row r="415" s="14" customFormat="1">
      <c r="A415" s="14"/>
      <c r="B415" s="240"/>
      <c r="C415" s="241"/>
      <c r="D415" s="231" t="s">
        <v>152</v>
      </c>
      <c r="E415" s="242" t="s">
        <v>1</v>
      </c>
      <c r="F415" s="243" t="s">
        <v>155</v>
      </c>
      <c r="G415" s="241"/>
      <c r="H415" s="244">
        <v>6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0" t="s">
        <v>152</v>
      </c>
      <c r="AU415" s="250" t="s">
        <v>146</v>
      </c>
      <c r="AV415" s="14" t="s">
        <v>146</v>
      </c>
      <c r="AW415" s="14" t="s">
        <v>30</v>
      </c>
      <c r="AX415" s="14" t="s">
        <v>74</v>
      </c>
      <c r="AY415" s="250" t="s">
        <v>138</v>
      </c>
    </row>
    <row r="416" s="13" customFormat="1">
      <c r="A416" s="13"/>
      <c r="B416" s="229"/>
      <c r="C416" s="230"/>
      <c r="D416" s="231" t="s">
        <v>152</v>
      </c>
      <c r="E416" s="232" t="s">
        <v>1</v>
      </c>
      <c r="F416" s="233" t="s">
        <v>431</v>
      </c>
      <c r="G416" s="230"/>
      <c r="H416" s="232" t="s">
        <v>1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152</v>
      </c>
      <c r="AU416" s="239" t="s">
        <v>146</v>
      </c>
      <c r="AV416" s="13" t="s">
        <v>82</v>
      </c>
      <c r="AW416" s="13" t="s">
        <v>30</v>
      </c>
      <c r="AX416" s="13" t="s">
        <v>74</v>
      </c>
      <c r="AY416" s="239" t="s">
        <v>138</v>
      </c>
    </row>
    <row r="417" s="14" customFormat="1">
      <c r="A417" s="14"/>
      <c r="B417" s="240"/>
      <c r="C417" s="241"/>
      <c r="D417" s="231" t="s">
        <v>152</v>
      </c>
      <c r="E417" s="242" t="s">
        <v>1</v>
      </c>
      <c r="F417" s="243" t="s">
        <v>139</v>
      </c>
      <c r="G417" s="241"/>
      <c r="H417" s="244">
        <v>3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0" t="s">
        <v>152</v>
      </c>
      <c r="AU417" s="250" t="s">
        <v>146</v>
      </c>
      <c r="AV417" s="14" t="s">
        <v>146</v>
      </c>
      <c r="AW417" s="14" t="s">
        <v>30</v>
      </c>
      <c r="AX417" s="14" t="s">
        <v>74</v>
      </c>
      <c r="AY417" s="250" t="s">
        <v>138</v>
      </c>
    </row>
    <row r="418" s="15" customFormat="1">
      <c r="A418" s="15"/>
      <c r="B418" s="251"/>
      <c r="C418" s="252"/>
      <c r="D418" s="231" t="s">
        <v>152</v>
      </c>
      <c r="E418" s="253" t="s">
        <v>1</v>
      </c>
      <c r="F418" s="254" t="s">
        <v>169</v>
      </c>
      <c r="G418" s="252"/>
      <c r="H418" s="255">
        <v>9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1" t="s">
        <v>152</v>
      </c>
      <c r="AU418" s="261" t="s">
        <v>146</v>
      </c>
      <c r="AV418" s="15" t="s">
        <v>145</v>
      </c>
      <c r="AW418" s="15" t="s">
        <v>30</v>
      </c>
      <c r="AX418" s="15" t="s">
        <v>82</v>
      </c>
      <c r="AY418" s="261" t="s">
        <v>138</v>
      </c>
    </row>
    <row r="419" s="2" customFormat="1" ht="16.5" customHeight="1">
      <c r="A419" s="38"/>
      <c r="B419" s="39"/>
      <c r="C419" s="215" t="s">
        <v>446</v>
      </c>
      <c r="D419" s="215" t="s">
        <v>141</v>
      </c>
      <c r="E419" s="216" t="s">
        <v>447</v>
      </c>
      <c r="F419" s="217" t="s">
        <v>448</v>
      </c>
      <c r="G419" s="218" t="s">
        <v>285</v>
      </c>
      <c r="H419" s="219">
        <v>0.5</v>
      </c>
      <c r="I419" s="220"/>
      <c r="J419" s="221">
        <f>ROUND(I419*H419,1)</f>
        <v>0</v>
      </c>
      <c r="K419" s="222"/>
      <c r="L419" s="44"/>
      <c r="M419" s="223" t="s">
        <v>1</v>
      </c>
      <c r="N419" s="224" t="s">
        <v>40</v>
      </c>
      <c r="O419" s="91"/>
      <c r="P419" s="225">
        <f>O419*H419</f>
        <v>0</v>
      </c>
      <c r="Q419" s="225">
        <v>0</v>
      </c>
      <c r="R419" s="225">
        <f>Q419*H419</f>
        <v>0</v>
      </c>
      <c r="S419" s="225">
        <v>0.00198</v>
      </c>
      <c r="T419" s="226">
        <f>S419*H419</f>
        <v>0.00098999999999999999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7" t="s">
        <v>232</v>
      </c>
      <c r="AT419" s="227" t="s">
        <v>141</v>
      </c>
      <c r="AU419" s="227" t="s">
        <v>146</v>
      </c>
      <c r="AY419" s="17" t="s">
        <v>138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7" t="s">
        <v>146</v>
      </c>
      <c r="BK419" s="228">
        <f>ROUND(I419*H419,1)</f>
        <v>0</v>
      </c>
      <c r="BL419" s="17" t="s">
        <v>232</v>
      </c>
      <c r="BM419" s="227" t="s">
        <v>449</v>
      </c>
    </row>
    <row r="420" s="13" customFormat="1">
      <c r="A420" s="13"/>
      <c r="B420" s="229"/>
      <c r="C420" s="230"/>
      <c r="D420" s="231" t="s">
        <v>152</v>
      </c>
      <c r="E420" s="232" t="s">
        <v>1</v>
      </c>
      <c r="F420" s="233" t="s">
        <v>167</v>
      </c>
      <c r="G420" s="230"/>
      <c r="H420" s="232" t="s">
        <v>1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9" t="s">
        <v>152</v>
      </c>
      <c r="AU420" s="239" t="s">
        <v>146</v>
      </c>
      <c r="AV420" s="13" t="s">
        <v>82</v>
      </c>
      <c r="AW420" s="13" t="s">
        <v>30</v>
      </c>
      <c r="AX420" s="13" t="s">
        <v>74</v>
      </c>
      <c r="AY420" s="239" t="s">
        <v>138</v>
      </c>
    </row>
    <row r="421" s="14" customFormat="1">
      <c r="A421" s="14"/>
      <c r="B421" s="240"/>
      <c r="C421" s="241"/>
      <c r="D421" s="231" t="s">
        <v>152</v>
      </c>
      <c r="E421" s="242" t="s">
        <v>1</v>
      </c>
      <c r="F421" s="243" t="s">
        <v>450</v>
      </c>
      <c r="G421" s="241"/>
      <c r="H421" s="244">
        <v>0.5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0" t="s">
        <v>152</v>
      </c>
      <c r="AU421" s="250" t="s">
        <v>146</v>
      </c>
      <c r="AV421" s="14" t="s">
        <v>146</v>
      </c>
      <c r="AW421" s="14" t="s">
        <v>30</v>
      </c>
      <c r="AX421" s="14" t="s">
        <v>82</v>
      </c>
      <c r="AY421" s="250" t="s">
        <v>138</v>
      </c>
    </row>
    <row r="422" s="2" customFormat="1" ht="16.5" customHeight="1">
      <c r="A422" s="38"/>
      <c r="B422" s="39"/>
      <c r="C422" s="215" t="s">
        <v>451</v>
      </c>
      <c r="D422" s="215" t="s">
        <v>141</v>
      </c>
      <c r="E422" s="216" t="s">
        <v>452</v>
      </c>
      <c r="F422" s="217" t="s">
        <v>453</v>
      </c>
      <c r="G422" s="218" t="s">
        <v>144</v>
      </c>
      <c r="H422" s="219">
        <v>1</v>
      </c>
      <c r="I422" s="220"/>
      <c r="J422" s="221">
        <f>ROUND(I422*H422,1)</f>
        <v>0</v>
      </c>
      <c r="K422" s="222"/>
      <c r="L422" s="44"/>
      <c r="M422" s="223" t="s">
        <v>1</v>
      </c>
      <c r="N422" s="224" t="s">
        <v>40</v>
      </c>
      <c r="O422" s="91"/>
      <c r="P422" s="225">
        <f>O422*H422</f>
        <v>0</v>
      </c>
      <c r="Q422" s="225">
        <v>0.0017899999999999999</v>
      </c>
      <c r="R422" s="225">
        <f>Q422*H422</f>
        <v>0.0017899999999999999</v>
      </c>
      <c r="S422" s="225">
        <v>0</v>
      </c>
      <c r="T422" s="226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7" t="s">
        <v>232</v>
      </c>
      <c r="AT422" s="227" t="s">
        <v>141</v>
      </c>
      <c r="AU422" s="227" t="s">
        <v>146</v>
      </c>
      <c r="AY422" s="17" t="s">
        <v>138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7" t="s">
        <v>146</v>
      </c>
      <c r="BK422" s="228">
        <f>ROUND(I422*H422,1)</f>
        <v>0</v>
      </c>
      <c r="BL422" s="17" t="s">
        <v>232</v>
      </c>
      <c r="BM422" s="227" t="s">
        <v>454</v>
      </c>
    </row>
    <row r="423" s="14" customFormat="1">
      <c r="A423" s="14"/>
      <c r="B423" s="240"/>
      <c r="C423" s="241"/>
      <c r="D423" s="231" t="s">
        <v>152</v>
      </c>
      <c r="E423" s="242" t="s">
        <v>1</v>
      </c>
      <c r="F423" s="243" t="s">
        <v>82</v>
      </c>
      <c r="G423" s="241"/>
      <c r="H423" s="244">
        <v>1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0" t="s">
        <v>152</v>
      </c>
      <c r="AU423" s="250" t="s">
        <v>146</v>
      </c>
      <c r="AV423" s="14" t="s">
        <v>146</v>
      </c>
      <c r="AW423" s="14" t="s">
        <v>30</v>
      </c>
      <c r="AX423" s="14" t="s">
        <v>82</v>
      </c>
      <c r="AY423" s="250" t="s">
        <v>138</v>
      </c>
    </row>
    <row r="424" s="2" customFormat="1" ht="16.5" customHeight="1">
      <c r="A424" s="38"/>
      <c r="B424" s="39"/>
      <c r="C424" s="215" t="s">
        <v>455</v>
      </c>
      <c r="D424" s="215" t="s">
        <v>141</v>
      </c>
      <c r="E424" s="216" t="s">
        <v>456</v>
      </c>
      <c r="F424" s="217" t="s">
        <v>457</v>
      </c>
      <c r="G424" s="218" t="s">
        <v>144</v>
      </c>
      <c r="H424" s="219">
        <v>1</v>
      </c>
      <c r="I424" s="220"/>
      <c r="J424" s="221">
        <f>ROUND(I424*H424,1)</f>
        <v>0</v>
      </c>
      <c r="K424" s="222"/>
      <c r="L424" s="44"/>
      <c r="M424" s="223" t="s">
        <v>1</v>
      </c>
      <c r="N424" s="224" t="s">
        <v>40</v>
      </c>
      <c r="O424" s="91"/>
      <c r="P424" s="225">
        <f>O424*H424</f>
        <v>0</v>
      </c>
      <c r="Q424" s="225">
        <v>0.001</v>
      </c>
      <c r="R424" s="225">
        <f>Q424*H424</f>
        <v>0.001</v>
      </c>
      <c r="S424" s="225">
        <v>0</v>
      </c>
      <c r="T424" s="226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7" t="s">
        <v>232</v>
      </c>
      <c r="AT424" s="227" t="s">
        <v>141</v>
      </c>
      <c r="AU424" s="227" t="s">
        <v>146</v>
      </c>
      <c r="AY424" s="17" t="s">
        <v>138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7" t="s">
        <v>146</v>
      </c>
      <c r="BK424" s="228">
        <f>ROUND(I424*H424,1)</f>
        <v>0</v>
      </c>
      <c r="BL424" s="17" t="s">
        <v>232</v>
      </c>
      <c r="BM424" s="227" t="s">
        <v>458</v>
      </c>
    </row>
    <row r="425" s="14" customFormat="1">
      <c r="A425" s="14"/>
      <c r="B425" s="240"/>
      <c r="C425" s="241"/>
      <c r="D425" s="231" t="s">
        <v>152</v>
      </c>
      <c r="E425" s="242" t="s">
        <v>1</v>
      </c>
      <c r="F425" s="243" t="s">
        <v>82</v>
      </c>
      <c r="G425" s="241"/>
      <c r="H425" s="244">
        <v>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0" t="s">
        <v>152</v>
      </c>
      <c r="AU425" s="250" t="s">
        <v>146</v>
      </c>
      <c r="AV425" s="14" t="s">
        <v>146</v>
      </c>
      <c r="AW425" s="14" t="s">
        <v>30</v>
      </c>
      <c r="AX425" s="14" t="s">
        <v>82</v>
      </c>
      <c r="AY425" s="250" t="s">
        <v>138</v>
      </c>
    </row>
    <row r="426" s="2" customFormat="1" ht="16.5" customHeight="1">
      <c r="A426" s="38"/>
      <c r="B426" s="39"/>
      <c r="C426" s="215" t="s">
        <v>459</v>
      </c>
      <c r="D426" s="215" t="s">
        <v>141</v>
      </c>
      <c r="E426" s="216" t="s">
        <v>460</v>
      </c>
      <c r="F426" s="217" t="s">
        <v>461</v>
      </c>
      <c r="G426" s="218" t="s">
        <v>285</v>
      </c>
      <c r="H426" s="219">
        <v>1</v>
      </c>
      <c r="I426" s="220"/>
      <c r="J426" s="221">
        <f>ROUND(I426*H426,1)</f>
        <v>0</v>
      </c>
      <c r="K426" s="222"/>
      <c r="L426" s="44"/>
      <c r="M426" s="223" t="s">
        <v>1</v>
      </c>
      <c r="N426" s="224" t="s">
        <v>40</v>
      </c>
      <c r="O426" s="91"/>
      <c r="P426" s="225">
        <f>O426*H426</f>
        <v>0</v>
      </c>
      <c r="Q426" s="225">
        <v>0.00040999999999999999</v>
      </c>
      <c r="R426" s="225">
        <f>Q426*H426</f>
        <v>0.00040999999999999999</v>
      </c>
      <c r="S426" s="225">
        <v>0</v>
      </c>
      <c r="T426" s="22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7" t="s">
        <v>232</v>
      </c>
      <c r="AT426" s="227" t="s">
        <v>141</v>
      </c>
      <c r="AU426" s="227" t="s">
        <v>146</v>
      </c>
      <c r="AY426" s="17" t="s">
        <v>138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146</v>
      </c>
      <c r="BK426" s="228">
        <f>ROUND(I426*H426,1)</f>
        <v>0</v>
      </c>
      <c r="BL426" s="17" t="s">
        <v>232</v>
      </c>
      <c r="BM426" s="227" t="s">
        <v>462</v>
      </c>
    </row>
    <row r="427" s="13" customFormat="1">
      <c r="A427" s="13"/>
      <c r="B427" s="229"/>
      <c r="C427" s="230"/>
      <c r="D427" s="231" t="s">
        <v>152</v>
      </c>
      <c r="E427" s="232" t="s">
        <v>1</v>
      </c>
      <c r="F427" s="233" t="s">
        <v>463</v>
      </c>
      <c r="G427" s="230"/>
      <c r="H427" s="232" t="s">
        <v>1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152</v>
      </c>
      <c r="AU427" s="239" t="s">
        <v>146</v>
      </c>
      <c r="AV427" s="13" t="s">
        <v>82</v>
      </c>
      <c r="AW427" s="13" t="s">
        <v>30</v>
      </c>
      <c r="AX427" s="13" t="s">
        <v>74</v>
      </c>
      <c r="AY427" s="239" t="s">
        <v>138</v>
      </c>
    </row>
    <row r="428" s="14" customFormat="1">
      <c r="A428" s="14"/>
      <c r="B428" s="240"/>
      <c r="C428" s="241"/>
      <c r="D428" s="231" t="s">
        <v>152</v>
      </c>
      <c r="E428" s="242" t="s">
        <v>1</v>
      </c>
      <c r="F428" s="243" t="s">
        <v>82</v>
      </c>
      <c r="G428" s="241"/>
      <c r="H428" s="244">
        <v>1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0" t="s">
        <v>152</v>
      </c>
      <c r="AU428" s="250" t="s">
        <v>146</v>
      </c>
      <c r="AV428" s="14" t="s">
        <v>146</v>
      </c>
      <c r="AW428" s="14" t="s">
        <v>30</v>
      </c>
      <c r="AX428" s="14" t="s">
        <v>74</v>
      </c>
      <c r="AY428" s="250" t="s">
        <v>138</v>
      </c>
    </row>
    <row r="429" s="15" customFormat="1">
      <c r="A429" s="15"/>
      <c r="B429" s="251"/>
      <c r="C429" s="252"/>
      <c r="D429" s="231" t="s">
        <v>152</v>
      </c>
      <c r="E429" s="253" t="s">
        <v>1</v>
      </c>
      <c r="F429" s="254" t="s">
        <v>169</v>
      </c>
      <c r="G429" s="252"/>
      <c r="H429" s="255">
        <v>1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1" t="s">
        <v>152</v>
      </c>
      <c r="AU429" s="261" t="s">
        <v>146</v>
      </c>
      <c r="AV429" s="15" t="s">
        <v>145</v>
      </c>
      <c r="AW429" s="15" t="s">
        <v>30</v>
      </c>
      <c r="AX429" s="15" t="s">
        <v>82</v>
      </c>
      <c r="AY429" s="261" t="s">
        <v>138</v>
      </c>
    </row>
    <row r="430" s="2" customFormat="1" ht="16.5" customHeight="1">
      <c r="A430" s="38"/>
      <c r="B430" s="39"/>
      <c r="C430" s="215" t="s">
        <v>464</v>
      </c>
      <c r="D430" s="215" t="s">
        <v>141</v>
      </c>
      <c r="E430" s="216" t="s">
        <v>465</v>
      </c>
      <c r="F430" s="217" t="s">
        <v>466</v>
      </c>
      <c r="G430" s="218" t="s">
        <v>285</v>
      </c>
      <c r="H430" s="219">
        <v>8</v>
      </c>
      <c r="I430" s="220"/>
      <c r="J430" s="221">
        <f>ROUND(I430*H430,1)</f>
        <v>0</v>
      </c>
      <c r="K430" s="222"/>
      <c r="L430" s="44"/>
      <c r="M430" s="223" t="s">
        <v>1</v>
      </c>
      <c r="N430" s="224" t="s">
        <v>40</v>
      </c>
      <c r="O430" s="91"/>
      <c r="P430" s="225">
        <f>O430*H430</f>
        <v>0</v>
      </c>
      <c r="Q430" s="225">
        <v>0.00048000000000000001</v>
      </c>
      <c r="R430" s="225">
        <f>Q430*H430</f>
        <v>0.0038400000000000001</v>
      </c>
      <c r="S430" s="225">
        <v>0</v>
      </c>
      <c r="T430" s="22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7" t="s">
        <v>232</v>
      </c>
      <c r="AT430" s="227" t="s">
        <v>141</v>
      </c>
      <c r="AU430" s="227" t="s">
        <v>146</v>
      </c>
      <c r="AY430" s="17" t="s">
        <v>138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7" t="s">
        <v>146</v>
      </c>
      <c r="BK430" s="228">
        <f>ROUND(I430*H430,1)</f>
        <v>0</v>
      </c>
      <c r="BL430" s="17" t="s">
        <v>232</v>
      </c>
      <c r="BM430" s="227" t="s">
        <v>467</v>
      </c>
    </row>
    <row r="431" s="13" customFormat="1">
      <c r="A431" s="13"/>
      <c r="B431" s="229"/>
      <c r="C431" s="230"/>
      <c r="D431" s="231" t="s">
        <v>152</v>
      </c>
      <c r="E431" s="232" t="s">
        <v>1</v>
      </c>
      <c r="F431" s="233" t="s">
        <v>468</v>
      </c>
      <c r="G431" s="230"/>
      <c r="H431" s="232" t="s">
        <v>1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152</v>
      </c>
      <c r="AU431" s="239" t="s">
        <v>146</v>
      </c>
      <c r="AV431" s="13" t="s">
        <v>82</v>
      </c>
      <c r="AW431" s="13" t="s">
        <v>30</v>
      </c>
      <c r="AX431" s="13" t="s">
        <v>74</v>
      </c>
      <c r="AY431" s="239" t="s">
        <v>138</v>
      </c>
    </row>
    <row r="432" s="14" customFormat="1">
      <c r="A432" s="14"/>
      <c r="B432" s="240"/>
      <c r="C432" s="241"/>
      <c r="D432" s="231" t="s">
        <v>152</v>
      </c>
      <c r="E432" s="242" t="s">
        <v>1</v>
      </c>
      <c r="F432" s="243" t="s">
        <v>183</v>
      </c>
      <c r="G432" s="241"/>
      <c r="H432" s="244">
        <v>8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152</v>
      </c>
      <c r="AU432" s="250" t="s">
        <v>146</v>
      </c>
      <c r="AV432" s="14" t="s">
        <v>146</v>
      </c>
      <c r="AW432" s="14" t="s">
        <v>30</v>
      </c>
      <c r="AX432" s="14" t="s">
        <v>74</v>
      </c>
      <c r="AY432" s="250" t="s">
        <v>138</v>
      </c>
    </row>
    <row r="433" s="15" customFormat="1">
      <c r="A433" s="15"/>
      <c r="B433" s="251"/>
      <c r="C433" s="252"/>
      <c r="D433" s="231" t="s">
        <v>152</v>
      </c>
      <c r="E433" s="253" t="s">
        <v>1</v>
      </c>
      <c r="F433" s="254" t="s">
        <v>169</v>
      </c>
      <c r="G433" s="252"/>
      <c r="H433" s="255">
        <v>8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1" t="s">
        <v>152</v>
      </c>
      <c r="AU433" s="261" t="s">
        <v>146</v>
      </c>
      <c r="AV433" s="15" t="s">
        <v>145</v>
      </c>
      <c r="AW433" s="15" t="s">
        <v>30</v>
      </c>
      <c r="AX433" s="15" t="s">
        <v>82</v>
      </c>
      <c r="AY433" s="261" t="s">
        <v>138</v>
      </c>
    </row>
    <row r="434" s="2" customFormat="1" ht="16.5" customHeight="1">
      <c r="A434" s="38"/>
      <c r="B434" s="39"/>
      <c r="C434" s="215" t="s">
        <v>469</v>
      </c>
      <c r="D434" s="215" t="s">
        <v>141</v>
      </c>
      <c r="E434" s="216" t="s">
        <v>470</v>
      </c>
      <c r="F434" s="217" t="s">
        <v>471</v>
      </c>
      <c r="G434" s="218" t="s">
        <v>285</v>
      </c>
      <c r="H434" s="219">
        <v>2.5</v>
      </c>
      <c r="I434" s="220"/>
      <c r="J434" s="221">
        <f>ROUND(I434*H434,1)</f>
        <v>0</v>
      </c>
      <c r="K434" s="222"/>
      <c r="L434" s="44"/>
      <c r="M434" s="223" t="s">
        <v>1</v>
      </c>
      <c r="N434" s="224" t="s">
        <v>40</v>
      </c>
      <c r="O434" s="91"/>
      <c r="P434" s="225">
        <f>O434*H434</f>
        <v>0</v>
      </c>
      <c r="Q434" s="225">
        <v>0.00071000000000000002</v>
      </c>
      <c r="R434" s="225">
        <f>Q434*H434</f>
        <v>0.0017750000000000001</v>
      </c>
      <c r="S434" s="225">
        <v>0</v>
      </c>
      <c r="T434" s="22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7" t="s">
        <v>232</v>
      </c>
      <c r="AT434" s="227" t="s">
        <v>141</v>
      </c>
      <c r="AU434" s="227" t="s">
        <v>146</v>
      </c>
      <c r="AY434" s="17" t="s">
        <v>138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7" t="s">
        <v>146</v>
      </c>
      <c r="BK434" s="228">
        <f>ROUND(I434*H434,1)</f>
        <v>0</v>
      </c>
      <c r="BL434" s="17" t="s">
        <v>232</v>
      </c>
      <c r="BM434" s="227" t="s">
        <v>472</v>
      </c>
    </row>
    <row r="435" s="13" customFormat="1">
      <c r="A435" s="13"/>
      <c r="B435" s="229"/>
      <c r="C435" s="230"/>
      <c r="D435" s="231" t="s">
        <v>152</v>
      </c>
      <c r="E435" s="232" t="s">
        <v>1</v>
      </c>
      <c r="F435" s="233" t="s">
        <v>473</v>
      </c>
      <c r="G435" s="230"/>
      <c r="H435" s="232" t="s">
        <v>1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9" t="s">
        <v>152</v>
      </c>
      <c r="AU435" s="239" t="s">
        <v>146</v>
      </c>
      <c r="AV435" s="13" t="s">
        <v>82</v>
      </c>
      <c r="AW435" s="13" t="s">
        <v>30</v>
      </c>
      <c r="AX435" s="13" t="s">
        <v>74</v>
      </c>
      <c r="AY435" s="239" t="s">
        <v>138</v>
      </c>
    </row>
    <row r="436" s="14" customFormat="1">
      <c r="A436" s="14"/>
      <c r="B436" s="240"/>
      <c r="C436" s="241"/>
      <c r="D436" s="231" t="s">
        <v>152</v>
      </c>
      <c r="E436" s="242" t="s">
        <v>1</v>
      </c>
      <c r="F436" s="243" t="s">
        <v>474</v>
      </c>
      <c r="G436" s="241"/>
      <c r="H436" s="244">
        <v>2.5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0" t="s">
        <v>152</v>
      </c>
      <c r="AU436" s="250" t="s">
        <v>146</v>
      </c>
      <c r="AV436" s="14" t="s">
        <v>146</v>
      </c>
      <c r="AW436" s="14" t="s">
        <v>30</v>
      </c>
      <c r="AX436" s="14" t="s">
        <v>82</v>
      </c>
      <c r="AY436" s="250" t="s">
        <v>138</v>
      </c>
    </row>
    <row r="437" s="2" customFormat="1" ht="16.5" customHeight="1">
      <c r="A437" s="38"/>
      <c r="B437" s="39"/>
      <c r="C437" s="215" t="s">
        <v>475</v>
      </c>
      <c r="D437" s="215" t="s">
        <v>141</v>
      </c>
      <c r="E437" s="216" t="s">
        <v>476</v>
      </c>
      <c r="F437" s="217" t="s">
        <v>477</v>
      </c>
      <c r="G437" s="218" t="s">
        <v>285</v>
      </c>
      <c r="H437" s="219">
        <v>1</v>
      </c>
      <c r="I437" s="220"/>
      <c r="J437" s="221">
        <f>ROUND(I437*H437,1)</f>
        <v>0</v>
      </c>
      <c r="K437" s="222"/>
      <c r="L437" s="44"/>
      <c r="M437" s="223" t="s">
        <v>1</v>
      </c>
      <c r="N437" s="224" t="s">
        <v>40</v>
      </c>
      <c r="O437" s="91"/>
      <c r="P437" s="225">
        <f>O437*H437</f>
        <v>0</v>
      </c>
      <c r="Q437" s="225">
        <v>0.0022399999999999998</v>
      </c>
      <c r="R437" s="225">
        <f>Q437*H437</f>
        <v>0.0022399999999999998</v>
      </c>
      <c r="S437" s="225">
        <v>0</v>
      </c>
      <c r="T437" s="22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7" t="s">
        <v>232</v>
      </c>
      <c r="AT437" s="227" t="s">
        <v>141</v>
      </c>
      <c r="AU437" s="227" t="s">
        <v>146</v>
      </c>
      <c r="AY437" s="17" t="s">
        <v>138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7" t="s">
        <v>146</v>
      </c>
      <c r="BK437" s="228">
        <f>ROUND(I437*H437,1)</f>
        <v>0</v>
      </c>
      <c r="BL437" s="17" t="s">
        <v>232</v>
      </c>
      <c r="BM437" s="227" t="s">
        <v>478</v>
      </c>
    </row>
    <row r="438" s="13" customFormat="1">
      <c r="A438" s="13"/>
      <c r="B438" s="229"/>
      <c r="C438" s="230"/>
      <c r="D438" s="231" t="s">
        <v>152</v>
      </c>
      <c r="E438" s="232" t="s">
        <v>1</v>
      </c>
      <c r="F438" s="233" t="s">
        <v>167</v>
      </c>
      <c r="G438" s="230"/>
      <c r="H438" s="232" t="s">
        <v>1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152</v>
      </c>
      <c r="AU438" s="239" t="s">
        <v>146</v>
      </c>
      <c r="AV438" s="13" t="s">
        <v>82</v>
      </c>
      <c r="AW438" s="13" t="s">
        <v>30</v>
      </c>
      <c r="AX438" s="13" t="s">
        <v>74</v>
      </c>
      <c r="AY438" s="239" t="s">
        <v>138</v>
      </c>
    </row>
    <row r="439" s="14" customFormat="1">
      <c r="A439" s="14"/>
      <c r="B439" s="240"/>
      <c r="C439" s="241"/>
      <c r="D439" s="231" t="s">
        <v>152</v>
      </c>
      <c r="E439" s="242" t="s">
        <v>1</v>
      </c>
      <c r="F439" s="243" t="s">
        <v>82</v>
      </c>
      <c r="G439" s="241"/>
      <c r="H439" s="244">
        <v>1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152</v>
      </c>
      <c r="AU439" s="250" t="s">
        <v>146</v>
      </c>
      <c r="AV439" s="14" t="s">
        <v>146</v>
      </c>
      <c r="AW439" s="14" t="s">
        <v>30</v>
      </c>
      <c r="AX439" s="14" t="s">
        <v>82</v>
      </c>
      <c r="AY439" s="250" t="s">
        <v>138</v>
      </c>
    </row>
    <row r="440" s="2" customFormat="1" ht="16.5" customHeight="1">
      <c r="A440" s="38"/>
      <c r="B440" s="39"/>
      <c r="C440" s="215" t="s">
        <v>479</v>
      </c>
      <c r="D440" s="215" t="s">
        <v>141</v>
      </c>
      <c r="E440" s="216" t="s">
        <v>480</v>
      </c>
      <c r="F440" s="217" t="s">
        <v>481</v>
      </c>
      <c r="G440" s="218" t="s">
        <v>144</v>
      </c>
      <c r="H440" s="219">
        <v>1</v>
      </c>
      <c r="I440" s="220"/>
      <c r="J440" s="221">
        <f>ROUND(I440*H440,1)</f>
        <v>0</v>
      </c>
      <c r="K440" s="222"/>
      <c r="L440" s="44"/>
      <c r="M440" s="223" t="s">
        <v>1</v>
      </c>
      <c r="N440" s="224" t="s">
        <v>40</v>
      </c>
      <c r="O440" s="91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7" t="s">
        <v>232</v>
      </c>
      <c r="AT440" s="227" t="s">
        <v>141</v>
      </c>
      <c r="AU440" s="227" t="s">
        <v>146</v>
      </c>
      <c r="AY440" s="17" t="s">
        <v>138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7" t="s">
        <v>146</v>
      </c>
      <c r="BK440" s="228">
        <f>ROUND(I440*H440,1)</f>
        <v>0</v>
      </c>
      <c r="BL440" s="17" t="s">
        <v>232</v>
      </c>
      <c r="BM440" s="227" t="s">
        <v>482</v>
      </c>
    </row>
    <row r="441" s="13" customFormat="1">
      <c r="A441" s="13"/>
      <c r="B441" s="229"/>
      <c r="C441" s="230"/>
      <c r="D441" s="231" t="s">
        <v>152</v>
      </c>
      <c r="E441" s="232" t="s">
        <v>1</v>
      </c>
      <c r="F441" s="233" t="s">
        <v>463</v>
      </c>
      <c r="G441" s="230"/>
      <c r="H441" s="232" t="s">
        <v>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9" t="s">
        <v>152</v>
      </c>
      <c r="AU441" s="239" t="s">
        <v>146</v>
      </c>
      <c r="AV441" s="13" t="s">
        <v>82</v>
      </c>
      <c r="AW441" s="13" t="s">
        <v>30</v>
      </c>
      <c r="AX441" s="13" t="s">
        <v>74</v>
      </c>
      <c r="AY441" s="239" t="s">
        <v>138</v>
      </c>
    </row>
    <row r="442" s="14" customFormat="1">
      <c r="A442" s="14"/>
      <c r="B442" s="240"/>
      <c r="C442" s="241"/>
      <c r="D442" s="231" t="s">
        <v>152</v>
      </c>
      <c r="E442" s="242" t="s">
        <v>1</v>
      </c>
      <c r="F442" s="243" t="s">
        <v>82</v>
      </c>
      <c r="G442" s="241"/>
      <c r="H442" s="244">
        <v>1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0" t="s">
        <v>152</v>
      </c>
      <c r="AU442" s="250" t="s">
        <v>146</v>
      </c>
      <c r="AV442" s="14" t="s">
        <v>146</v>
      </c>
      <c r="AW442" s="14" t="s">
        <v>30</v>
      </c>
      <c r="AX442" s="14" t="s">
        <v>82</v>
      </c>
      <c r="AY442" s="250" t="s">
        <v>138</v>
      </c>
    </row>
    <row r="443" s="2" customFormat="1" ht="16.5" customHeight="1">
      <c r="A443" s="38"/>
      <c r="B443" s="39"/>
      <c r="C443" s="215" t="s">
        <v>483</v>
      </c>
      <c r="D443" s="215" t="s">
        <v>141</v>
      </c>
      <c r="E443" s="216" t="s">
        <v>484</v>
      </c>
      <c r="F443" s="217" t="s">
        <v>485</v>
      </c>
      <c r="G443" s="218" t="s">
        <v>144</v>
      </c>
      <c r="H443" s="219">
        <v>3</v>
      </c>
      <c r="I443" s="220"/>
      <c r="J443" s="221">
        <f>ROUND(I443*H443,1)</f>
        <v>0</v>
      </c>
      <c r="K443" s="222"/>
      <c r="L443" s="44"/>
      <c r="M443" s="223" t="s">
        <v>1</v>
      </c>
      <c r="N443" s="224" t="s">
        <v>40</v>
      </c>
      <c r="O443" s="91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7" t="s">
        <v>232</v>
      </c>
      <c r="AT443" s="227" t="s">
        <v>141</v>
      </c>
      <c r="AU443" s="227" t="s">
        <v>146</v>
      </c>
      <c r="AY443" s="17" t="s">
        <v>138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7" t="s">
        <v>146</v>
      </c>
      <c r="BK443" s="228">
        <f>ROUND(I443*H443,1)</f>
        <v>0</v>
      </c>
      <c r="BL443" s="17" t="s">
        <v>232</v>
      </c>
      <c r="BM443" s="227" t="s">
        <v>486</v>
      </c>
    </row>
    <row r="444" s="13" customFormat="1">
      <c r="A444" s="13"/>
      <c r="B444" s="229"/>
      <c r="C444" s="230"/>
      <c r="D444" s="231" t="s">
        <v>152</v>
      </c>
      <c r="E444" s="232" t="s">
        <v>1</v>
      </c>
      <c r="F444" s="233" t="s">
        <v>487</v>
      </c>
      <c r="G444" s="230"/>
      <c r="H444" s="232" t="s">
        <v>1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152</v>
      </c>
      <c r="AU444" s="239" t="s">
        <v>146</v>
      </c>
      <c r="AV444" s="13" t="s">
        <v>82</v>
      </c>
      <c r="AW444" s="13" t="s">
        <v>30</v>
      </c>
      <c r="AX444" s="13" t="s">
        <v>74</v>
      </c>
      <c r="AY444" s="239" t="s">
        <v>138</v>
      </c>
    </row>
    <row r="445" s="14" customFormat="1">
      <c r="A445" s="14"/>
      <c r="B445" s="240"/>
      <c r="C445" s="241"/>
      <c r="D445" s="231" t="s">
        <v>152</v>
      </c>
      <c r="E445" s="242" t="s">
        <v>1</v>
      </c>
      <c r="F445" s="243" t="s">
        <v>488</v>
      </c>
      <c r="G445" s="241"/>
      <c r="H445" s="244">
        <v>3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0" t="s">
        <v>152</v>
      </c>
      <c r="AU445" s="250" t="s">
        <v>146</v>
      </c>
      <c r="AV445" s="14" t="s">
        <v>146</v>
      </c>
      <c r="AW445" s="14" t="s">
        <v>30</v>
      </c>
      <c r="AX445" s="14" t="s">
        <v>82</v>
      </c>
      <c r="AY445" s="250" t="s">
        <v>138</v>
      </c>
    </row>
    <row r="446" s="2" customFormat="1" ht="16.5" customHeight="1">
      <c r="A446" s="38"/>
      <c r="B446" s="39"/>
      <c r="C446" s="215" t="s">
        <v>489</v>
      </c>
      <c r="D446" s="215" t="s">
        <v>141</v>
      </c>
      <c r="E446" s="216" t="s">
        <v>490</v>
      </c>
      <c r="F446" s="217" t="s">
        <v>491</v>
      </c>
      <c r="G446" s="218" t="s">
        <v>144</v>
      </c>
      <c r="H446" s="219">
        <v>1</v>
      </c>
      <c r="I446" s="220"/>
      <c r="J446" s="221">
        <f>ROUND(I446*H446,1)</f>
        <v>0</v>
      </c>
      <c r="K446" s="222"/>
      <c r="L446" s="44"/>
      <c r="M446" s="223" t="s">
        <v>1</v>
      </c>
      <c r="N446" s="224" t="s">
        <v>40</v>
      </c>
      <c r="O446" s="91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7" t="s">
        <v>232</v>
      </c>
      <c r="AT446" s="227" t="s">
        <v>141</v>
      </c>
      <c r="AU446" s="227" t="s">
        <v>146</v>
      </c>
      <c r="AY446" s="17" t="s">
        <v>138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7" t="s">
        <v>146</v>
      </c>
      <c r="BK446" s="228">
        <f>ROUND(I446*H446,1)</f>
        <v>0</v>
      </c>
      <c r="BL446" s="17" t="s">
        <v>232</v>
      </c>
      <c r="BM446" s="227" t="s">
        <v>492</v>
      </c>
    </row>
    <row r="447" s="13" customFormat="1">
      <c r="A447" s="13"/>
      <c r="B447" s="229"/>
      <c r="C447" s="230"/>
      <c r="D447" s="231" t="s">
        <v>152</v>
      </c>
      <c r="E447" s="232" t="s">
        <v>1</v>
      </c>
      <c r="F447" s="233" t="s">
        <v>473</v>
      </c>
      <c r="G447" s="230"/>
      <c r="H447" s="232" t="s">
        <v>1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9" t="s">
        <v>152</v>
      </c>
      <c r="AU447" s="239" t="s">
        <v>146</v>
      </c>
      <c r="AV447" s="13" t="s">
        <v>82</v>
      </c>
      <c r="AW447" s="13" t="s">
        <v>30</v>
      </c>
      <c r="AX447" s="13" t="s">
        <v>74</v>
      </c>
      <c r="AY447" s="239" t="s">
        <v>138</v>
      </c>
    </row>
    <row r="448" s="14" customFormat="1">
      <c r="A448" s="14"/>
      <c r="B448" s="240"/>
      <c r="C448" s="241"/>
      <c r="D448" s="231" t="s">
        <v>152</v>
      </c>
      <c r="E448" s="242" t="s">
        <v>1</v>
      </c>
      <c r="F448" s="243" t="s">
        <v>82</v>
      </c>
      <c r="G448" s="241"/>
      <c r="H448" s="244">
        <v>1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152</v>
      </c>
      <c r="AU448" s="250" t="s">
        <v>146</v>
      </c>
      <c r="AV448" s="14" t="s">
        <v>146</v>
      </c>
      <c r="AW448" s="14" t="s">
        <v>30</v>
      </c>
      <c r="AX448" s="14" t="s">
        <v>82</v>
      </c>
      <c r="AY448" s="250" t="s">
        <v>138</v>
      </c>
    </row>
    <row r="449" s="2" customFormat="1" ht="21.75" customHeight="1">
      <c r="A449" s="38"/>
      <c r="B449" s="39"/>
      <c r="C449" s="215" t="s">
        <v>493</v>
      </c>
      <c r="D449" s="215" t="s">
        <v>141</v>
      </c>
      <c r="E449" s="216" t="s">
        <v>494</v>
      </c>
      <c r="F449" s="217" t="s">
        <v>495</v>
      </c>
      <c r="G449" s="218" t="s">
        <v>144</v>
      </c>
      <c r="H449" s="219">
        <v>1</v>
      </c>
      <c r="I449" s="220"/>
      <c r="J449" s="221">
        <f>ROUND(I449*H449,1)</f>
        <v>0</v>
      </c>
      <c r="K449" s="222"/>
      <c r="L449" s="44"/>
      <c r="M449" s="223" t="s">
        <v>1</v>
      </c>
      <c r="N449" s="224" t="s">
        <v>40</v>
      </c>
      <c r="O449" s="91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7" t="s">
        <v>232</v>
      </c>
      <c r="AT449" s="227" t="s">
        <v>141</v>
      </c>
      <c r="AU449" s="227" t="s">
        <v>146</v>
      </c>
      <c r="AY449" s="17" t="s">
        <v>138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7" t="s">
        <v>146</v>
      </c>
      <c r="BK449" s="228">
        <f>ROUND(I449*H449,1)</f>
        <v>0</v>
      </c>
      <c r="BL449" s="17" t="s">
        <v>232</v>
      </c>
      <c r="BM449" s="227" t="s">
        <v>496</v>
      </c>
    </row>
    <row r="450" s="13" customFormat="1">
      <c r="A450" s="13"/>
      <c r="B450" s="229"/>
      <c r="C450" s="230"/>
      <c r="D450" s="231" t="s">
        <v>152</v>
      </c>
      <c r="E450" s="232" t="s">
        <v>1</v>
      </c>
      <c r="F450" s="233" t="s">
        <v>167</v>
      </c>
      <c r="G450" s="230"/>
      <c r="H450" s="232" t="s">
        <v>1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9" t="s">
        <v>152</v>
      </c>
      <c r="AU450" s="239" t="s">
        <v>146</v>
      </c>
      <c r="AV450" s="13" t="s">
        <v>82</v>
      </c>
      <c r="AW450" s="13" t="s">
        <v>30</v>
      </c>
      <c r="AX450" s="13" t="s">
        <v>74</v>
      </c>
      <c r="AY450" s="239" t="s">
        <v>138</v>
      </c>
    </row>
    <row r="451" s="14" customFormat="1">
      <c r="A451" s="14"/>
      <c r="B451" s="240"/>
      <c r="C451" s="241"/>
      <c r="D451" s="231" t="s">
        <v>152</v>
      </c>
      <c r="E451" s="242" t="s">
        <v>1</v>
      </c>
      <c r="F451" s="243" t="s">
        <v>82</v>
      </c>
      <c r="G451" s="241"/>
      <c r="H451" s="244">
        <v>1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0" t="s">
        <v>152</v>
      </c>
      <c r="AU451" s="250" t="s">
        <v>146</v>
      </c>
      <c r="AV451" s="14" t="s">
        <v>146</v>
      </c>
      <c r="AW451" s="14" t="s">
        <v>30</v>
      </c>
      <c r="AX451" s="14" t="s">
        <v>82</v>
      </c>
      <c r="AY451" s="250" t="s">
        <v>138</v>
      </c>
    </row>
    <row r="452" s="2" customFormat="1" ht="24.15" customHeight="1">
      <c r="A452" s="38"/>
      <c r="B452" s="39"/>
      <c r="C452" s="215" t="s">
        <v>497</v>
      </c>
      <c r="D452" s="215" t="s">
        <v>141</v>
      </c>
      <c r="E452" s="216" t="s">
        <v>498</v>
      </c>
      <c r="F452" s="217" t="s">
        <v>499</v>
      </c>
      <c r="G452" s="218" t="s">
        <v>144</v>
      </c>
      <c r="H452" s="219">
        <v>2</v>
      </c>
      <c r="I452" s="220"/>
      <c r="J452" s="221">
        <f>ROUND(I452*H452,1)</f>
        <v>0</v>
      </c>
      <c r="K452" s="222"/>
      <c r="L452" s="44"/>
      <c r="M452" s="223" t="s">
        <v>1</v>
      </c>
      <c r="N452" s="224" t="s">
        <v>40</v>
      </c>
      <c r="O452" s="91"/>
      <c r="P452" s="225">
        <f>O452*H452</f>
        <v>0</v>
      </c>
      <c r="Q452" s="225">
        <v>6.0000000000000002E-05</v>
      </c>
      <c r="R452" s="225">
        <f>Q452*H452</f>
        <v>0.00012</v>
      </c>
      <c r="S452" s="225">
        <v>0</v>
      </c>
      <c r="T452" s="226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7" t="s">
        <v>232</v>
      </c>
      <c r="AT452" s="227" t="s">
        <v>141</v>
      </c>
      <c r="AU452" s="227" t="s">
        <v>146</v>
      </c>
      <c r="AY452" s="17" t="s">
        <v>138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7" t="s">
        <v>146</v>
      </c>
      <c r="BK452" s="228">
        <f>ROUND(I452*H452,1)</f>
        <v>0</v>
      </c>
      <c r="BL452" s="17" t="s">
        <v>232</v>
      </c>
      <c r="BM452" s="227" t="s">
        <v>500</v>
      </c>
    </row>
    <row r="453" s="13" customFormat="1">
      <c r="A453" s="13"/>
      <c r="B453" s="229"/>
      <c r="C453" s="230"/>
      <c r="D453" s="231" t="s">
        <v>152</v>
      </c>
      <c r="E453" s="232" t="s">
        <v>1</v>
      </c>
      <c r="F453" s="233" t="s">
        <v>501</v>
      </c>
      <c r="G453" s="230"/>
      <c r="H453" s="232" t="s">
        <v>1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152</v>
      </c>
      <c r="AU453" s="239" t="s">
        <v>146</v>
      </c>
      <c r="AV453" s="13" t="s">
        <v>82</v>
      </c>
      <c r="AW453" s="13" t="s">
        <v>30</v>
      </c>
      <c r="AX453" s="13" t="s">
        <v>74</v>
      </c>
      <c r="AY453" s="239" t="s">
        <v>138</v>
      </c>
    </row>
    <row r="454" s="14" customFormat="1">
      <c r="A454" s="14"/>
      <c r="B454" s="240"/>
      <c r="C454" s="241"/>
      <c r="D454" s="231" t="s">
        <v>152</v>
      </c>
      <c r="E454" s="242" t="s">
        <v>1</v>
      </c>
      <c r="F454" s="243" t="s">
        <v>502</v>
      </c>
      <c r="G454" s="241"/>
      <c r="H454" s="244">
        <v>2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152</v>
      </c>
      <c r="AU454" s="250" t="s">
        <v>146</v>
      </c>
      <c r="AV454" s="14" t="s">
        <v>146</v>
      </c>
      <c r="AW454" s="14" t="s">
        <v>30</v>
      </c>
      <c r="AX454" s="14" t="s">
        <v>82</v>
      </c>
      <c r="AY454" s="250" t="s">
        <v>138</v>
      </c>
    </row>
    <row r="455" s="2" customFormat="1" ht="24.15" customHeight="1">
      <c r="A455" s="38"/>
      <c r="B455" s="39"/>
      <c r="C455" s="262" t="s">
        <v>503</v>
      </c>
      <c r="D455" s="262" t="s">
        <v>233</v>
      </c>
      <c r="E455" s="263" t="s">
        <v>504</v>
      </c>
      <c r="F455" s="264" t="s">
        <v>505</v>
      </c>
      <c r="G455" s="265" t="s">
        <v>144</v>
      </c>
      <c r="H455" s="266">
        <v>2</v>
      </c>
      <c r="I455" s="267"/>
      <c r="J455" s="268">
        <f>ROUND(I455*H455,1)</f>
        <v>0</v>
      </c>
      <c r="K455" s="269"/>
      <c r="L455" s="270"/>
      <c r="M455" s="271" t="s">
        <v>1</v>
      </c>
      <c r="N455" s="272" t="s">
        <v>40</v>
      </c>
      <c r="O455" s="91"/>
      <c r="P455" s="225">
        <f>O455*H455</f>
        <v>0</v>
      </c>
      <c r="Q455" s="225">
        <v>0.00027999999999999998</v>
      </c>
      <c r="R455" s="225">
        <f>Q455*H455</f>
        <v>0.00055999999999999995</v>
      </c>
      <c r="S455" s="225">
        <v>0</v>
      </c>
      <c r="T455" s="22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7" t="s">
        <v>318</v>
      </c>
      <c r="AT455" s="227" t="s">
        <v>233</v>
      </c>
      <c r="AU455" s="227" t="s">
        <v>146</v>
      </c>
      <c r="AY455" s="17" t="s">
        <v>138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17" t="s">
        <v>146</v>
      </c>
      <c r="BK455" s="228">
        <f>ROUND(I455*H455,1)</f>
        <v>0</v>
      </c>
      <c r="BL455" s="17" t="s">
        <v>232</v>
      </c>
      <c r="BM455" s="227" t="s">
        <v>506</v>
      </c>
    </row>
    <row r="456" s="13" customFormat="1">
      <c r="A456" s="13"/>
      <c r="B456" s="229"/>
      <c r="C456" s="230"/>
      <c r="D456" s="231" t="s">
        <v>152</v>
      </c>
      <c r="E456" s="232" t="s">
        <v>1</v>
      </c>
      <c r="F456" s="233" t="s">
        <v>501</v>
      </c>
      <c r="G456" s="230"/>
      <c r="H456" s="232" t="s">
        <v>1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9" t="s">
        <v>152</v>
      </c>
      <c r="AU456" s="239" t="s">
        <v>146</v>
      </c>
      <c r="AV456" s="13" t="s">
        <v>82</v>
      </c>
      <c r="AW456" s="13" t="s">
        <v>30</v>
      </c>
      <c r="AX456" s="13" t="s">
        <v>74</v>
      </c>
      <c r="AY456" s="239" t="s">
        <v>138</v>
      </c>
    </row>
    <row r="457" s="14" customFormat="1">
      <c r="A457" s="14"/>
      <c r="B457" s="240"/>
      <c r="C457" s="241"/>
      <c r="D457" s="231" t="s">
        <v>152</v>
      </c>
      <c r="E457" s="242" t="s">
        <v>1</v>
      </c>
      <c r="F457" s="243" t="s">
        <v>502</v>
      </c>
      <c r="G457" s="241"/>
      <c r="H457" s="244">
        <v>2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0" t="s">
        <v>152</v>
      </c>
      <c r="AU457" s="250" t="s">
        <v>146</v>
      </c>
      <c r="AV457" s="14" t="s">
        <v>146</v>
      </c>
      <c r="AW457" s="14" t="s">
        <v>30</v>
      </c>
      <c r="AX457" s="14" t="s">
        <v>82</v>
      </c>
      <c r="AY457" s="250" t="s">
        <v>138</v>
      </c>
    </row>
    <row r="458" s="2" customFormat="1" ht="21.75" customHeight="1">
      <c r="A458" s="38"/>
      <c r="B458" s="39"/>
      <c r="C458" s="215" t="s">
        <v>507</v>
      </c>
      <c r="D458" s="215" t="s">
        <v>141</v>
      </c>
      <c r="E458" s="216" t="s">
        <v>508</v>
      </c>
      <c r="F458" s="217" t="s">
        <v>509</v>
      </c>
      <c r="G458" s="218" t="s">
        <v>285</v>
      </c>
      <c r="H458" s="219">
        <v>13.5</v>
      </c>
      <c r="I458" s="220"/>
      <c r="J458" s="221">
        <f>ROUND(I458*H458,1)</f>
        <v>0</v>
      </c>
      <c r="K458" s="222"/>
      <c r="L458" s="44"/>
      <c r="M458" s="223" t="s">
        <v>1</v>
      </c>
      <c r="N458" s="224" t="s">
        <v>40</v>
      </c>
      <c r="O458" s="91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7" t="s">
        <v>232</v>
      </c>
      <c r="AT458" s="227" t="s">
        <v>141</v>
      </c>
      <c r="AU458" s="227" t="s">
        <v>146</v>
      </c>
      <c r="AY458" s="17" t="s">
        <v>138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7" t="s">
        <v>146</v>
      </c>
      <c r="BK458" s="228">
        <f>ROUND(I458*H458,1)</f>
        <v>0</v>
      </c>
      <c r="BL458" s="17" t="s">
        <v>232</v>
      </c>
      <c r="BM458" s="227" t="s">
        <v>510</v>
      </c>
    </row>
    <row r="459" s="14" customFormat="1">
      <c r="A459" s="14"/>
      <c r="B459" s="240"/>
      <c r="C459" s="241"/>
      <c r="D459" s="231" t="s">
        <v>152</v>
      </c>
      <c r="E459" s="242" t="s">
        <v>1</v>
      </c>
      <c r="F459" s="243" t="s">
        <v>511</v>
      </c>
      <c r="G459" s="241"/>
      <c r="H459" s="244">
        <v>13.5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0" t="s">
        <v>152</v>
      </c>
      <c r="AU459" s="250" t="s">
        <v>146</v>
      </c>
      <c r="AV459" s="14" t="s">
        <v>146</v>
      </c>
      <c r="AW459" s="14" t="s">
        <v>30</v>
      </c>
      <c r="AX459" s="14" t="s">
        <v>82</v>
      </c>
      <c r="AY459" s="250" t="s">
        <v>138</v>
      </c>
    </row>
    <row r="460" s="2" customFormat="1" ht="24.15" customHeight="1">
      <c r="A460" s="38"/>
      <c r="B460" s="39"/>
      <c r="C460" s="215" t="s">
        <v>512</v>
      </c>
      <c r="D460" s="215" t="s">
        <v>141</v>
      </c>
      <c r="E460" s="216" t="s">
        <v>513</v>
      </c>
      <c r="F460" s="217" t="s">
        <v>514</v>
      </c>
      <c r="G460" s="218" t="s">
        <v>144</v>
      </c>
      <c r="H460" s="219">
        <v>1</v>
      </c>
      <c r="I460" s="220"/>
      <c r="J460" s="221">
        <f>ROUND(I460*H460,1)</f>
        <v>0</v>
      </c>
      <c r="K460" s="222"/>
      <c r="L460" s="44"/>
      <c r="M460" s="223" t="s">
        <v>1</v>
      </c>
      <c r="N460" s="224" t="s">
        <v>40</v>
      </c>
      <c r="O460" s="91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7" t="s">
        <v>232</v>
      </c>
      <c r="AT460" s="227" t="s">
        <v>141</v>
      </c>
      <c r="AU460" s="227" t="s">
        <v>146</v>
      </c>
      <c r="AY460" s="17" t="s">
        <v>138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7" t="s">
        <v>146</v>
      </c>
      <c r="BK460" s="228">
        <f>ROUND(I460*H460,1)</f>
        <v>0</v>
      </c>
      <c r="BL460" s="17" t="s">
        <v>232</v>
      </c>
      <c r="BM460" s="227" t="s">
        <v>515</v>
      </c>
    </row>
    <row r="461" s="14" customFormat="1">
      <c r="A461" s="14"/>
      <c r="B461" s="240"/>
      <c r="C461" s="241"/>
      <c r="D461" s="231" t="s">
        <v>152</v>
      </c>
      <c r="E461" s="242" t="s">
        <v>1</v>
      </c>
      <c r="F461" s="243" t="s">
        <v>82</v>
      </c>
      <c r="G461" s="241"/>
      <c r="H461" s="244">
        <v>1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0" t="s">
        <v>152</v>
      </c>
      <c r="AU461" s="250" t="s">
        <v>146</v>
      </c>
      <c r="AV461" s="14" t="s">
        <v>146</v>
      </c>
      <c r="AW461" s="14" t="s">
        <v>30</v>
      </c>
      <c r="AX461" s="14" t="s">
        <v>82</v>
      </c>
      <c r="AY461" s="250" t="s">
        <v>138</v>
      </c>
    </row>
    <row r="462" s="2" customFormat="1" ht="24.15" customHeight="1">
      <c r="A462" s="38"/>
      <c r="B462" s="39"/>
      <c r="C462" s="215" t="s">
        <v>516</v>
      </c>
      <c r="D462" s="215" t="s">
        <v>141</v>
      </c>
      <c r="E462" s="216" t="s">
        <v>517</v>
      </c>
      <c r="F462" s="217" t="s">
        <v>518</v>
      </c>
      <c r="G462" s="218" t="s">
        <v>337</v>
      </c>
      <c r="H462" s="219">
        <v>0.012</v>
      </c>
      <c r="I462" s="220"/>
      <c r="J462" s="221">
        <f>ROUND(I462*H462,1)</f>
        <v>0</v>
      </c>
      <c r="K462" s="222"/>
      <c r="L462" s="44"/>
      <c r="M462" s="223" t="s">
        <v>1</v>
      </c>
      <c r="N462" s="224" t="s">
        <v>40</v>
      </c>
      <c r="O462" s="91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7" t="s">
        <v>232</v>
      </c>
      <c r="AT462" s="227" t="s">
        <v>141</v>
      </c>
      <c r="AU462" s="227" t="s">
        <v>146</v>
      </c>
      <c r="AY462" s="17" t="s">
        <v>138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7" t="s">
        <v>146</v>
      </c>
      <c r="BK462" s="228">
        <f>ROUND(I462*H462,1)</f>
        <v>0</v>
      </c>
      <c r="BL462" s="17" t="s">
        <v>232</v>
      </c>
      <c r="BM462" s="227" t="s">
        <v>519</v>
      </c>
    </row>
    <row r="463" s="2" customFormat="1" ht="24.15" customHeight="1">
      <c r="A463" s="38"/>
      <c r="B463" s="39"/>
      <c r="C463" s="215" t="s">
        <v>520</v>
      </c>
      <c r="D463" s="215" t="s">
        <v>141</v>
      </c>
      <c r="E463" s="216" t="s">
        <v>521</v>
      </c>
      <c r="F463" s="217" t="s">
        <v>522</v>
      </c>
      <c r="G463" s="218" t="s">
        <v>337</v>
      </c>
      <c r="H463" s="219">
        <v>0.012</v>
      </c>
      <c r="I463" s="220"/>
      <c r="J463" s="221">
        <f>ROUND(I463*H463,1)</f>
        <v>0</v>
      </c>
      <c r="K463" s="222"/>
      <c r="L463" s="44"/>
      <c r="M463" s="223" t="s">
        <v>1</v>
      </c>
      <c r="N463" s="224" t="s">
        <v>40</v>
      </c>
      <c r="O463" s="91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7" t="s">
        <v>232</v>
      </c>
      <c r="AT463" s="227" t="s">
        <v>141</v>
      </c>
      <c r="AU463" s="227" t="s">
        <v>146</v>
      </c>
      <c r="AY463" s="17" t="s">
        <v>138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7" t="s">
        <v>146</v>
      </c>
      <c r="BK463" s="228">
        <f>ROUND(I463*H463,1)</f>
        <v>0</v>
      </c>
      <c r="BL463" s="17" t="s">
        <v>232</v>
      </c>
      <c r="BM463" s="227" t="s">
        <v>523</v>
      </c>
    </row>
    <row r="464" s="2" customFormat="1" ht="24.15" customHeight="1">
      <c r="A464" s="38"/>
      <c r="B464" s="39"/>
      <c r="C464" s="215" t="s">
        <v>524</v>
      </c>
      <c r="D464" s="215" t="s">
        <v>141</v>
      </c>
      <c r="E464" s="216" t="s">
        <v>525</v>
      </c>
      <c r="F464" s="217" t="s">
        <v>526</v>
      </c>
      <c r="G464" s="218" t="s">
        <v>337</v>
      </c>
      <c r="H464" s="219">
        <v>0.012</v>
      </c>
      <c r="I464" s="220"/>
      <c r="J464" s="221">
        <f>ROUND(I464*H464,1)</f>
        <v>0</v>
      </c>
      <c r="K464" s="222"/>
      <c r="L464" s="44"/>
      <c r="M464" s="223" t="s">
        <v>1</v>
      </c>
      <c r="N464" s="224" t="s">
        <v>40</v>
      </c>
      <c r="O464" s="91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7" t="s">
        <v>232</v>
      </c>
      <c r="AT464" s="227" t="s">
        <v>141</v>
      </c>
      <c r="AU464" s="227" t="s">
        <v>146</v>
      </c>
      <c r="AY464" s="17" t="s">
        <v>138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7" t="s">
        <v>146</v>
      </c>
      <c r="BK464" s="228">
        <f>ROUND(I464*H464,1)</f>
        <v>0</v>
      </c>
      <c r="BL464" s="17" t="s">
        <v>232</v>
      </c>
      <c r="BM464" s="227" t="s">
        <v>527</v>
      </c>
    </row>
    <row r="465" s="12" customFormat="1" ht="22.8" customHeight="1">
      <c r="A465" s="12"/>
      <c r="B465" s="199"/>
      <c r="C465" s="200"/>
      <c r="D465" s="201" t="s">
        <v>73</v>
      </c>
      <c r="E465" s="213" t="s">
        <v>528</v>
      </c>
      <c r="F465" s="213" t="s">
        <v>529</v>
      </c>
      <c r="G465" s="200"/>
      <c r="H465" s="200"/>
      <c r="I465" s="203"/>
      <c r="J465" s="214">
        <f>BK465</f>
        <v>0</v>
      </c>
      <c r="K465" s="200"/>
      <c r="L465" s="205"/>
      <c r="M465" s="206"/>
      <c r="N465" s="207"/>
      <c r="O465" s="207"/>
      <c r="P465" s="208">
        <f>SUM(P466:P529)</f>
        <v>0</v>
      </c>
      <c r="Q465" s="207"/>
      <c r="R465" s="208">
        <f>SUM(R466:R529)</f>
        <v>0.050286602</v>
      </c>
      <c r="S465" s="207"/>
      <c r="T465" s="209">
        <f>SUM(T466:T529)</f>
        <v>0.039879999999999999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146</v>
      </c>
      <c r="AT465" s="211" t="s">
        <v>73</v>
      </c>
      <c r="AU465" s="211" t="s">
        <v>82</v>
      </c>
      <c r="AY465" s="210" t="s">
        <v>138</v>
      </c>
      <c r="BK465" s="212">
        <f>SUM(BK466:BK529)</f>
        <v>0</v>
      </c>
    </row>
    <row r="466" s="2" customFormat="1" ht="24.15" customHeight="1">
      <c r="A466" s="38"/>
      <c r="B466" s="39"/>
      <c r="C466" s="215" t="s">
        <v>530</v>
      </c>
      <c r="D466" s="215" t="s">
        <v>141</v>
      </c>
      <c r="E466" s="216" t="s">
        <v>531</v>
      </c>
      <c r="F466" s="217" t="s">
        <v>532</v>
      </c>
      <c r="G466" s="218" t="s">
        <v>285</v>
      </c>
      <c r="H466" s="219">
        <v>14</v>
      </c>
      <c r="I466" s="220"/>
      <c r="J466" s="221">
        <f>ROUND(I466*H466,1)</f>
        <v>0</v>
      </c>
      <c r="K466" s="222"/>
      <c r="L466" s="44"/>
      <c r="M466" s="223" t="s">
        <v>1</v>
      </c>
      <c r="N466" s="224" t="s">
        <v>40</v>
      </c>
      <c r="O466" s="91"/>
      <c r="P466" s="225">
        <f>O466*H466</f>
        <v>0</v>
      </c>
      <c r="Q466" s="225">
        <v>0</v>
      </c>
      <c r="R466" s="225">
        <f>Q466*H466</f>
        <v>0</v>
      </c>
      <c r="S466" s="225">
        <v>0.0021299999999999999</v>
      </c>
      <c r="T466" s="226">
        <f>S466*H466</f>
        <v>0.029819999999999999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7" t="s">
        <v>232</v>
      </c>
      <c r="AT466" s="227" t="s">
        <v>141</v>
      </c>
      <c r="AU466" s="227" t="s">
        <v>146</v>
      </c>
      <c r="AY466" s="17" t="s">
        <v>138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7" t="s">
        <v>146</v>
      </c>
      <c r="BK466" s="228">
        <f>ROUND(I466*H466,1)</f>
        <v>0</v>
      </c>
      <c r="BL466" s="17" t="s">
        <v>232</v>
      </c>
      <c r="BM466" s="227" t="s">
        <v>533</v>
      </c>
    </row>
    <row r="467" s="13" customFormat="1">
      <c r="A467" s="13"/>
      <c r="B467" s="229"/>
      <c r="C467" s="230"/>
      <c r="D467" s="231" t="s">
        <v>152</v>
      </c>
      <c r="E467" s="232" t="s">
        <v>1</v>
      </c>
      <c r="F467" s="233" t="s">
        <v>534</v>
      </c>
      <c r="G467" s="230"/>
      <c r="H467" s="232" t="s">
        <v>1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9" t="s">
        <v>152</v>
      </c>
      <c r="AU467" s="239" t="s">
        <v>146</v>
      </c>
      <c r="AV467" s="13" t="s">
        <v>82</v>
      </c>
      <c r="AW467" s="13" t="s">
        <v>30</v>
      </c>
      <c r="AX467" s="13" t="s">
        <v>74</v>
      </c>
      <c r="AY467" s="239" t="s">
        <v>138</v>
      </c>
    </row>
    <row r="468" s="14" customFormat="1">
      <c r="A468" s="14"/>
      <c r="B468" s="240"/>
      <c r="C468" s="241"/>
      <c r="D468" s="231" t="s">
        <v>152</v>
      </c>
      <c r="E468" s="242" t="s">
        <v>1</v>
      </c>
      <c r="F468" s="243" t="s">
        <v>535</v>
      </c>
      <c r="G468" s="241"/>
      <c r="H468" s="244">
        <v>11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0" t="s">
        <v>152</v>
      </c>
      <c r="AU468" s="250" t="s">
        <v>146</v>
      </c>
      <c r="AV468" s="14" t="s">
        <v>146</v>
      </c>
      <c r="AW468" s="14" t="s">
        <v>30</v>
      </c>
      <c r="AX468" s="14" t="s">
        <v>74</v>
      </c>
      <c r="AY468" s="250" t="s">
        <v>138</v>
      </c>
    </row>
    <row r="469" s="13" customFormat="1">
      <c r="A469" s="13"/>
      <c r="B469" s="229"/>
      <c r="C469" s="230"/>
      <c r="D469" s="231" t="s">
        <v>152</v>
      </c>
      <c r="E469" s="232" t="s">
        <v>1</v>
      </c>
      <c r="F469" s="233" t="s">
        <v>167</v>
      </c>
      <c r="G469" s="230"/>
      <c r="H469" s="232" t="s">
        <v>1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152</v>
      </c>
      <c r="AU469" s="239" t="s">
        <v>146</v>
      </c>
      <c r="AV469" s="13" t="s">
        <v>82</v>
      </c>
      <c r="AW469" s="13" t="s">
        <v>30</v>
      </c>
      <c r="AX469" s="13" t="s">
        <v>74</v>
      </c>
      <c r="AY469" s="239" t="s">
        <v>138</v>
      </c>
    </row>
    <row r="470" s="14" customFormat="1">
      <c r="A470" s="14"/>
      <c r="B470" s="240"/>
      <c r="C470" s="241"/>
      <c r="D470" s="231" t="s">
        <v>152</v>
      </c>
      <c r="E470" s="242" t="s">
        <v>1</v>
      </c>
      <c r="F470" s="243" t="s">
        <v>139</v>
      </c>
      <c r="G470" s="241"/>
      <c r="H470" s="244">
        <v>3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152</v>
      </c>
      <c r="AU470" s="250" t="s">
        <v>146</v>
      </c>
      <c r="AV470" s="14" t="s">
        <v>146</v>
      </c>
      <c r="AW470" s="14" t="s">
        <v>30</v>
      </c>
      <c r="AX470" s="14" t="s">
        <v>74</v>
      </c>
      <c r="AY470" s="250" t="s">
        <v>138</v>
      </c>
    </row>
    <row r="471" s="15" customFormat="1">
      <c r="A471" s="15"/>
      <c r="B471" s="251"/>
      <c r="C471" s="252"/>
      <c r="D471" s="231" t="s">
        <v>152</v>
      </c>
      <c r="E471" s="253" t="s">
        <v>1</v>
      </c>
      <c r="F471" s="254" t="s">
        <v>169</v>
      </c>
      <c r="G471" s="252"/>
      <c r="H471" s="255">
        <v>14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1" t="s">
        <v>152</v>
      </c>
      <c r="AU471" s="261" t="s">
        <v>146</v>
      </c>
      <c r="AV471" s="15" t="s">
        <v>145</v>
      </c>
      <c r="AW471" s="15" t="s">
        <v>30</v>
      </c>
      <c r="AX471" s="15" t="s">
        <v>82</v>
      </c>
      <c r="AY471" s="261" t="s">
        <v>138</v>
      </c>
    </row>
    <row r="472" s="2" customFormat="1" ht="21.75" customHeight="1">
      <c r="A472" s="38"/>
      <c r="B472" s="39"/>
      <c r="C472" s="215" t="s">
        <v>536</v>
      </c>
      <c r="D472" s="215" t="s">
        <v>141</v>
      </c>
      <c r="E472" s="216" t="s">
        <v>537</v>
      </c>
      <c r="F472" s="217" t="s">
        <v>538</v>
      </c>
      <c r="G472" s="218" t="s">
        <v>144</v>
      </c>
      <c r="H472" s="219">
        <v>5</v>
      </c>
      <c r="I472" s="220"/>
      <c r="J472" s="221">
        <f>ROUND(I472*H472,1)</f>
        <v>0</v>
      </c>
      <c r="K472" s="222"/>
      <c r="L472" s="44"/>
      <c r="M472" s="223" t="s">
        <v>1</v>
      </c>
      <c r="N472" s="224" t="s">
        <v>40</v>
      </c>
      <c r="O472" s="91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7" t="s">
        <v>232</v>
      </c>
      <c r="AT472" s="227" t="s">
        <v>141</v>
      </c>
      <c r="AU472" s="227" t="s">
        <v>146</v>
      </c>
      <c r="AY472" s="17" t="s">
        <v>138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7" t="s">
        <v>146</v>
      </c>
      <c r="BK472" s="228">
        <f>ROUND(I472*H472,1)</f>
        <v>0</v>
      </c>
      <c r="BL472" s="17" t="s">
        <v>232</v>
      </c>
      <c r="BM472" s="227" t="s">
        <v>539</v>
      </c>
    </row>
    <row r="473" s="14" customFormat="1">
      <c r="A473" s="14"/>
      <c r="B473" s="240"/>
      <c r="C473" s="241"/>
      <c r="D473" s="231" t="s">
        <v>152</v>
      </c>
      <c r="E473" s="242" t="s">
        <v>1</v>
      </c>
      <c r="F473" s="243" t="s">
        <v>170</v>
      </c>
      <c r="G473" s="241"/>
      <c r="H473" s="244">
        <v>5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0" t="s">
        <v>152</v>
      </c>
      <c r="AU473" s="250" t="s">
        <v>146</v>
      </c>
      <c r="AV473" s="14" t="s">
        <v>146</v>
      </c>
      <c r="AW473" s="14" t="s">
        <v>30</v>
      </c>
      <c r="AX473" s="14" t="s">
        <v>82</v>
      </c>
      <c r="AY473" s="250" t="s">
        <v>138</v>
      </c>
    </row>
    <row r="474" s="2" customFormat="1" ht="24.15" customHeight="1">
      <c r="A474" s="38"/>
      <c r="B474" s="39"/>
      <c r="C474" s="215" t="s">
        <v>540</v>
      </c>
      <c r="D474" s="215" t="s">
        <v>141</v>
      </c>
      <c r="E474" s="216" t="s">
        <v>541</v>
      </c>
      <c r="F474" s="217" t="s">
        <v>542</v>
      </c>
      <c r="G474" s="218" t="s">
        <v>285</v>
      </c>
      <c r="H474" s="219">
        <v>32</v>
      </c>
      <c r="I474" s="220"/>
      <c r="J474" s="221">
        <f>ROUND(I474*H474,1)</f>
        <v>0</v>
      </c>
      <c r="K474" s="222"/>
      <c r="L474" s="44"/>
      <c r="M474" s="223" t="s">
        <v>1</v>
      </c>
      <c r="N474" s="224" t="s">
        <v>40</v>
      </c>
      <c r="O474" s="91"/>
      <c r="P474" s="225">
        <f>O474*H474</f>
        <v>0</v>
      </c>
      <c r="Q474" s="225">
        <v>0.0011590999999999999</v>
      </c>
      <c r="R474" s="225">
        <f>Q474*H474</f>
        <v>0.037091199999999998</v>
      </c>
      <c r="S474" s="225">
        <v>0</v>
      </c>
      <c r="T474" s="226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7" t="s">
        <v>232</v>
      </c>
      <c r="AT474" s="227" t="s">
        <v>141</v>
      </c>
      <c r="AU474" s="227" t="s">
        <v>146</v>
      </c>
      <c r="AY474" s="17" t="s">
        <v>138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7" t="s">
        <v>146</v>
      </c>
      <c r="BK474" s="228">
        <f>ROUND(I474*H474,1)</f>
        <v>0</v>
      </c>
      <c r="BL474" s="17" t="s">
        <v>232</v>
      </c>
      <c r="BM474" s="227" t="s">
        <v>543</v>
      </c>
    </row>
    <row r="475" s="13" customFormat="1">
      <c r="A475" s="13"/>
      <c r="B475" s="229"/>
      <c r="C475" s="230"/>
      <c r="D475" s="231" t="s">
        <v>152</v>
      </c>
      <c r="E475" s="232" t="s">
        <v>1</v>
      </c>
      <c r="F475" s="233" t="s">
        <v>544</v>
      </c>
      <c r="G475" s="230"/>
      <c r="H475" s="232" t="s">
        <v>1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9" t="s">
        <v>152</v>
      </c>
      <c r="AU475" s="239" t="s">
        <v>146</v>
      </c>
      <c r="AV475" s="13" t="s">
        <v>82</v>
      </c>
      <c r="AW475" s="13" t="s">
        <v>30</v>
      </c>
      <c r="AX475" s="13" t="s">
        <v>74</v>
      </c>
      <c r="AY475" s="239" t="s">
        <v>138</v>
      </c>
    </row>
    <row r="476" s="14" customFormat="1">
      <c r="A476" s="14"/>
      <c r="B476" s="240"/>
      <c r="C476" s="241"/>
      <c r="D476" s="231" t="s">
        <v>152</v>
      </c>
      <c r="E476" s="242" t="s">
        <v>1</v>
      </c>
      <c r="F476" s="243" t="s">
        <v>247</v>
      </c>
      <c r="G476" s="241"/>
      <c r="H476" s="244">
        <v>18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0" t="s">
        <v>152</v>
      </c>
      <c r="AU476" s="250" t="s">
        <v>146</v>
      </c>
      <c r="AV476" s="14" t="s">
        <v>146</v>
      </c>
      <c r="AW476" s="14" t="s">
        <v>30</v>
      </c>
      <c r="AX476" s="14" t="s">
        <v>74</v>
      </c>
      <c r="AY476" s="250" t="s">
        <v>138</v>
      </c>
    </row>
    <row r="477" s="13" customFormat="1">
      <c r="A477" s="13"/>
      <c r="B477" s="229"/>
      <c r="C477" s="230"/>
      <c r="D477" s="231" t="s">
        <v>152</v>
      </c>
      <c r="E477" s="232" t="s">
        <v>1</v>
      </c>
      <c r="F477" s="233" t="s">
        <v>545</v>
      </c>
      <c r="G477" s="230"/>
      <c r="H477" s="232" t="s">
        <v>1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9" t="s">
        <v>152</v>
      </c>
      <c r="AU477" s="239" t="s">
        <v>146</v>
      </c>
      <c r="AV477" s="13" t="s">
        <v>82</v>
      </c>
      <c r="AW477" s="13" t="s">
        <v>30</v>
      </c>
      <c r="AX477" s="13" t="s">
        <v>74</v>
      </c>
      <c r="AY477" s="239" t="s">
        <v>138</v>
      </c>
    </row>
    <row r="478" s="14" customFormat="1">
      <c r="A478" s="14"/>
      <c r="B478" s="240"/>
      <c r="C478" s="241"/>
      <c r="D478" s="231" t="s">
        <v>152</v>
      </c>
      <c r="E478" s="242" t="s">
        <v>1</v>
      </c>
      <c r="F478" s="243" t="s">
        <v>203</v>
      </c>
      <c r="G478" s="241"/>
      <c r="H478" s="244">
        <v>11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0" t="s">
        <v>152</v>
      </c>
      <c r="AU478" s="250" t="s">
        <v>146</v>
      </c>
      <c r="AV478" s="14" t="s">
        <v>146</v>
      </c>
      <c r="AW478" s="14" t="s">
        <v>30</v>
      </c>
      <c r="AX478" s="14" t="s">
        <v>74</v>
      </c>
      <c r="AY478" s="250" t="s">
        <v>138</v>
      </c>
    </row>
    <row r="479" s="13" customFormat="1">
      <c r="A479" s="13"/>
      <c r="B479" s="229"/>
      <c r="C479" s="230"/>
      <c r="D479" s="231" t="s">
        <v>152</v>
      </c>
      <c r="E479" s="232" t="s">
        <v>1</v>
      </c>
      <c r="F479" s="233" t="s">
        <v>167</v>
      </c>
      <c r="G479" s="230"/>
      <c r="H479" s="232" t="s">
        <v>1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9" t="s">
        <v>152</v>
      </c>
      <c r="AU479" s="239" t="s">
        <v>146</v>
      </c>
      <c r="AV479" s="13" t="s">
        <v>82</v>
      </c>
      <c r="AW479" s="13" t="s">
        <v>30</v>
      </c>
      <c r="AX479" s="13" t="s">
        <v>74</v>
      </c>
      <c r="AY479" s="239" t="s">
        <v>138</v>
      </c>
    </row>
    <row r="480" s="14" customFormat="1">
      <c r="A480" s="14"/>
      <c r="B480" s="240"/>
      <c r="C480" s="241"/>
      <c r="D480" s="231" t="s">
        <v>152</v>
      </c>
      <c r="E480" s="242" t="s">
        <v>1</v>
      </c>
      <c r="F480" s="243" t="s">
        <v>139</v>
      </c>
      <c r="G480" s="241"/>
      <c r="H480" s="244">
        <v>3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0" t="s">
        <v>152</v>
      </c>
      <c r="AU480" s="250" t="s">
        <v>146</v>
      </c>
      <c r="AV480" s="14" t="s">
        <v>146</v>
      </c>
      <c r="AW480" s="14" t="s">
        <v>30</v>
      </c>
      <c r="AX480" s="14" t="s">
        <v>74</v>
      </c>
      <c r="AY480" s="250" t="s">
        <v>138</v>
      </c>
    </row>
    <row r="481" s="15" customFormat="1">
      <c r="A481" s="15"/>
      <c r="B481" s="251"/>
      <c r="C481" s="252"/>
      <c r="D481" s="231" t="s">
        <v>152</v>
      </c>
      <c r="E481" s="253" t="s">
        <v>1</v>
      </c>
      <c r="F481" s="254" t="s">
        <v>169</v>
      </c>
      <c r="G481" s="252"/>
      <c r="H481" s="255">
        <v>32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1" t="s">
        <v>152</v>
      </c>
      <c r="AU481" s="261" t="s">
        <v>146</v>
      </c>
      <c r="AV481" s="15" t="s">
        <v>145</v>
      </c>
      <c r="AW481" s="15" t="s">
        <v>30</v>
      </c>
      <c r="AX481" s="15" t="s">
        <v>82</v>
      </c>
      <c r="AY481" s="261" t="s">
        <v>138</v>
      </c>
    </row>
    <row r="482" s="2" customFormat="1" ht="24.15" customHeight="1">
      <c r="A482" s="38"/>
      <c r="B482" s="39"/>
      <c r="C482" s="215" t="s">
        <v>546</v>
      </c>
      <c r="D482" s="215" t="s">
        <v>141</v>
      </c>
      <c r="E482" s="216" t="s">
        <v>547</v>
      </c>
      <c r="F482" s="217" t="s">
        <v>548</v>
      </c>
      <c r="G482" s="218" t="s">
        <v>549</v>
      </c>
      <c r="H482" s="219">
        <v>1</v>
      </c>
      <c r="I482" s="220"/>
      <c r="J482" s="221">
        <f>ROUND(I482*H482,1)</f>
        <v>0</v>
      </c>
      <c r="K482" s="222"/>
      <c r="L482" s="44"/>
      <c r="M482" s="223" t="s">
        <v>1</v>
      </c>
      <c r="N482" s="224" t="s">
        <v>40</v>
      </c>
      <c r="O482" s="91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7" t="s">
        <v>232</v>
      </c>
      <c r="AT482" s="227" t="s">
        <v>141</v>
      </c>
      <c r="AU482" s="227" t="s">
        <v>146</v>
      </c>
      <c r="AY482" s="17" t="s">
        <v>138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7" t="s">
        <v>146</v>
      </c>
      <c r="BK482" s="228">
        <f>ROUND(I482*H482,1)</f>
        <v>0</v>
      </c>
      <c r="BL482" s="17" t="s">
        <v>232</v>
      </c>
      <c r="BM482" s="227" t="s">
        <v>550</v>
      </c>
    </row>
    <row r="483" s="14" customFormat="1">
      <c r="A483" s="14"/>
      <c r="B483" s="240"/>
      <c r="C483" s="241"/>
      <c r="D483" s="231" t="s">
        <v>152</v>
      </c>
      <c r="E483" s="242" t="s">
        <v>1</v>
      </c>
      <c r="F483" s="243" t="s">
        <v>82</v>
      </c>
      <c r="G483" s="241"/>
      <c r="H483" s="244">
        <v>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152</v>
      </c>
      <c r="AU483" s="250" t="s">
        <v>146</v>
      </c>
      <c r="AV483" s="14" t="s">
        <v>146</v>
      </c>
      <c r="AW483" s="14" t="s">
        <v>30</v>
      </c>
      <c r="AX483" s="14" t="s">
        <v>82</v>
      </c>
      <c r="AY483" s="250" t="s">
        <v>138</v>
      </c>
    </row>
    <row r="484" s="2" customFormat="1" ht="24.15" customHeight="1">
      <c r="A484" s="38"/>
      <c r="B484" s="39"/>
      <c r="C484" s="215" t="s">
        <v>551</v>
      </c>
      <c r="D484" s="215" t="s">
        <v>141</v>
      </c>
      <c r="E484" s="216" t="s">
        <v>552</v>
      </c>
      <c r="F484" s="217" t="s">
        <v>553</v>
      </c>
      <c r="G484" s="218" t="s">
        <v>549</v>
      </c>
      <c r="H484" s="219">
        <v>1</v>
      </c>
      <c r="I484" s="220"/>
      <c r="J484" s="221">
        <f>ROUND(I484*H484,1)</f>
        <v>0</v>
      </c>
      <c r="K484" s="222"/>
      <c r="L484" s="44"/>
      <c r="M484" s="223" t="s">
        <v>1</v>
      </c>
      <c r="N484" s="224" t="s">
        <v>40</v>
      </c>
      <c r="O484" s="91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7" t="s">
        <v>232</v>
      </c>
      <c r="AT484" s="227" t="s">
        <v>141</v>
      </c>
      <c r="AU484" s="227" t="s">
        <v>146</v>
      </c>
      <c r="AY484" s="17" t="s">
        <v>138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7" t="s">
        <v>146</v>
      </c>
      <c r="BK484" s="228">
        <f>ROUND(I484*H484,1)</f>
        <v>0</v>
      </c>
      <c r="BL484" s="17" t="s">
        <v>232</v>
      </c>
      <c r="BM484" s="227" t="s">
        <v>554</v>
      </c>
    </row>
    <row r="485" s="14" customFormat="1">
      <c r="A485" s="14"/>
      <c r="B485" s="240"/>
      <c r="C485" s="241"/>
      <c r="D485" s="231" t="s">
        <v>152</v>
      </c>
      <c r="E485" s="242" t="s">
        <v>1</v>
      </c>
      <c r="F485" s="243" t="s">
        <v>82</v>
      </c>
      <c r="G485" s="241"/>
      <c r="H485" s="244">
        <v>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0" t="s">
        <v>152</v>
      </c>
      <c r="AU485" s="250" t="s">
        <v>146</v>
      </c>
      <c r="AV485" s="14" t="s">
        <v>146</v>
      </c>
      <c r="AW485" s="14" t="s">
        <v>30</v>
      </c>
      <c r="AX485" s="14" t="s">
        <v>82</v>
      </c>
      <c r="AY485" s="250" t="s">
        <v>138</v>
      </c>
    </row>
    <row r="486" s="2" customFormat="1" ht="37.8" customHeight="1">
      <c r="A486" s="38"/>
      <c r="B486" s="39"/>
      <c r="C486" s="215" t="s">
        <v>555</v>
      </c>
      <c r="D486" s="215" t="s">
        <v>141</v>
      </c>
      <c r="E486" s="216" t="s">
        <v>556</v>
      </c>
      <c r="F486" s="217" t="s">
        <v>557</v>
      </c>
      <c r="G486" s="218" t="s">
        <v>285</v>
      </c>
      <c r="H486" s="219">
        <v>32</v>
      </c>
      <c r="I486" s="220"/>
      <c r="J486" s="221">
        <f>ROUND(I486*H486,1)</f>
        <v>0</v>
      </c>
      <c r="K486" s="222"/>
      <c r="L486" s="44"/>
      <c r="M486" s="223" t="s">
        <v>1</v>
      </c>
      <c r="N486" s="224" t="s">
        <v>40</v>
      </c>
      <c r="O486" s="91"/>
      <c r="P486" s="225">
        <f>O486*H486</f>
        <v>0</v>
      </c>
      <c r="Q486" s="225">
        <v>4.6619999999999997E-05</v>
      </c>
      <c r="R486" s="225">
        <f>Q486*H486</f>
        <v>0.0014918399999999999</v>
      </c>
      <c r="S486" s="225">
        <v>0</v>
      </c>
      <c r="T486" s="226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7" t="s">
        <v>232</v>
      </c>
      <c r="AT486" s="227" t="s">
        <v>141</v>
      </c>
      <c r="AU486" s="227" t="s">
        <v>146</v>
      </c>
      <c r="AY486" s="17" t="s">
        <v>138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7" t="s">
        <v>146</v>
      </c>
      <c r="BK486" s="228">
        <f>ROUND(I486*H486,1)</f>
        <v>0</v>
      </c>
      <c r="BL486" s="17" t="s">
        <v>232</v>
      </c>
      <c r="BM486" s="227" t="s">
        <v>558</v>
      </c>
    </row>
    <row r="487" s="14" customFormat="1">
      <c r="A487" s="14"/>
      <c r="B487" s="240"/>
      <c r="C487" s="241"/>
      <c r="D487" s="231" t="s">
        <v>152</v>
      </c>
      <c r="E487" s="242" t="s">
        <v>1</v>
      </c>
      <c r="F487" s="243" t="s">
        <v>318</v>
      </c>
      <c r="G487" s="241"/>
      <c r="H487" s="244">
        <v>32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0" t="s">
        <v>152</v>
      </c>
      <c r="AU487" s="250" t="s">
        <v>146</v>
      </c>
      <c r="AV487" s="14" t="s">
        <v>146</v>
      </c>
      <c r="AW487" s="14" t="s">
        <v>30</v>
      </c>
      <c r="AX487" s="14" t="s">
        <v>82</v>
      </c>
      <c r="AY487" s="250" t="s">
        <v>138</v>
      </c>
    </row>
    <row r="488" s="2" customFormat="1" ht="16.5" customHeight="1">
      <c r="A488" s="38"/>
      <c r="B488" s="39"/>
      <c r="C488" s="215" t="s">
        <v>559</v>
      </c>
      <c r="D488" s="215" t="s">
        <v>141</v>
      </c>
      <c r="E488" s="216" t="s">
        <v>560</v>
      </c>
      <c r="F488" s="217" t="s">
        <v>561</v>
      </c>
      <c r="G488" s="218" t="s">
        <v>285</v>
      </c>
      <c r="H488" s="219">
        <v>14</v>
      </c>
      <c r="I488" s="220"/>
      <c r="J488" s="221">
        <f>ROUND(I488*H488,1)</f>
        <v>0</v>
      </c>
      <c r="K488" s="222"/>
      <c r="L488" s="44"/>
      <c r="M488" s="223" t="s">
        <v>1</v>
      </c>
      <c r="N488" s="224" t="s">
        <v>40</v>
      </c>
      <c r="O488" s="91"/>
      <c r="P488" s="225">
        <f>O488*H488</f>
        <v>0</v>
      </c>
      <c r="Q488" s="225">
        <v>0</v>
      </c>
      <c r="R488" s="225">
        <f>Q488*H488</f>
        <v>0</v>
      </c>
      <c r="S488" s="225">
        <v>0.00024000000000000001</v>
      </c>
      <c r="T488" s="226">
        <f>S488*H488</f>
        <v>0.0033600000000000001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7" t="s">
        <v>232</v>
      </c>
      <c r="AT488" s="227" t="s">
        <v>141</v>
      </c>
      <c r="AU488" s="227" t="s">
        <v>146</v>
      </c>
      <c r="AY488" s="17" t="s">
        <v>138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7" t="s">
        <v>146</v>
      </c>
      <c r="BK488" s="228">
        <f>ROUND(I488*H488,1)</f>
        <v>0</v>
      </c>
      <c r="BL488" s="17" t="s">
        <v>232</v>
      </c>
      <c r="BM488" s="227" t="s">
        <v>562</v>
      </c>
    </row>
    <row r="489" s="14" customFormat="1">
      <c r="A489" s="14"/>
      <c r="B489" s="240"/>
      <c r="C489" s="241"/>
      <c r="D489" s="231" t="s">
        <v>152</v>
      </c>
      <c r="E489" s="242" t="s">
        <v>1</v>
      </c>
      <c r="F489" s="243" t="s">
        <v>224</v>
      </c>
      <c r="G489" s="241"/>
      <c r="H489" s="244">
        <v>14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0" t="s">
        <v>152</v>
      </c>
      <c r="AU489" s="250" t="s">
        <v>146</v>
      </c>
      <c r="AV489" s="14" t="s">
        <v>146</v>
      </c>
      <c r="AW489" s="14" t="s">
        <v>30</v>
      </c>
      <c r="AX489" s="14" t="s">
        <v>82</v>
      </c>
      <c r="AY489" s="250" t="s">
        <v>138</v>
      </c>
    </row>
    <row r="490" s="2" customFormat="1" ht="16.5" customHeight="1">
      <c r="A490" s="38"/>
      <c r="B490" s="39"/>
      <c r="C490" s="215" t="s">
        <v>563</v>
      </c>
      <c r="D490" s="215" t="s">
        <v>141</v>
      </c>
      <c r="E490" s="216" t="s">
        <v>564</v>
      </c>
      <c r="F490" s="217" t="s">
        <v>565</v>
      </c>
      <c r="G490" s="218" t="s">
        <v>144</v>
      </c>
      <c r="H490" s="219">
        <v>11</v>
      </c>
      <c r="I490" s="220"/>
      <c r="J490" s="221">
        <f>ROUND(I490*H490,1)</f>
        <v>0</v>
      </c>
      <c r="K490" s="222"/>
      <c r="L490" s="44"/>
      <c r="M490" s="223" t="s">
        <v>1</v>
      </c>
      <c r="N490" s="224" t="s">
        <v>40</v>
      </c>
      <c r="O490" s="91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7" t="s">
        <v>232</v>
      </c>
      <c r="AT490" s="227" t="s">
        <v>141</v>
      </c>
      <c r="AU490" s="227" t="s">
        <v>146</v>
      </c>
      <c r="AY490" s="17" t="s">
        <v>138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7" t="s">
        <v>146</v>
      </c>
      <c r="BK490" s="228">
        <f>ROUND(I490*H490,1)</f>
        <v>0</v>
      </c>
      <c r="BL490" s="17" t="s">
        <v>232</v>
      </c>
      <c r="BM490" s="227" t="s">
        <v>566</v>
      </c>
    </row>
    <row r="491" s="13" customFormat="1">
      <c r="A491" s="13"/>
      <c r="B491" s="229"/>
      <c r="C491" s="230"/>
      <c r="D491" s="231" t="s">
        <v>152</v>
      </c>
      <c r="E491" s="232" t="s">
        <v>1</v>
      </c>
      <c r="F491" s="233" t="s">
        <v>567</v>
      </c>
      <c r="G491" s="230"/>
      <c r="H491" s="232" t="s">
        <v>1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9" t="s">
        <v>152</v>
      </c>
      <c r="AU491" s="239" t="s">
        <v>146</v>
      </c>
      <c r="AV491" s="13" t="s">
        <v>82</v>
      </c>
      <c r="AW491" s="13" t="s">
        <v>30</v>
      </c>
      <c r="AX491" s="13" t="s">
        <v>74</v>
      </c>
      <c r="AY491" s="239" t="s">
        <v>138</v>
      </c>
    </row>
    <row r="492" s="14" customFormat="1">
      <c r="A492" s="14"/>
      <c r="B492" s="240"/>
      <c r="C492" s="241"/>
      <c r="D492" s="231" t="s">
        <v>152</v>
      </c>
      <c r="E492" s="242" t="s">
        <v>1</v>
      </c>
      <c r="F492" s="243" t="s">
        <v>568</v>
      </c>
      <c r="G492" s="241"/>
      <c r="H492" s="244">
        <v>11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0" t="s">
        <v>152</v>
      </c>
      <c r="AU492" s="250" t="s">
        <v>146</v>
      </c>
      <c r="AV492" s="14" t="s">
        <v>146</v>
      </c>
      <c r="AW492" s="14" t="s">
        <v>30</v>
      </c>
      <c r="AX492" s="14" t="s">
        <v>82</v>
      </c>
      <c r="AY492" s="250" t="s">
        <v>138</v>
      </c>
    </row>
    <row r="493" s="2" customFormat="1" ht="24.15" customHeight="1">
      <c r="A493" s="38"/>
      <c r="B493" s="39"/>
      <c r="C493" s="215" t="s">
        <v>569</v>
      </c>
      <c r="D493" s="215" t="s">
        <v>141</v>
      </c>
      <c r="E493" s="216" t="s">
        <v>570</v>
      </c>
      <c r="F493" s="217" t="s">
        <v>571</v>
      </c>
      <c r="G493" s="218" t="s">
        <v>144</v>
      </c>
      <c r="H493" s="219">
        <v>2</v>
      </c>
      <c r="I493" s="220"/>
      <c r="J493" s="221">
        <f>ROUND(I493*H493,1)</f>
        <v>0</v>
      </c>
      <c r="K493" s="222"/>
      <c r="L493" s="44"/>
      <c r="M493" s="223" t="s">
        <v>1</v>
      </c>
      <c r="N493" s="224" t="s">
        <v>40</v>
      </c>
      <c r="O493" s="91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7" t="s">
        <v>232</v>
      </c>
      <c r="AT493" s="227" t="s">
        <v>141</v>
      </c>
      <c r="AU493" s="227" t="s">
        <v>146</v>
      </c>
      <c r="AY493" s="17" t="s">
        <v>138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7" t="s">
        <v>146</v>
      </c>
      <c r="BK493" s="228">
        <f>ROUND(I493*H493,1)</f>
        <v>0</v>
      </c>
      <c r="BL493" s="17" t="s">
        <v>232</v>
      </c>
      <c r="BM493" s="227" t="s">
        <v>572</v>
      </c>
    </row>
    <row r="494" s="14" customFormat="1">
      <c r="A494" s="14"/>
      <c r="B494" s="240"/>
      <c r="C494" s="241"/>
      <c r="D494" s="231" t="s">
        <v>152</v>
      </c>
      <c r="E494" s="242" t="s">
        <v>1</v>
      </c>
      <c r="F494" s="243" t="s">
        <v>146</v>
      </c>
      <c r="G494" s="241"/>
      <c r="H494" s="244">
        <v>2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152</v>
      </c>
      <c r="AU494" s="250" t="s">
        <v>146</v>
      </c>
      <c r="AV494" s="14" t="s">
        <v>146</v>
      </c>
      <c r="AW494" s="14" t="s">
        <v>30</v>
      </c>
      <c r="AX494" s="14" t="s">
        <v>82</v>
      </c>
      <c r="AY494" s="250" t="s">
        <v>138</v>
      </c>
    </row>
    <row r="495" s="2" customFormat="1" ht="21.75" customHeight="1">
      <c r="A495" s="38"/>
      <c r="B495" s="39"/>
      <c r="C495" s="215" t="s">
        <v>573</v>
      </c>
      <c r="D495" s="215" t="s">
        <v>141</v>
      </c>
      <c r="E495" s="216" t="s">
        <v>574</v>
      </c>
      <c r="F495" s="217" t="s">
        <v>575</v>
      </c>
      <c r="G495" s="218" t="s">
        <v>144</v>
      </c>
      <c r="H495" s="219">
        <v>9</v>
      </c>
      <c r="I495" s="220"/>
      <c r="J495" s="221">
        <f>ROUND(I495*H495,1)</f>
        <v>0</v>
      </c>
      <c r="K495" s="222"/>
      <c r="L495" s="44"/>
      <c r="M495" s="223" t="s">
        <v>1</v>
      </c>
      <c r="N495" s="224" t="s">
        <v>40</v>
      </c>
      <c r="O495" s="91"/>
      <c r="P495" s="225">
        <f>O495*H495</f>
        <v>0</v>
      </c>
      <c r="Q495" s="225">
        <v>0.00017000000000000001</v>
      </c>
      <c r="R495" s="225">
        <f>Q495*H495</f>
        <v>0.0015300000000000001</v>
      </c>
      <c r="S495" s="225">
        <v>0</v>
      </c>
      <c r="T495" s="226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7" t="s">
        <v>232</v>
      </c>
      <c r="AT495" s="227" t="s">
        <v>141</v>
      </c>
      <c r="AU495" s="227" t="s">
        <v>146</v>
      </c>
      <c r="AY495" s="17" t="s">
        <v>138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7" t="s">
        <v>146</v>
      </c>
      <c r="BK495" s="228">
        <f>ROUND(I495*H495,1)</f>
        <v>0</v>
      </c>
      <c r="BL495" s="17" t="s">
        <v>232</v>
      </c>
      <c r="BM495" s="227" t="s">
        <v>576</v>
      </c>
    </row>
    <row r="496" s="13" customFormat="1">
      <c r="A496" s="13"/>
      <c r="B496" s="229"/>
      <c r="C496" s="230"/>
      <c r="D496" s="231" t="s">
        <v>152</v>
      </c>
      <c r="E496" s="232" t="s">
        <v>1</v>
      </c>
      <c r="F496" s="233" t="s">
        <v>577</v>
      </c>
      <c r="G496" s="230"/>
      <c r="H496" s="232" t="s">
        <v>1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9" t="s">
        <v>152</v>
      </c>
      <c r="AU496" s="239" t="s">
        <v>146</v>
      </c>
      <c r="AV496" s="13" t="s">
        <v>82</v>
      </c>
      <c r="AW496" s="13" t="s">
        <v>30</v>
      </c>
      <c r="AX496" s="13" t="s">
        <v>74</v>
      </c>
      <c r="AY496" s="239" t="s">
        <v>138</v>
      </c>
    </row>
    <row r="497" s="14" customFormat="1">
      <c r="A497" s="14"/>
      <c r="B497" s="240"/>
      <c r="C497" s="241"/>
      <c r="D497" s="231" t="s">
        <v>152</v>
      </c>
      <c r="E497" s="242" t="s">
        <v>1</v>
      </c>
      <c r="F497" s="243" t="s">
        <v>578</v>
      </c>
      <c r="G497" s="241"/>
      <c r="H497" s="244">
        <v>9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0" t="s">
        <v>152</v>
      </c>
      <c r="AU497" s="250" t="s">
        <v>146</v>
      </c>
      <c r="AV497" s="14" t="s">
        <v>146</v>
      </c>
      <c r="AW497" s="14" t="s">
        <v>30</v>
      </c>
      <c r="AX497" s="14" t="s">
        <v>82</v>
      </c>
      <c r="AY497" s="250" t="s">
        <v>138</v>
      </c>
    </row>
    <row r="498" s="2" customFormat="1" ht="21.75" customHeight="1">
      <c r="A498" s="38"/>
      <c r="B498" s="39"/>
      <c r="C498" s="215" t="s">
        <v>579</v>
      </c>
      <c r="D498" s="215" t="s">
        <v>141</v>
      </c>
      <c r="E498" s="216" t="s">
        <v>580</v>
      </c>
      <c r="F498" s="217" t="s">
        <v>581</v>
      </c>
      <c r="G498" s="218" t="s">
        <v>549</v>
      </c>
      <c r="H498" s="219">
        <v>1</v>
      </c>
      <c r="I498" s="220"/>
      <c r="J498" s="221">
        <f>ROUND(I498*H498,1)</f>
        <v>0</v>
      </c>
      <c r="K498" s="222"/>
      <c r="L498" s="44"/>
      <c r="M498" s="223" t="s">
        <v>1</v>
      </c>
      <c r="N498" s="224" t="s">
        <v>40</v>
      </c>
      <c r="O498" s="91"/>
      <c r="P498" s="225">
        <f>O498*H498</f>
        <v>0</v>
      </c>
      <c r="Q498" s="225">
        <v>0.00020799999999999999</v>
      </c>
      <c r="R498" s="225">
        <f>Q498*H498</f>
        <v>0.00020799999999999999</v>
      </c>
      <c r="S498" s="225">
        <v>0</v>
      </c>
      <c r="T498" s="226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7" t="s">
        <v>232</v>
      </c>
      <c r="AT498" s="227" t="s">
        <v>141</v>
      </c>
      <c r="AU498" s="227" t="s">
        <v>146</v>
      </c>
      <c r="AY498" s="17" t="s">
        <v>138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7" t="s">
        <v>146</v>
      </c>
      <c r="BK498" s="228">
        <f>ROUND(I498*H498,1)</f>
        <v>0</v>
      </c>
      <c r="BL498" s="17" t="s">
        <v>232</v>
      </c>
      <c r="BM498" s="227" t="s">
        <v>582</v>
      </c>
    </row>
    <row r="499" s="13" customFormat="1">
      <c r="A499" s="13"/>
      <c r="B499" s="229"/>
      <c r="C499" s="230"/>
      <c r="D499" s="231" t="s">
        <v>152</v>
      </c>
      <c r="E499" s="232" t="s">
        <v>1</v>
      </c>
      <c r="F499" s="233" t="s">
        <v>583</v>
      </c>
      <c r="G499" s="230"/>
      <c r="H499" s="232" t="s">
        <v>1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9" t="s">
        <v>152</v>
      </c>
      <c r="AU499" s="239" t="s">
        <v>146</v>
      </c>
      <c r="AV499" s="13" t="s">
        <v>82</v>
      </c>
      <c r="AW499" s="13" t="s">
        <v>30</v>
      </c>
      <c r="AX499" s="13" t="s">
        <v>74</v>
      </c>
      <c r="AY499" s="239" t="s">
        <v>138</v>
      </c>
    </row>
    <row r="500" s="14" customFormat="1">
      <c r="A500" s="14"/>
      <c r="B500" s="240"/>
      <c r="C500" s="241"/>
      <c r="D500" s="231" t="s">
        <v>152</v>
      </c>
      <c r="E500" s="242" t="s">
        <v>1</v>
      </c>
      <c r="F500" s="243" t="s">
        <v>82</v>
      </c>
      <c r="G500" s="241"/>
      <c r="H500" s="244">
        <v>1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0" t="s">
        <v>152</v>
      </c>
      <c r="AU500" s="250" t="s">
        <v>146</v>
      </c>
      <c r="AV500" s="14" t="s">
        <v>146</v>
      </c>
      <c r="AW500" s="14" t="s">
        <v>30</v>
      </c>
      <c r="AX500" s="14" t="s">
        <v>82</v>
      </c>
      <c r="AY500" s="250" t="s">
        <v>138</v>
      </c>
    </row>
    <row r="501" s="2" customFormat="1" ht="21.75" customHeight="1">
      <c r="A501" s="38"/>
      <c r="B501" s="39"/>
      <c r="C501" s="215" t="s">
        <v>584</v>
      </c>
      <c r="D501" s="215" t="s">
        <v>141</v>
      </c>
      <c r="E501" s="216" t="s">
        <v>585</v>
      </c>
      <c r="F501" s="217" t="s">
        <v>586</v>
      </c>
      <c r="G501" s="218" t="s">
        <v>144</v>
      </c>
      <c r="H501" s="219">
        <v>3</v>
      </c>
      <c r="I501" s="220"/>
      <c r="J501" s="221">
        <f>ROUND(I501*H501,1)</f>
        <v>0</v>
      </c>
      <c r="K501" s="222"/>
      <c r="L501" s="44"/>
      <c r="M501" s="223" t="s">
        <v>1</v>
      </c>
      <c r="N501" s="224" t="s">
        <v>40</v>
      </c>
      <c r="O501" s="91"/>
      <c r="P501" s="225">
        <f>O501*H501</f>
        <v>0</v>
      </c>
      <c r="Q501" s="225">
        <v>0</v>
      </c>
      <c r="R501" s="225">
        <f>Q501*H501</f>
        <v>0</v>
      </c>
      <c r="S501" s="225">
        <v>0.00052999999999999998</v>
      </c>
      <c r="T501" s="226">
        <f>S501*H501</f>
        <v>0.0015899999999999998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7" t="s">
        <v>232</v>
      </c>
      <c r="AT501" s="227" t="s">
        <v>141</v>
      </c>
      <c r="AU501" s="227" t="s">
        <v>146</v>
      </c>
      <c r="AY501" s="17" t="s">
        <v>138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7" t="s">
        <v>146</v>
      </c>
      <c r="BK501" s="228">
        <f>ROUND(I501*H501,1)</f>
        <v>0</v>
      </c>
      <c r="BL501" s="17" t="s">
        <v>232</v>
      </c>
      <c r="BM501" s="227" t="s">
        <v>587</v>
      </c>
    </row>
    <row r="502" s="14" customFormat="1">
      <c r="A502" s="14"/>
      <c r="B502" s="240"/>
      <c r="C502" s="241"/>
      <c r="D502" s="231" t="s">
        <v>152</v>
      </c>
      <c r="E502" s="242" t="s">
        <v>1</v>
      </c>
      <c r="F502" s="243" t="s">
        <v>588</v>
      </c>
      <c r="G502" s="241"/>
      <c r="H502" s="244">
        <v>3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152</v>
      </c>
      <c r="AU502" s="250" t="s">
        <v>146</v>
      </c>
      <c r="AV502" s="14" t="s">
        <v>146</v>
      </c>
      <c r="AW502" s="14" t="s">
        <v>30</v>
      </c>
      <c r="AX502" s="14" t="s">
        <v>74</v>
      </c>
      <c r="AY502" s="250" t="s">
        <v>138</v>
      </c>
    </row>
    <row r="503" s="15" customFormat="1">
      <c r="A503" s="15"/>
      <c r="B503" s="251"/>
      <c r="C503" s="252"/>
      <c r="D503" s="231" t="s">
        <v>152</v>
      </c>
      <c r="E503" s="253" t="s">
        <v>1</v>
      </c>
      <c r="F503" s="254" t="s">
        <v>169</v>
      </c>
      <c r="G503" s="252"/>
      <c r="H503" s="255">
        <v>3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1" t="s">
        <v>152</v>
      </c>
      <c r="AU503" s="261" t="s">
        <v>146</v>
      </c>
      <c r="AV503" s="15" t="s">
        <v>145</v>
      </c>
      <c r="AW503" s="15" t="s">
        <v>30</v>
      </c>
      <c r="AX503" s="15" t="s">
        <v>82</v>
      </c>
      <c r="AY503" s="261" t="s">
        <v>138</v>
      </c>
    </row>
    <row r="504" s="2" customFormat="1" ht="24.15" customHeight="1">
      <c r="A504" s="38"/>
      <c r="B504" s="39"/>
      <c r="C504" s="215" t="s">
        <v>589</v>
      </c>
      <c r="D504" s="215" t="s">
        <v>141</v>
      </c>
      <c r="E504" s="216" t="s">
        <v>590</v>
      </c>
      <c r="F504" s="217" t="s">
        <v>591</v>
      </c>
      <c r="G504" s="218" t="s">
        <v>144</v>
      </c>
      <c r="H504" s="219">
        <v>1</v>
      </c>
      <c r="I504" s="220"/>
      <c r="J504" s="221">
        <f>ROUND(I504*H504,1)</f>
        <v>0</v>
      </c>
      <c r="K504" s="222"/>
      <c r="L504" s="44"/>
      <c r="M504" s="223" t="s">
        <v>1</v>
      </c>
      <c r="N504" s="224" t="s">
        <v>40</v>
      </c>
      <c r="O504" s="91"/>
      <c r="P504" s="225">
        <f>O504*H504</f>
        <v>0</v>
      </c>
      <c r="Q504" s="225">
        <v>0</v>
      </c>
      <c r="R504" s="225">
        <f>Q504*H504</f>
        <v>0</v>
      </c>
      <c r="S504" s="225">
        <v>0.00511</v>
      </c>
      <c r="T504" s="226">
        <f>S504*H504</f>
        <v>0.00511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7" t="s">
        <v>232</v>
      </c>
      <c r="AT504" s="227" t="s">
        <v>141</v>
      </c>
      <c r="AU504" s="227" t="s">
        <v>146</v>
      </c>
      <c r="AY504" s="17" t="s">
        <v>138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7" t="s">
        <v>146</v>
      </c>
      <c r="BK504" s="228">
        <f>ROUND(I504*H504,1)</f>
        <v>0</v>
      </c>
      <c r="BL504" s="17" t="s">
        <v>232</v>
      </c>
      <c r="BM504" s="227" t="s">
        <v>592</v>
      </c>
    </row>
    <row r="505" s="13" customFormat="1">
      <c r="A505" s="13"/>
      <c r="B505" s="229"/>
      <c r="C505" s="230"/>
      <c r="D505" s="231" t="s">
        <v>152</v>
      </c>
      <c r="E505" s="232" t="s">
        <v>1</v>
      </c>
      <c r="F505" s="233" t="s">
        <v>593</v>
      </c>
      <c r="G505" s="230"/>
      <c r="H505" s="232" t="s">
        <v>1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9" t="s">
        <v>152</v>
      </c>
      <c r="AU505" s="239" t="s">
        <v>146</v>
      </c>
      <c r="AV505" s="13" t="s">
        <v>82</v>
      </c>
      <c r="AW505" s="13" t="s">
        <v>30</v>
      </c>
      <c r="AX505" s="13" t="s">
        <v>74</v>
      </c>
      <c r="AY505" s="239" t="s">
        <v>138</v>
      </c>
    </row>
    <row r="506" s="14" customFormat="1">
      <c r="A506" s="14"/>
      <c r="B506" s="240"/>
      <c r="C506" s="241"/>
      <c r="D506" s="231" t="s">
        <v>152</v>
      </c>
      <c r="E506" s="242" t="s">
        <v>1</v>
      </c>
      <c r="F506" s="243" t="s">
        <v>82</v>
      </c>
      <c r="G506" s="241"/>
      <c r="H506" s="244">
        <v>1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0" t="s">
        <v>152</v>
      </c>
      <c r="AU506" s="250" t="s">
        <v>146</v>
      </c>
      <c r="AV506" s="14" t="s">
        <v>146</v>
      </c>
      <c r="AW506" s="14" t="s">
        <v>30</v>
      </c>
      <c r="AX506" s="14" t="s">
        <v>74</v>
      </c>
      <c r="AY506" s="250" t="s">
        <v>138</v>
      </c>
    </row>
    <row r="507" s="15" customFormat="1">
      <c r="A507" s="15"/>
      <c r="B507" s="251"/>
      <c r="C507" s="252"/>
      <c r="D507" s="231" t="s">
        <v>152</v>
      </c>
      <c r="E507" s="253" t="s">
        <v>1</v>
      </c>
      <c r="F507" s="254" t="s">
        <v>169</v>
      </c>
      <c r="G507" s="252"/>
      <c r="H507" s="255">
        <v>1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1" t="s">
        <v>152</v>
      </c>
      <c r="AU507" s="261" t="s">
        <v>146</v>
      </c>
      <c r="AV507" s="15" t="s">
        <v>145</v>
      </c>
      <c r="AW507" s="15" t="s">
        <v>30</v>
      </c>
      <c r="AX507" s="15" t="s">
        <v>82</v>
      </c>
      <c r="AY507" s="261" t="s">
        <v>138</v>
      </c>
    </row>
    <row r="508" s="2" customFormat="1" ht="24.15" customHeight="1">
      <c r="A508" s="38"/>
      <c r="B508" s="39"/>
      <c r="C508" s="215" t="s">
        <v>594</v>
      </c>
      <c r="D508" s="215" t="s">
        <v>141</v>
      </c>
      <c r="E508" s="216" t="s">
        <v>595</v>
      </c>
      <c r="F508" s="217" t="s">
        <v>596</v>
      </c>
      <c r="G508" s="218" t="s">
        <v>144</v>
      </c>
      <c r="H508" s="219">
        <v>7</v>
      </c>
      <c r="I508" s="220"/>
      <c r="J508" s="221">
        <f>ROUND(I508*H508,1)</f>
        <v>0</v>
      </c>
      <c r="K508" s="222"/>
      <c r="L508" s="44"/>
      <c r="M508" s="223" t="s">
        <v>1</v>
      </c>
      <c r="N508" s="224" t="s">
        <v>40</v>
      </c>
      <c r="O508" s="91"/>
      <c r="P508" s="225">
        <f>O508*H508</f>
        <v>0</v>
      </c>
      <c r="Q508" s="225">
        <v>0.00027956999999999998</v>
      </c>
      <c r="R508" s="225">
        <f>Q508*H508</f>
        <v>0.00195699</v>
      </c>
      <c r="S508" s="225">
        <v>0</v>
      </c>
      <c r="T508" s="226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7" t="s">
        <v>232</v>
      </c>
      <c r="AT508" s="227" t="s">
        <v>141</v>
      </c>
      <c r="AU508" s="227" t="s">
        <v>146</v>
      </c>
      <c r="AY508" s="17" t="s">
        <v>138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7" t="s">
        <v>146</v>
      </c>
      <c r="BK508" s="228">
        <f>ROUND(I508*H508,1)</f>
        <v>0</v>
      </c>
      <c r="BL508" s="17" t="s">
        <v>232</v>
      </c>
      <c r="BM508" s="227" t="s">
        <v>597</v>
      </c>
    </row>
    <row r="509" s="13" customFormat="1">
      <c r="A509" s="13"/>
      <c r="B509" s="229"/>
      <c r="C509" s="230"/>
      <c r="D509" s="231" t="s">
        <v>152</v>
      </c>
      <c r="E509" s="232" t="s">
        <v>1</v>
      </c>
      <c r="F509" s="233" t="s">
        <v>598</v>
      </c>
      <c r="G509" s="230"/>
      <c r="H509" s="232" t="s">
        <v>1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9" t="s">
        <v>152</v>
      </c>
      <c r="AU509" s="239" t="s">
        <v>146</v>
      </c>
      <c r="AV509" s="13" t="s">
        <v>82</v>
      </c>
      <c r="AW509" s="13" t="s">
        <v>30</v>
      </c>
      <c r="AX509" s="13" t="s">
        <v>74</v>
      </c>
      <c r="AY509" s="239" t="s">
        <v>138</v>
      </c>
    </row>
    <row r="510" s="14" customFormat="1">
      <c r="A510" s="14"/>
      <c r="B510" s="240"/>
      <c r="C510" s="241"/>
      <c r="D510" s="231" t="s">
        <v>152</v>
      </c>
      <c r="E510" s="242" t="s">
        <v>1</v>
      </c>
      <c r="F510" s="243" t="s">
        <v>599</v>
      </c>
      <c r="G510" s="241"/>
      <c r="H510" s="244">
        <v>7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152</v>
      </c>
      <c r="AU510" s="250" t="s">
        <v>146</v>
      </c>
      <c r="AV510" s="14" t="s">
        <v>146</v>
      </c>
      <c r="AW510" s="14" t="s">
        <v>30</v>
      </c>
      <c r="AX510" s="14" t="s">
        <v>82</v>
      </c>
      <c r="AY510" s="250" t="s">
        <v>138</v>
      </c>
    </row>
    <row r="511" s="2" customFormat="1" ht="21.75" customHeight="1">
      <c r="A511" s="38"/>
      <c r="B511" s="39"/>
      <c r="C511" s="215" t="s">
        <v>600</v>
      </c>
      <c r="D511" s="215" t="s">
        <v>141</v>
      </c>
      <c r="E511" s="216" t="s">
        <v>601</v>
      </c>
      <c r="F511" s="217" t="s">
        <v>602</v>
      </c>
      <c r="G511" s="218" t="s">
        <v>144</v>
      </c>
      <c r="H511" s="219">
        <v>6</v>
      </c>
      <c r="I511" s="220"/>
      <c r="J511" s="221">
        <f>ROUND(I511*H511,1)</f>
        <v>0</v>
      </c>
      <c r="K511" s="222"/>
      <c r="L511" s="44"/>
      <c r="M511" s="223" t="s">
        <v>1</v>
      </c>
      <c r="N511" s="224" t="s">
        <v>40</v>
      </c>
      <c r="O511" s="91"/>
      <c r="P511" s="225">
        <f>O511*H511</f>
        <v>0</v>
      </c>
      <c r="Q511" s="225">
        <v>1.9570000000000001E-05</v>
      </c>
      <c r="R511" s="225">
        <f>Q511*H511</f>
        <v>0.00011742</v>
      </c>
      <c r="S511" s="225">
        <v>0</v>
      </c>
      <c r="T511" s="226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7" t="s">
        <v>232</v>
      </c>
      <c r="AT511" s="227" t="s">
        <v>141</v>
      </c>
      <c r="AU511" s="227" t="s">
        <v>146</v>
      </c>
      <c r="AY511" s="17" t="s">
        <v>138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7" t="s">
        <v>146</v>
      </c>
      <c r="BK511" s="228">
        <f>ROUND(I511*H511,1)</f>
        <v>0</v>
      </c>
      <c r="BL511" s="17" t="s">
        <v>232</v>
      </c>
      <c r="BM511" s="227" t="s">
        <v>603</v>
      </c>
    </row>
    <row r="512" s="13" customFormat="1">
      <c r="A512" s="13"/>
      <c r="B512" s="229"/>
      <c r="C512" s="230"/>
      <c r="D512" s="231" t="s">
        <v>152</v>
      </c>
      <c r="E512" s="232" t="s">
        <v>1</v>
      </c>
      <c r="F512" s="233" t="s">
        <v>604</v>
      </c>
      <c r="G512" s="230"/>
      <c r="H512" s="232" t="s">
        <v>1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9" t="s">
        <v>152</v>
      </c>
      <c r="AU512" s="239" t="s">
        <v>146</v>
      </c>
      <c r="AV512" s="13" t="s">
        <v>82</v>
      </c>
      <c r="AW512" s="13" t="s">
        <v>30</v>
      </c>
      <c r="AX512" s="13" t="s">
        <v>74</v>
      </c>
      <c r="AY512" s="239" t="s">
        <v>138</v>
      </c>
    </row>
    <row r="513" s="14" customFormat="1">
      <c r="A513" s="14"/>
      <c r="B513" s="240"/>
      <c r="C513" s="241"/>
      <c r="D513" s="231" t="s">
        <v>152</v>
      </c>
      <c r="E513" s="242" t="s">
        <v>1</v>
      </c>
      <c r="F513" s="243" t="s">
        <v>146</v>
      </c>
      <c r="G513" s="241"/>
      <c r="H513" s="244">
        <v>2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0" t="s">
        <v>152</v>
      </c>
      <c r="AU513" s="250" t="s">
        <v>146</v>
      </c>
      <c r="AV513" s="14" t="s">
        <v>146</v>
      </c>
      <c r="AW513" s="14" t="s">
        <v>30</v>
      </c>
      <c r="AX513" s="14" t="s">
        <v>74</v>
      </c>
      <c r="AY513" s="250" t="s">
        <v>138</v>
      </c>
    </row>
    <row r="514" s="13" customFormat="1">
      <c r="A514" s="13"/>
      <c r="B514" s="229"/>
      <c r="C514" s="230"/>
      <c r="D514" s="231" t="s">
        <v>152</v>
      </c>
      <c r="E514" s="232" t="s">
        <v>1</v>
      </c>
      <c r="F514" s="233" t="s">
        <v>605</v>
      </c>
      <c r="G514" s="230"/>
      <c r="H514" s="232" t="s">
        <v>1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9" t="s">
        <v>152</v>
      </c>
      <c r="AU514" s="239" t="s">
        <v>146</v>
      </c>
      <c r="AV514" s="13" t="s">
        <v>82</v>
      </c>
      <c r="AW514" s="13" t="s">
        <v>30</v>
      </c>
      <c r="AX514" s="13" t="s">
        <v>74</v>
      </c>
      <c r="AY514" s="239" t="s">
        <v>138</v>
      </c>
    </row>
    <row r="515" s="14" customFormat="1">
      <c r="A515" s="14"/>
      <c r="B515" s="240"/>
      <c r="C515" s="241"/>
      <c r="D515" s="231" t="s">
        <v>152</v>
      </c>
      <c r="E515" s="242" t="s">
        <v>1</v>
      </c>
      <c r="F515" s="243" t="s">
        <v>146</v>
      </c>
      <c r="G515" s="241"/>
      <c r="H515" s="244">
        <v>2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0" t="s">
        <v>152</v>
      </c>
      <c r="AU515" s="250" t="s">
        <v>146</v>
      </c>
      <c r="AV515" s="14" t="s">
        <v>146</v>
      </c>
      <c r="AW515" s="14" t="s">
        <v>30</v>
      </c>
      <c r="AX515" s="14" t="s">
        <v>74</v>
      </c>
      <c r="AY515" s="250" t="s">
        <v>138</v>
      </c>
    </row>
    <row r="516" s="13" customFormat="1">
      <c r="A516" s="13"/>
      <c r="B516" s="229"/>
      <c r="C516" s="230"/>
      <c r="D516" s="231" t="s">
        <v>152</v>
      </c>
      <c r="E516" s="232" t="s">
        <v>1</v>
      </c>
      <c r="F516" s="233" t="s">
        <v>606</v>
      </c>
      <c r="G516" s="230"/>
      <c r="H516" s="232" t="s">
        <v>1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9" t="s">
        <v>152</v>
      </c>
      <c r="AU516" s="239" t="s">
        <v>146</v>
      </c>
      <c r="AV516" s="13" t="s">
        <v>82</v>
      </c>
      <c r="AW516" s="13" t="s">
        <v>30</v>
      </c>
      <c r="AX516" s="13" t="s">
        <v>74</v>
      </c>
      <c r="AY516" s="239" t="s">
        <v>138</v>
      </c>
    </row>
    <row r="517" s="14" customFormat="1">
      <c r="A517" s="14"/>
      <c r="B517" s="240"/>
      <c r="C517" s="241"/>
      <c r="D517" s="231" t="s">
        <v>152</v>
      </c>
      <c r="E517" s="242" t="s">
        <v>1</v>
      </c>
      <c r="F517" s="243" t="s">
        <v>146</v>
      </c>
      <c r="G517" s="241"/>
      <c r="H517" s="244">
        <v>2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0" t="s">
        <v>152</v>
      </c>
      <c r="AU517" s="250" t="s">
        <v>146</v>
      </c>
      <c r="AV517" s="14" t="s">
        <v>146</v>
      </c>
      <c r="AW517" s="14" t="s">
        <v>30</v>
      </c>
      <c r="AX517" s="14" t="s">
        <v>74</v>
      </c>
      <c r="AY517" s="250" t="s">
        <v>138</v>
      </c>
    </row>
    <row r="518" s="15" customFormat="1">
      <c r="A518" s="15"/>
      <c r="B518" s="251"/>
      <c r="C518" s="252"/>
      <c r="D518" s="231" t="s">
        <v>152</v>
      </c>
      <c r="E518" s="253" t="s">
        <v>1</v>
      </c>
      <c r="F518" s="254" t="s">
        <v>169</v>
      </c>
      <c r="G518" s="252"/>
      <c r="H518" s="255">
        <v>6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1" t="s">
        <v>152</v>
      </c>
      <c r="AU518" s="261" t="s">
        <v>146</v>
      </c>
      <c r="AV518" s="15" t="s">
        <v>145</v>
      </c>
      <c r="AW518" s="15" t="s">
        <v>30</v>
      </c>
      <c r="AX518" s="15" t="s">
        <v>82</v>
      </c>
      <c r="AY518" s="261" t="s">
        <v>138</v>
      </c>
    </row>
    <row r="519" s="2" customFormat="1" ht="16.5" customHeight="1">
      <c r="A519" s="38"/>
      <c r="B519" s="39"/>
      <c r="C519" s="262" t="s">
        <v>607</v>
      </c>
      <c r="D519" s="262" t="s">
        <v>233</v>
      </c>
      <c r="E519" s="263" t="s">
        <v>608</v>
      </c>
      <c r="F519" s="264" t="s">
        <v>609</v>
      </c>
      <c r="G519" s="265" t="s">
        <v>285</v>
      </c>
      <c r="H519" s="266">
        <v>6</v>
      </c>
      <c r="I519" s="267"/>
      <c r="J519" s="268">
        <f>ROUND(I519*H519,1)</f>
        <v>0</v>
      </c>
      <c r="K519" s="269"/>
      <c r="L519" s="270"/>
      <c r="M519" s="271" t="s">
        <v>1</v>
      </c>
      <c r="N519" s="272" t="s">
        <v>40</v>
      </c>
      <c r="O519" s="91"/>
      <c r="P519" s="225">
        <f>O519*H519</f>
        <v>0</v>
      </c>
      <c r="Q519" s="225">
        <v>0.00025000000000000001</v>
      </c>
      <c r="R519" s="225">
        <f>Q519*H519</f>
        <v>0.0015</v>
      </c>
      <c r="S519" s="225">
        <v>0</v>
      </c>
      <c r="T519" s="226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7" t="s">
        <v>318</v>
      </c>
      <c r="AT519" s="227" t="s">
        <v>233</v>
      </c>
      <c r="AU519" s="227" t="s">
        <v>146</v>
      </c>
      <c r="AY519" s="17" t="s">
        <v>138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17" t="s">
        <v>146</v>
      </c>
      <c r="BK519" s="228">
        <f>ROUND(I519*H519,1)</f>
        <v>0</v>
      </c>
      <c r="BL519" s="17" t="s">
        <v>232</v>
      </c>
      <c r="BM519" s="227" t="s">
        <v>610</v>
      </c>
    </row>
    <row r="520" s="13" customFormat="1">
      <c r="A520" s="13"/>
      <c r="B520" s="229"/>
      <c r="C520" s="230"/>
      <c r="D520" s="231" t="s">
        <v>152</v>
      </c>
      <c r="E520" s="232" t="s">
        <v>1</v>
      </c>
      <c r="F520" s="233" t="s">
        <v>611</v>
      </c>
      <c r="G520" s="230"/>
      <c r="H520" s="232" t="s">
        <v>1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9" t="s">
        <v>152</v>
      </c>
      <c r="AU520" s="239" t="s">
        <v>146</v>
      </c>
      <c r="AV520" s="13" t="s">
        <v>82</v>
      </c>
      <c r="AW520" s="13" t="s">
        <v>30</v>
      </c>
      <c r="AX520" s="13" t="s">
        <v>74</v>
      </c>
      <c r="AY520" s="239" t="s">
        <v>138</v>
      </c>
    </row>
    <row r="521" s="14" customFormat="1">
      <c r="A521" s="14"/>
      <c r="B521" s="240"/>
      <c r="C521" s="241"/>
      <c r="D521" s="231" t="s">
        <v>152</v>
      </c>
      <c r="E521" s="242" t="s">
        <v>1</v>
      </c>
      <c r="F521" s="243" t="s">
        <v>612</v>
      </c>
      <c r="G521" s="241"/>
      <c r="H521" s="244">
        <v>6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0" t="s">
        <v>152</v>
      </c>
      <c r="AU521" s="250" t="s">
        <v>146</v>
      </c>
      <c r="AV521" s="14" t="s">
        <v>146</v>
      </c>
      <c r="AW521" s="14" t="s">
        <v>30</v>
      </c>
      <c r="AX521" s="14" t="s">
        <v>74</v>
      </c>
      <c r="AY521" s="250" t="s">
        <v>138</v>
      </c>
    </row>
    <row r="522" s="15" customFormat="1">
      <c r="A522" s="15"/>
      <c r="B522" s="251"/>
      <c r="C522" s="252"/>
      <c r="D522" s="231" t="s">
        <v>152</v>
      </c>
      <c r="E522" s="253" t="s">
        <v>1</v>
      </c>
      <c r="F522" s="254" t="s">
        <v>169</v>
      </c>
      <c r="G522" s="252"/>
      <c r="H522" s="255">
        <v>6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1" t="s">
        <v>152</v>
      </c>
      <c r="AU522" s="261" t="s">
        <v>146</v>
      </c>
      <c r="AV522" s="15" t="s">
        <v>145</v>
      </c>
      <c r="AW522" s="15" t="s">
        <v>30</v>
      </c>
      <c r="AX522" s="15" t="s">
        <v>82</v>
      </c>
      <c r="AY522" s="261" t="s">
        <v>138</v>
      </c>
    </row>
    <row r="523" s="2" customFormat="1" ht="24.15" customHeight="1">
      <c r="A523" s="38"/>
      <c r="B523" s="39"/>
      <c r="C523" s="215" t="s">
        <v>613</v>
      </c>
      <c r="D523" s="215" t="s">
        <v>141</v>
      </c>
      <c r="E523" s="216" t="s">
        <v>614</v>
      </c>
      <c r="F523" s="217" t="s">
        <v>615</v>
      </c>
      <c r="G523" s="218" t="s">
        <v>285</v>
      </c>
      <c r="H523" s="219">
        <v>32</v>
      </c>
      <c r="I523" s="220"/>
      <c r="J523" s="221">
        <f>ROUND(I523*H523,1)</f>
        <v>0</v>
      </c>
      <c r="K523" s="222"/>
      <c r="L523" s="44"/>
      <c r="M523" s="223" t="s">
        <v>1</v>
      </c>
      <c r="N523" s="224" t="s">
        <v>40</v>
      </c>
      <c r="O523" s="91"/>
      <c r="P523" s="225">
        <f>O523*H523</f>
        <v>0</v>
      </c>
      <c r="Q523" s="225">
        <v>0.00018972349999999999</v>
      </c>
      <c r="R523" s="225">
        <f>Q523*H523</f>
        <v>0.0060711519999999998</v>
      </c>
      <c r="S523" s="225">
        <v>0</v>
      </c>
      <c r="T523" s="22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7" t="s">
        <v>232</v>
      </c>
      <c r="AT523" s="227" t="s">
        <v>141</v>
      </c>
      <c r="AU523" s="227" t="s">
        <v>146</v>
      </c>
      <c r="AY523" s="17" t="s">
        <v>138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7" t="s">
        <v>146</v>
      </c>
      <c r="BK523" s="228">
        <f>ROUND(I523*H523,1)</f>
        <v>0</v>
      </c>
      <c r="BL523" s="17" t="s">
        <v>232</v>
      </c>
      <c r="BM523" s="227" t="s">
        <v>616</v>
      </c>
    </row>
    <row r="524" s="14" customFormat="1">
      <c r="A524" s="14"/>
      <c r="B524" s="240"/>
      <c r="C524" s="241"/>
      <c r="D524" s="231" t="s">
        <v>152</v>
      </c>
      <c r="E524" s="242" t="s">
        <v>1</v>
      </c>
      <c r="F524" s="243" t="s">
        <v>318</v>
      </c>
      <c r="G524" s="241"/>
      <c r="H524" s="244">
        <v>32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152</v>
      </c>
      <c r="AU524" s="250" t="s">
        <v>146</v>
      </c>
      <c r="AV524" s="14" t="s">
        <v>146</v>
      </c>
      <c r="AW524" s="14" t="s">
        <v>30</v>
      </c>
      <c r="AX524" s="14" t="s">
        <v>82</v>
      </c>
      <c r="AY524" s="250" t="s">
        <v>138</v>
      </c>
    </row>
    <row r="525" s="2" customFormat="1" ht="21.75" customHeight="1">
      <c r="A525" s="38"/>
      <c r="B525" s="39"/>
      <c r="C525" s="215" t="s">
        <v>617</v>
      </c>
      <c r="D525" s="215" t="s">
        <v>141</v>
      </c>
      <c r="E525" s="216" t="s">
        <v>618</v>
      </c>
      <c r="F525" s="217" t="s">
        <v>619</v>
      </c>
      <c r="G525" s="218" t="s">
        <v>285</v>
      </c>
      <c r="H525" s="219">
        <v>32</v>
      </c>
      <c r="I525" s="220"/>
      <c r="J525" s="221">
        <f>ROUND(I525*H525,1)</f>
        <v>0</v>
      </c>
      <c r="K525" s="222"/>
      <c r="L525" s="44"/>
      <c r="M525" s="223" t="s">
        <v>1</v>
      </c>
      <c r="N525" s="224" t="s">
        <v>40</v>
      </c>
      <c r="O525" s="91"/>
      <c r="P525" s="225">
        <f>O525*H525</f>
        <v>0</v>
      </c>
      <c r="Q525" s="225">
        <v>1.0000000000000001E-05</v>
      </c>
      <c r="R525" s="225">
        <f>Q525*H525</f>
        <v>0.00032000000000000003</v>
      </c>
      <c r="S525" s="225">
        <v>0</v>
      </c>
      <c r="T525" s="226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7" t="s">
        <v>232</v>
      </c>
      <c r="AT525" s="227" t="s">
        <v>141</v>
      </c>
      <c r="AU525" s="227" t="s">
        <v>146</v>
      </c>
      <c r="AY525" s="17" t="s">
        <v>138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7" t="s">
        <v>146</v>
      </c>
      <c r="BK525" s="228">
        <f>ROUND(I525*H525,1)</f>
        <v>0</v>
      </c>
      <c r="BL525" s="17" t="s">
        <v>232</v>
      </c>
      <c r="BM525" s="227" t="s">
        <v>620</v>
      </c>
    </row>
    <row r="526" s="14" customFormat="1">
      <c r="A526" s="14"/>
      <c r="B526" s="240"/>
      <c r="C526" s="241"/>
      <c r="D526" s="231" t="s">
        <v>152</v>
      </c>
      <c r="E526" s="242" t="s">
        <v>1</v>
      </c>
      <c r="F526" s="243" t="s">
        <v>318</v>
      </c>
      <c r="G526" s="241"/>
      <c r="H526" s="244">
        <v>32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0" t="s">
        <v>152</v>
      </c>
      <c r="AU526" s="250" t="s">
        <v>146</v>
      </c>
      <c r="AV526" s="14" t="s">
        <v>146</v>
      </c>
      <c r="AW526" s="14" t="s">
        <v>30</v>
      </c>
      <c r="AX526" s="14" t="s">
        <v>82</v>
      </c>
      <c r="AY526" s="250" t="s">
        <v>138</v>
      </c>
    </row>
    <row r="527" s="2" customFormat="1" ht="24.15" customHeight="1">
      <c r="A527" s="38"/>
      <c r="B527" s="39"/>
      <c r="C527" s="215" t="s">
        <v>621</v>
      </c>
      <c r="D527" s="215" t="s">
        <v>141</v>
      </c>
      <c r="E527" s="216" t="s">
        <v>622</v>
      </c>
      <c r="F527" s="217" t="s">
        <v>623</v>
      </c>
      <c r="G527" s="218" t="s">
        <v>337</v>
      </c>
      <c r="H527" s="219">
        <v>0.050000000000000003</v>
      </c>
      <c r="I527" s="220"/>
      <c r="J527" s="221">
        <f>ROUND(I527*H527,1)</f>
        <v>0</v>
      </c>
      <c r="K527" s="222"/>
      <c r="L527" s="44"/>
      <c r="M527" s="223" t="s">
        <v>1</v>
      </c>
      <c r="N527" s="224" t="s">
        <v>40</v>
      </c>
      <c r="O527" s="91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7" t="s">
        <v>232</v>
      </c>
      <c r="AT527" s="227" t="s">
        <v>141</v>
      </c>
      <c r="AU527" s="227" t="s">
        <v>146</v>
      </c>
      <c r="AY527" s="17" t="s">
        <v>138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7" t="s">
        <v>146</v>
      </c>
      <c r="BK527" s="228">
        <f>ROUND(I527*H527,1)</f>
        <v>0</v>
      </c>
      <c r="BL527" s="17" t="s">
        <v>232</v>
      </c>
      <c r="BM527" s="227" t="s">
        <v>624</v>
      </c>
    </row>
    <row r="528" s="2" customFormat="1" ht="24.15" customHeight="1">
      <c r="A528" s="38"/>
      <c r="B528" s="39"/>
      <c r="C528" s="215" t="s">
        <v>625</v>
      </c>
      <c r="D528" s="215" t="s">
        <v>141</v>
      </c>
      <c r="E528" s="216" t="s">
        <v>626</v>
      </c>
      <c r="F528" s="217" t="s">
        <v>627</v>
      </c>
      <c r="G528" s="218" t="s">
        <v>337</v>
      </c>
      <c r="H528" s="219">
        <v>0.050000000000000003</v>
      </c>
      <c r="I528" s="220"/>
      <c r="J528" s="221">
        <f>ROUND(I528*H528,1)</f>
        <v>0</v>
      </c>
      <c r="K528" s="222"/>
      <c r="L528" s="44"/>
      <c r="M528" s="223" t="s">
        <v>1</v>
      </c>
      <c r="N528" s="224" t="s">
        <v>40</v>
      </c>
      <c r="O528" s="91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7" t="s">
        <v>232</v>
      </c>
      <c r="AT528" s="227" t="s">
        <v>141</v>
      </c>
      <c r="AU528" s="227" t="s">
        <v>146</v>
      </c>
      <c r="AY528" s="17" t="s">
        <v>138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7" t="s">
        <v>146</v>
      </c>
      <c r="BK528" s="228">
        <f>ROUND(I528*H528,1)</f>
        <v>0</v>
      </c>
      <c r="BL528" s="17" t="s">
        <v>232</v>
      </c>
      <c r="BM528" s="227" t="s">
        <v>628</v>
      </c>
    </row>
    <row r="529" s="2" customFormat="1" ht="24.15" customHeight="1">
      <c r="A529" s="38"/>
      <c r="B529" s="39"/>
      <c r="C529" s="215" t="s">
        <v>629</v>
      </c>
      <c r="D529" s="215" t="s">
        <v>141</v>
      </c>
      <c r="E529" s="216" t="s">
        <v>630</v>
      </c>
      <c r="F529" s="217" t="s">
        <v>631</v>
      </c>
      <c r="G529" s="218" t="s">
        <v>337</v>
      </c>
      <c r="H529" s="219">
        <v>0.050000000000000003</v>
      </c>
      <c r="I529" s="220"/>
      <c r="J529" s="221">
        <f>ROUND(I529*H529,1)</f>
        <v>0</v>
      </c>
      <c r="K529" s="222"/>
      <c r="L529" s="44"/>
      <c r="M529" s="223" t="s">
        <v>1</v>
      </c>
      <c r="N529" s="224" t="s">
        <v>40</v>
      </c>
      <c r="O529" s="91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7" t="s">
        <v>232</v>
      </c>
      <c r="AT529" s="227" t="s">
        <v>141</v>
      </c>
      <c r="AU529" s="227" t="s">
        <v>146</v>
      </c>
      <c r="AY529" s="17" t="s">
        <v>138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7" t="s">
        <v>146</v>
      </c>
      <c r="BK529" s="228">
        <f>ROUND(I529*H529,1)</f>
        <v>0</v>
      </c>
      <c r="BL529" s="17" t="s">
        <v>232</v>
      </c>
      <c r="BM529" s="227" t="s">
        <v>632</v>
      </c>
    </row>
    <row r="530" s="12" customFormat="1" ht="22.8" customHeight="1">
      <c r="A530" s="12"/>
      <c r="B530" s="199"/>
      <c r="C530" s="200"/>
      <c r="D530" s="201" t="s">
        <v>73</v>
      </c>
      <c r="E530" s="213" t="s">
        <v>633</v>
      </c>
      <c r="F530" s="213" t="s">
        <v>634</v>
      </c>
      <c r="G530" s="200"/>
      <c r="H530" s="200"/>
      <c r="I530" s="203"/>
      <c r="J530" s="214">
        <f>BK530</f>
        <v>0</v>
      </c>
      <c r="K530" s="200"/>
      <c r="L530" s="205"/>
      <c r="M530" s="206"/>
      <c r="N530" s="207"/>
      <c r="O530" s="207"/>
      <c r="P530" s="208">
        <f>SUM(P531:P586)</f>
        <v>0</v>
      </c>
      <c r="Q530" s="207"/>
      <c r="R530" s="208">
        <f>SUM(R531:R586)</f>
        <v>0.12762584699999999</v>
      </c>
      <c r="S530" s="207"/>
      <c r="T530" s="209">
        <f>SUM(T531:T586)</f>
        <v>0.25059000000000003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0" t="s">
        <v>146</v>
      </c>
      <c r="AT530" s="211" t="s">
        <v>73</v>
      </c>
      <c r="AU530" s="211" t="s">
        <v>82</v>
      </c>
      <c r="AY530" s="210" t="s">
        <v>138</v>
      </c>
      <c r="BK530" s="212">
        <f>SUM(BK531:BK586)</f>
        <v>0</v>
      </c>
    </row>
    <row r="531" s="2" customFormat="1" ht="16.5" customHeight="1">
      <c r="A531" s="38"/>
      <c r="B531" s="39"/>
      <c r="C531" s="215" t="s">
        <v>635</v>
      </c>
      <c r="D531" s="215" t="s">
        <v>141</v>
      </c>
      <c r="E531" s="216" t="s">
        <v>636</v>
      </c>
      <c r="F531" s="217" t="s">
        <v>637</v>
      </c>
      <c r="G531" s="218" t="s">
        <v>549</v>
      </c>
      <c r="H531" s="219">
        <v>1</v>
      </c>
      <c r="I531" s="220"/>
      <c r="J531" s="221">
        <f>ROUND(I531*H531,1)</f>
        <v>0</v>
      </c>
      <c r="K531" s="222"/>
      <c r="L531" s="44"/>
      <c r="M531" s="223" t="s">
        <v>1</v>
      </c>
      <c r="N531" s="224" t="s">
        <v>40</v>
      </c>
      <c r="O531" s="91"/>
      <c r="P531" s="225">
        <f>O531*H531</f>
        <v>0</v>
      </c>
      <c r="Q531" s="225">
        <v>0</v>
      </c>
      <c r="R531" s="225">
        <f>Q531*H531</f>
        <v>0</v>
      </c>
      <c r="S531" s="225">
        <v>0.034200000000000001</v>
      </c>
      <c r="T531" s="226">
        <f>S531*H531</f>
        <v>0.034200000000000001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7" t="s">
        <v>232</v>
      </c>
      <c r="AT531" s="227" t="s">
        <v>141</v>
      </c>
      <c r="AU531" s="227" t="s">
        <v>146</v>
      </c>
      <c r="AY531" s="17" t="s">
        <v>138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17" t="s">
        <v>146</v>
      </c>
      <c r="BK531" s="228">
        <f>ROUND(I531*H531,1)</f>
        <v>0</v>
      </c>
      <c r="BL531" s="17" t="s">
        <v>232</v>
      </c>
      <c r="BM531" s="227" t="s">
        <v>638</v>
      </c>
    </row>
    <row r="532" s="2" customFormat="1" ht="21.75" customHeight="1">
      <c r="A532" s="38"/>
      <c r="B532" s="39"/>
      <c r="C532" s="215" t="s">
        <v>639</v>
      </c>
      <c r="D532" s="215" t="s">
        <v>141</v>
      </c>
      <c r="E532" s="216" t="s">
        <v>640</v>
      </c>
      <c r="F532" s="217" t="s">
        <v>641</v>
      </c>
      <c r="G532" s="218" t="s">
        <v>144</v>
      </c>
      <c r="H532" s="219">
        <v>1</v>
      </c>
      <c r="I532" s="220"/>
      <c r="J532" s="221">
        <f>ROUND(I532*H532,1)</f>
        <v>0</v>
      </c>
      <c r="K532" s="222"/>
      <c r="L532" s="44"/>
      <c r="M532" s="223" t="s">
        <v>1</v>
      </c>
      <c r="N532" s="224" t="s">
        <v>40</v>
      </c>
      <c r="O532" s="91"/>
      <c r="P532" s="225">
        <f>O532*H532</f>
        <v>0</v>
      </c>
      <c r="Q532" s="225">
        <v>0.00247</v>
      </c>
      <c r="R532" s="225">
        <f>Q532*H532</f>
        <v>0.00247</v>
      </c>
      <c r="S532" s="225">
        <v>0</v>
      </c>
      <c r="T532" s="226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7" t="s">
        <v>232</v>
      </c>
      <c r="AT532" s="227" t="s">
        <v>141</v>
      </c>
      <c r="AU532" s="227" t="s">
        <v>146</v>
      </c>
      <c r="AY532" s="17" t="s">
        <v>138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7" t="s">
        <v>146</v>
      </c>
      <c r="BK532" s="228">
        <f>ROUND(I532*H532,1)</f>
        <v>0</v>
      </c>
      <c r="BL532" s="17" t="s">
        <v>232</v>
      </c>
      <c r="BM532" s="227" t="s">
        <v>642</v>
      </c>
    </row>
    <row r="533" s="2" customFormat="1" ht="24.15" customHeight="1">
      <c r="A533" s="38"/>
      <c r="B533" s="39"/>
      <c r="C533" s="262" t="s">
        <v>643</v>
      </c>
      <c r="D533" s="262" t="s">
        <v>233</v>
      </c>
      <c r="E533" s="263" t="s">
        <v>644</v>
      </c>
      <c r="F533" s="264" t="s">
        <v>645</v>
      </c>
      <c r="G533" s="265" t="s">
        <v>144</v>
      </c>
      <c r="H533" s="266">
        <v>1</v>
      </c>
      <c r="I533" s="267"/>
      <c r="J533" s="268">
        <f>ROUND(I533*H533,1)</f>
        <v>0</v>
      </c>
      <c r="K533" s="269"/>
      <c r="L533" s="270"/>
      <c r="M533" s="271" t="s">
        <v>1</v>
      </c>
      <c r="N533" s="272" t="s">
        <v>40</v>
      </c>
      <c r="O533" s="91"/>
      <c r="P533" s="225">
        <f>O533*H533</f>
        <v>0</v>
      </c>
      <c r="Q533" s="225">
        <v>0.014500000000000001</v>
      </c>
      <c r="R533" s="225">
        <f>Q533*H533</f>
        <v>0.014500000000000001</v>
      </c>
      <c r="S533" s="225">
        <v>0</v>
      </c>
      <c r="T533" s="22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7" t="s">
        <v>318</v>
      </c>
      <c r="AT533" s="227" t="s">
        <v>233</v>
      </c>
      <c r="AU533" s="227" t="s">
        <v>146</v>
      </c>
      <c r="AY533" s="17" t="s">
        <v>138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17" t="s">
        <v>146</v>
      </c>
      <c r="BK533" s="228">
        <f>ROUND(I533*H533,1)</f>
        <v>0</v>
      </c>
      <c r="BL533" s="17" t="s">
        <v>232</v>
      </c>
      <c r="BM533" s="227" t="s">
        <v>646</v>
      </c>
    </row>
    <row r="534" s="2" customFormat="1" ht="16.5" customHeight="1">
      <c r="A534" s="38"/>
      <c r="B534" s="39"/>
      <c r="C534" s="215" t="s">
        <v>647</v>
      </c>
      <c r="D534" s="215" t="s">
        <v>141</v>
      </c>
      <c r="E534" s="216" t="s">
        <v>648</v>
      </c>
      <c r="F534" s="217" t="s">
        <v>649</v>
      </c>
      <c r="G534" s="218" t="s">
        <v>549</v>
      </c>
      <c r="H534" s="219">
        <v>1</v>
      </c>
      <c r="I534" s="220"/>
      <c r="J534" s="221">
        <f>ROUND(I534*H534,1)</f>
        <v>0</v>
      </c>
      <c r="K534" s="222"/>
      <c r="L534" s="44"/>
      <c r="M534" s="223" t="s">
        <v>1</v>
      </c>
      <c r="N534" s="224" t="s">
        <v>40</v>
      </c>
      <c r="O534" s="91"/>
      <c r="P534" s="225">
        <f>O534*H534</f>
        <v>0</v>
      </c>
      <c r="Q534" s="225">
        <v>0</v>
      </c>
      <c r="R534" s="225">
        <f>Q534*H534</f>
        <v>0</v>
      </c>
      <c r="S534" s="225">
        <v>0.019460000000000002</v>
      </c>
      <c r="T534" s="226">
        <f>S534*H534</f>
        <v>0.019460000000000002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7" t="s">
        <v>232</v>
      </c>
      <c r="AT534" s="227" t="s">
        <v>141</v>
      </c>
      <c r="AU534" s="227" t="s">
        <v>146</v>
      </c>
      <c r="AY534" s="17" t="s">
        <v>138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7" t="s">
        <v>146</v>
      </c>
      <c r="BK534" s="228">
        <f>ROUND(I534*H534,1)</f>
        <v>0</v>
      </c>
      <c r="BL534" s="17" t="s">
        <v>232</v>
      </c>
      <c r="BM534" s="227" t="s">
        <v>650</v>
      </c>
    </row>
    <row r="535" s="2" customFormat="1" ht="21.75" customHeight="1">
      <c r="A535" s="38"/>
      <c r="B535" s="39"/>
      <c r="C535" s="215" t="s">
        <v>651</v>
      </c>
      <c r="D535" s="215" t="s">
        <v>141</v>
      </c>
      <c r="E535" s="216" t="s">
        <v>652</v>
      </c>
      <c r="F535" s="217" t="s">
        <v>653</v>
      </c>
      <c r="G535" s="218" t="s">
        <v>549</v>
      </c>
      <c r="H535" s="219">
        <v>1</v>
      </c>
      <c r="I535" s="220"/>
      <c r="J535" s="221">
        <f>ROUND(I535*H535,1)</f>
        <v>0</v>
      </c>
      <c r="K535" s="222"/>
      <c r="L535" s="44"/>
      <c r="M535" s="223" t="s">
        <v>1</v>
      </c>
      <c r="N535" s="224" t="s">
        <v>40</v>
      </c>
      <c r="O535" s="91"/>
      <c r="P535" s="225">
        <f>O535*H535</f>
        <v>0</v>
      </c>
      <c r="Q535" s="225">
        <v>0.00173</v>
      </c>
      <c r="R535" s="225">
        <f>Q535*H535</f>
        <v>0.00173</v>
      </c>
      <c r="S535" s="225">
        <v>0</v>
      </c>
      <c r="T535" s="226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7" t="s">
        <v>232</v>
      </c>
      <c r="AT535" s="227" t="s">
        <v>141</v>
      </c>
      <c r="AU535" s="227" t="s">
        <v>146</v>
      </c>
      <c r="AY535" s="17" t="s">
        <v>138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7" t="s">
        <v>146</v>
      </c>
      <c r="BK535" s="228">
        <f>ROUND(I535*H535,1)</f>
        <v>0</v>
      </c>
      <c r="BL535" s="17" t="s">
        <v>232</v>
      </c>
      <c r="BM535" s="227" t="s">
        <v>654</v>
      </c>
    </row>
    <row r="536" s="2" customFormat="1" ht="16.5" customHeight="1">
      <c r="A536" s="38"/>
      <c r="B536" s="39"/>
      <c r="C536" s="262" t="s">
        <v>655</v>
      </c>
      <c r="D536" s="262" t="s">
        <v>233</v>
      </c>
      <c r="E536" s="263" t="s">
        <v>656</v>
      </c>
      <c r="F536" s="264" t="s">
        <v>657</v>
      </c>
      <c r="G536" s="265" t="s">
        <v>144</v>
      </c>
      <c r="H536" s="266">
        <v>1</v>
      </c>
      <c r="I536" s="267"/>
      <c r="J536" s="268">
        <f>ROUND(I536*H536,1)</f>
        <v>0</v>
      </c>
      <c r="K536" s="269"/>
      <c r="L536" s="270"/>
      <c r="M536" s="271" t="s">
        <v>1</v>
      </c>
      <c r="N536" s="272" t="s">
        <v>40</v>
      </c>
      <c r="O536" s="91"/>
      <c r="P536" s="225">
        <f>O536*H536</f>
        <v>0</v>
      </c>
      <c r="Q536" s="225">
        <v>0.0089999999999999993</v>
      </c>
      <c r="R536" s="225">
        <f>Q536*H536</f>
        <v>0.0089999999999999993</v>
      </c>
      <c r="S536" s="225">
        <v>0</v>
      </c>
      <c r="T536" s="226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7" t="s">
        <v>318</v>
      </c>
      <c r="AT536" s="227" t="s">
        <v>233</v>
      </c>
      <c r="AU536" s="227" t="s">
        <v>146</v>
      </c>
      <c r="AY536" s="17" t="s">
        <v>138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7" t="s">
        <v>146</v>
      </c>
      <c r="BK536" s="228">
        <f>ROUND(I536*H536,1)</f>
        <v>0</v>
      </c>
      <c r="BL536" s="17" t="s">
        <v>232</v>
      </c>
      <c r="BM536" s="227" t="s">
        <v>658</v>
      </c>
    </row>
    <row r="537" s="2" customFormat="1" ht="16.5" customHeight="1">
      <c r="A537" s="38"/>
      <c r="B537" s="39"/>
      <c r="C537" s="215" t="s">
        <v>659</v>
      </c>
      <c r="D537" s="215" t="s">
        <v>141</v>
      </c>
      <c r="E537" s="216" t="s">
        <v>660</v>
      </c>
      <c r="F537" s="217" t="s">
        <v>661</v>
      </c>
      <c r="G537" s="218" t="s">
        <v>549</v>
      </c>
      <c r="H537" s="219">
        <v>1</v>
      </c>
      <c r="I537" s="220"/>
      <c r="J537" s="221">
        <f>ROUND(I537*H537,1)</f>
        <v>0</v>
      </c>
      <c r="K537" s="222"/>
      <c r="L537" s="44"/>
      <c r="M537" s="223" t="s">
        <v>1</v>
      </c>
      <c r="N537" s="224" t="s">
        <v>40</v>
      </c>
      <c r="O537" s="91"/>
      <c r="P537" s="225">
        <f>O537*H537</f>
        <v>0</v>
      </c>
      <c r="Q537" s="225">
        <v>0</v>
      </c>
      <c r="R537" s="225">
        <f>Q537*H537</f>
        <v>0</v>
      </c>
      <c r="S537" s="225">
        <v>0.032899999999999999</v>
      </c>
      <c r="T537" s="226">
        <f>S537*H537</f>
        <v>0.032899999999999999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7" t="s">
        <v>232</v>
      </c>
      <c r="AT537" s="227" t="s">
        <v>141</v>
      </c>
      <c r="AU537" s="227" t="s">
        <v>146</v>
      </c>
      <c r="AY537" s="17" t="s">
        <v>138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7" t="s">
        <v>146</v>
      </c>
      <c r="BK537" s="228">
        <f>ROUND(I537*H537,1)</f>
        <v>0</v>
      </c>
      <c r="BL537" s="17" t="s">
        <v>232</v>
      </c>
      <c r="BM537" s="227" t="s">
        <v>662</v>
      </c>
    </row>
    <row r="538" s="2" customFormat="1" ht="16.5" customHeight="1">
      <c r="A538" s="38"/>
      <c r="B538" s="39"/>
      <c r="C538" s="215" t="s">
        <v>663</v>
      </c>
      <c r="D538" s="215" t="s">
        <v>141</v>
      </c>
      <c r="E538" s="216" t="s">
        <v>664</v>
      </c>
      <c r="F538" s="217" t="s">
        <v>665</v>
      </c>
      <c r="G538" s="218" t="s">
        <v>549</v>
      </c>
      <c r="H538" s="219">
        <v>1</v>
      </c>
      <c r="I538" s="220"/>
      <c r="J538" s="221">
        <f>ROUND(I538*H538,1)</f>
        <v>0</v>
      </c>
      <c r="K538" s="222"/>
      <c r="L538" s="44"/>
      <c r="M538" s="223" t="s">
        <v>1</v>
      </c>
      <c r="N538" s="224" t="s">
        <v>40</v>
      </c>
      <c r="O538" s="91"/>
      <c r="P538" s="225">
        <f>O538*H538</f>
        <v>0</v>
      </c>
      <c r="Q538" s="225">
        <v>0.0058300000000000001</v>
      </c>
      <c r="R538" s="225">
        <f>Q538*H538</f>
        <v>0.0058300000000000001</v>
      </c>
      <c r="S538" s="225">
        <v>0</v>
      </c>
      <c r="T538" s="226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7" t="s">
        <v>232</v>
      </c>
      <c r="AT538" s="227" t="s">
        <v>141</v>
      </c>
      <c r="AU538" s="227" t="s">
        <v>146</v>
      </c>
      <c r="AY538" s="17" t="s">
        <v>138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7" t="s">
        <v>146</v>
      </c>
      <c r="BK538" s="228">
        <f>ROUND(I538*H538,1)</f>
        <v>0</v>
      </c>
      <c r="BL538" s="17" t="s">
        <v>232</v>
      </c>
      <c r="BM538" s="227" t="s">
        <v>666</v>
      </c>
    </row>
    <row r="539" s="13" customFormat="1">
      <c r="A539" s="13"/>
      <c r="B539" s="229"/>
      <c r="C539" s="230"/>
      <c r="D539" s="231" t="s">
        <v>152</v>
      </c>
      <c r="E539" s="232" t="s">
        <v>1</v>
      </c>
      <c r="F539" s="233" t="s">
        <v>165</v>
      </c>
      <c r="G539" s="230"/>
      <c r="H539" s="232" t="s">
        <v>1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152</v>
      </c>
      <c r="AU539" s="239" t="s">
        <v>146</v>
      </c>
      <c r="AV539" s="13" t="s">
        <v>82</v>
      </c>
      <c r="AW539" s="13" t="s">
        <v>30</v>
      </c>
      <c r="AX539" s="13" t="s">
        <v>74</v>
      </c>
      <c r="AY539" s="239" t="s">
        <v>138</v>
      </c>
    </row>
    <row r="540" s="14" customFormat="1">
      <c r="A540" s="14"/>
      <c r="B540" s="240"/>
      <c r="C540" s="241"/>
      <c r="D540" s="231" t="s">
        <v>152</v>
      </c>
      <c r="E540" s="242" t="s">
        <v>1</v>
      </c>
      <c r="F540" s="243" t="s">
        <v>82</v>
      </c>
      <c r="G540" s="241"/>
      <c r="H540" s="244">
        <v>1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0" t="s">
        <v>152</v>
      </c>
      <c r="AU540" s="250" t="s">
        <v>146</v>
      </c>
      <c r="AV540" s="14" t="s">
        <v>146</v>
      </c>
      <c r="AW540" s="14" t="s">
        <v>30</v>
      </c>
      <c r="AX540" s="14" t="s">
        <v>82</v>
      </c>
      <c r="AY540" s="250" t="s">
        <v>138</v>
      </c>
    </row>
    <row r="541" s="2" customFormat="1" ht="16.5" customHeight="1">
      <c r="A541" s="38"/>
      <c r="B541" s="39"/>
      <c r="C541" s="262" t="s">
        <v>667</v>
      </c>
      <c r="D541" s="262" t="s">
        <v>233</v>
      </c>
      <c r="E541" s="263" t="s">
        <v>668</v>
      </c>
      <c r="F541" s="264" t="s">
        <v>669</v>
      </c>
      <c r="G541" s="265" t="s">
        <v>144</v>
      </c>
      <c r="H541" s="266">
        <v>1</v>
      </c>
      <c r="I541" s="267"/>
      <c r="J541" s="268">
        <f>ROUND(I541*H541,1)</f>
        <v>0</v>
      </c>
      <c r="K541" s="269"/>
      <c r="L541" s="270"/>
      <c r="M541" s="271" t="s">
        <v>1</v>
      </c>
      <c r="N541" s="272" t="s">
        <v>40</v>
      </c>
      <c r="O541" s="91"/>
      <c r="P541" s="225">
        <f>O541*H541</f>
        <v>0</v>
      </c>
      <c r="Q541" s="225">
        <v>0.012999999999999999</v>
      </c>
      <c r="R541" s="225">
        <f>Q541*H541</f>
        <v>0.012999999999999999</v>
      </c>
      <c r="S541" s="225">
        <v>0</v>
      </c>
      <c r="T541" s="226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7" t="s">
        <v>318</v>
      </c>
      <c r="AT541" s="227" t="s">
        <v>233</v>
      </c>
      <c r="AU541" s="227" t="s">
        <v>146</v>
      </c>
      <c r="AY541" s="17" t="s">
        <v>138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7" t="s">
        <v>146</v>
      </c>
      <c r="BK541" s="228">
        <f>ROUND(I541*H541,1)</f>
        <v>0</v>
      </c>
      <c r="BL541" s="17" t="s">
        <v>232</v>
      </c>
      <c r="BM541" s="227" t="s">
        <v>670</v>
      </c>
    </row>
    <row r="542" s="2" customFormat="1" ht="37.8" customHeight="1">
      <c r="A542" s="38"/>
      <c r="B542" s="39"/>
      <c r="C542" s="215" t="s">
        <v>671</v>
      </c>
      <c r="D542" s="215" t="s">
        <v>141</v>
      </c>
      <c r="E542" s="216" t="s">
        <v>672</v>
      </c>
      <c r="F542" s="217" t="s">
        <v>673</v>
      </c>
      <c r="G542" s="218" t="s">
        <v>549</v>
      </c>
      <c r="H542" s="219">
        <v>1</v>
      </c>
      <c r="I542" s="220"/>
      <c r="J542" s="221">
        <f>ROUND(I542*H542,1)</f>
        <v>0</v>
      </c>
      <c r="K542" s="222"/>
      <c r="L542" s="44"/>
      <c r="M542" s="223" t="s">
        <v>1</v>
      </c>
      <c r="N542" s="224" t="s">
        <v>40</v>
      </c>
      <c r="O542" s="91"/>
      <c r="P542" s="225">
        <f>O542*H542</f>
        <v>0</v>
      </c>
      <c r="Q542" s="225">
        <v>0.064409999999999995</v>
      </c>
      <c r="R542" s="225">
        <f>Q542*H542</f>
        <v>0.064409999999999995</v>
      </c>
      <c r="S542" s="225">
        <v>0</v>
      </c>
      <c r="T542" s="226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7" t="s">
        <v>232</v>
      </c>
      <c r="AT542" s="227" t="s">
        <v>141</v>
      </c>
      <c r="AU542" s="227" t="s">
        <v>146</v>
      </c>
      <c r="AY542" s="17" t="s">
        <v>138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7" t="s">
        <v>146</v>
      </c>
      <c r="BK542" s="228">
        <f>ROUND(I542*H542,1)</f>
        <v>0</v>
      </c>
      <c r="BL542" s="17" t="s">
        <v>232</v>
      </c>
      <c r="BM542" s="227" t="s">
        <v>674</v>
      </c>
    </row>
    <row r="543" s="14" customFormat="1">
      <c r="A543" s="14"/>
      <c r="B543" s="240"/>
      <c r="C543" s="241"/>
      <c r="D543" s="231" t="s">
        <v>152</v>
      </c>
      <c r="E543" s="242" t="s">
        <v>1</v>
      </c>
      <c r="F543" s="243" t="s">
        <v>82</v>
      </c>
      <c r="G543" s="241"/>
      <c r="H543" s="244">
        <v>1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0" t="s">
        <v>152</v>
      </c>
      <c r="AU543" s="250" t="s">
        <v>146</v>
      </c>
      <c r="AV543" s="14" t="s">
        <v>146</v>
      </c>
      <c r="AW543" s="14" t="s">
        <v>30</v>
      </c>
      <c r="AX543" s="14" t="s">
        <v>82</v>
      </c>
      <c r="AY543" s="250" t="s">
        <v>138</v>
      </c>
    </row>
    <row r="544" s="2" customFormat="1" ht="21.75" customHeight="1">
      <c r="A544" s="38"/>
      <c r="B544" s="39"/>
      <c r="C544" s="215" t="s">
        <v>675</v>
      </c>
      <c r="D544" s="215" t="s">
        <v>141</v>
      </c>
      <c r="E544" s="216" t="s">
        <v>676</v>
      </c>
      <c r="F544" s="217" t="s">
        <v>677</v>
      </c>
      <c r="G544" s="218" t="s">
        <v>549</v>
      </c>
      <c r="H544" s="219">
        <v>1</v>
      </c>
      <c r="I544" s="220"/>
      <c r="J544" s="221">
        <f>ROUND(I544*H544,1)</f>
        <v>0</v>
      </c>
      <c r="K544" s="222"/>
      <c r="L544" s="44"/>
      <c r="M544" s="223" t="s">
        <v>1</v>
      </c>
      <c r="N544" s="224" t="s">
        <v>40</v>
      </c>
      <c r="O544" s="91"/>
      <c r="P544" s="225">
        <f>O544*H544</f>
        <v>0</v>
      </c>
      <c r="Q544" s="225">
        <v>0</v>
      </c>
      <c r="R544" s="225">
        <f>Q544*H544</f>
        <v>0</v>
      </c>
      <c r="S544" s="225">
        <v>0.155</v>
      </c>
      <c r="T544" s="226">
        <f>S544*H544</f>
        <v>0.155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7" t="s">
        <v>232</v>
      </c>
      <c r="AT544" s="227" t="s">
        <v>141</v>
      </c>
      <c r="AU544" s="227" t="s">
        <v>146</v>
      </c>
      <c r="AY544" s="17" t="s">
        <v>138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17" t="s">
        <v>146</v>
      </c>
      <c r="BK544" s="228">
        <f>ROUND(I544*H544,1)</f>
        <v>0</v>
      </c>
      <c r="BL544" s="17" t="s">
        <v>232</v>
      </c>
      <c r="BM544" s="227" t="s">
        <v>678</v>
      </c>
    </row>
    <row r="545" s="2" customFormat="1" ht="24.15" customHeight="1">
      <c r="A545" s="38"/>
      <c r="B545" s="39"/>
      <c r="C545" s="215" t="s">
        <v>679</v>
      </c>
      <c r="D545" s="215" t="s">
        <v>141</v>
      </c>
      <c r="E545" s="216" t="s">
        <v>680</v>
      </c>
      <c r="F545" s="217" t="s">
        <v>681</v>
      </c>
      <c r="G545" s="218" t="s">
        <v>549</v>
      </c>
      <c r="H545" s="219">
        <v>1</v>
      </c>
      <c r="I545" s="220"/>
      <c r="J545" s="221">
        <f>ROUND(I545*H545,1)</f>
        <v>0</v>
      </c>
      <c r="K545" s="222"/>
      <c r="L545" s="44"/>
      <c r="M545" s="223" t="s">
        <v>1</v>
      </c>
      <c r="N545" s="224" t="s">
        <v>40</v>
      </c>
      <c r="O545" s="91"/>
      <c r="P545" s="225">
        <f>O545*H545</f>
        <v>0</v>
      </c>
      <c r="Q545" s="225">
        <v>0.0054599999999999996</v>
      </c>
      <c r="R545" s="225">
        <f>Q545*H545</f>
        <v>0.0054599999999999996</v>
      </c>
      <c r="S545" s="225">
        <v>0</v>
      </c>
      <c r="T545" s="226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7" t="s">
        <v>232</v>
      </c>
      <c r="AT545" s="227" t="s">
        <v>141</v>
      </c>
      <c r="AU545" s="227" t="s">
        <v>146</v>
      </c>
      <c r="AY545" s="17" t="s">
        <v>138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7" t="s">
        <v>146</v>
      </c>
      <c r="BK545" s="228">
        <f>ROUND(I545*H545,1)</f>
        <v>0</v>
      </c>
      <c r="BL545" s="17" t="s">
        <v>232</v>
      </c>
      <c r="BM545" s="227" t="s">
        <v>682</v>
      </c>
    </row>
    <row r="546" s="2" customFormat="1" ht="16.5" customHeight="1">
      <c r="A546" s="38"/>
      <c r="B546" s="39"/>
      <c r="C546" s="215" t="s">
        <v>683</v>
      </c>
      <c r="D546" s="215" t="s">
        <v>141</v>
      </c>
      <c r="E546" s="216" t="s">
        <v>684</v>
      </c>
      <c r="F546" s="217" t="s">
        <v>685</v>
      </c>
      <c r="G546" s="218" t="s">
        <v>144</v>
      </c>
      <c r="H546" s="219">
        <v>2</v>
      </c>
      <c r="I546" s="220"/>
      <c r="J546" s="221">
        <f>ROUND(I546*H546,1)</f>
        <v>0</v>
      </c>
      <c r="K546" s="222"/>
      <c r="L546" s="44"/>
      <c r="M546" s="223" t="s">
        <v>1</v>
      </c>
      <c r="N546" s="224" t="s">
        <v>40</v>
      </c>
      <c r="O546" s="91"/>
      <c r="P546" s="225">
        <f>O546*H546</f>
        <v>0</v>
      </c>
      <c r="Q546" s="225">
        <v>0.00109</v>
      </c>
      <c r="R546" s="225">
        <f>Q546*H546</f>
        <v>0.0021800000000000001</v>
      </c>
      <c r="S546" s="225">
        <v>0</v>
      </c>
      <c r="T546" s="226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7" t="s">
        <v>232</v>
      </c>
      <c r="AT546" s="227" t="s">
        <v>141</v>
      </c>
      <c r="AU546" s="227" t="s">
        <v>146</v>
      </c>
      <c r="AY546" s="17" t="s">
        <v>138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7" t="s">
        <v>146</v>
      </c>
      <c r="BK546" s="228">
        <f>ROUND(I546*H546,1)</f>
        <v>0</v>
      </c>
      <c r="BL546" s="17" t="s">
        <v>232</v>
      </c>
      <c r="BM546" s="227" t="s">
        <v>686</v>
      </c>
    </row>
    <row r="547" s="13" customFormat="1">
      <c r="A547" s="13"/>
      <c r="B547" s="229"/>
      <c r="C547" s="230"/>
      <c r="D547" s="231" t="s">
        <v>152</v>
      </c>
      <c r="E547" s="232" t="s">
        <v>1</v>
      </c>
      <c r="F547" s="233" t="s">
        <v>687</v>
      </c>
      <c r="G547" s="230"/>
      <c r="H547" s="232" t="s">
        <v>1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152</v>
      </c>
      <c r="AU547" s="239" t="s">
        <v>146</v>
      </c>
      <c r="AV547" s="13" t="s">
        <v>82</v>
      </c>
      <c r="AW547" s="13" t="s">
        <v>30</v>
      </c>
      <c r="AX547" s="13" t="s">
        <v>74</v>
      </c>
      <c r="AY547" s="239" t="s">
        <v>138</v>
      </c>
    </row>
    <row r="548" s="14" customFormat="1">
      <c r="A548" s="14"/>
      <c r="B548" s="240"/>
      <c r="C548" s="241"/>
      <c r="D548" s="231" t="s">
        <v>152</v>
      </c>
      <c r="E548" s="242" t="s">
        <v>1</v>
      </c>
      <c r="F548" s="243" t="s">
        <v>502</v>
      </c>
      <c r="G548" s="241"/>
      <c r="H548" s="244">
        <v>2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0" t="s">
        <v>152</v>
      </c>
      <c r="AU548" s="250" t="s">
        <v>146</v>
      </c>
      <c r="AV548" s="14" t="s">
        <v>146</v>
      </c>
      <c r="AW548" s="14" t="s">
        <v>30</v>
      </c>
      <c r="AX548" s="14" t="s">
        <v>82</v>
      </c>
      <c r="AY548" s="250" t="s">
        <v>138</v>
      </c>
    </row>
    <row r="549" s="2" customFormat="1" ht="16.5" customHeight="1">
      <c r="A549" s="38"/>
      <c r="B549" s="39"/>
      <c r="C549" s="215" t="s">
        <v>688</v>
      </c>
      <c r="D549" s="215" t="s">
        <v>141</v>
      </c>
      <c r="E549" s="216" t="s">
        <v>689</v>
      </c>
      <c r="F549" s="217" t="s">
        <v>690</v>
      </c>
      <c r="G549" s="218" t="s">
        <v>549</v>
      </c>
      <c r="H549" s="219">
        <v>2</v>
      </c>
      <c r="I549" s="220"/>
      <c r="J549" s="221">
        <f>ROUND(I549*H549,1)</f>
        <v>0</v>
      </c>
      <c r="K549" s="222"/>
      <c r="L549" s="44"/>
      <c r="M549" s="223" t="s">
        <v>1</v>
      </c>
      <c r="N549" s="224" t="s">
        <v>40</v>
      </c>
      <c r="O549" s="91"/>
      <c r="P549" s="225">
        <f>O549*H549</f>
        <v>0</v>
      </c>
      <c r="Q549" s="225">
        <v>0</v>
      </c>
      <c r="R549" s="225">
        <f>Q549*H549</f>
        <v>0</v>
      </c>
      <c r="S549" s="225">
        <v>0.00156</v>
      </c>
      <c r="T549" s="226">
        <f>S549*H549</f>
        <v>0.0031199999999999999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7" t="s">
        <v>232</v>
      </c>
      <c r="AT549" s="227" t="s">
        <v>141</v>
      </c>
      <c r="AU549" s="227" t="s">
        <v>146</v>
      </c>
      <c r="AY549" s="17" t="s">
        <v>138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7" t="s">
        <v>146</v>
      </c>
      <c r="BK549" s="228">
        <f>ROUND(I549*H549,1)</f>
        <v>0</v>
      </c>
      <c r="BL549" s="17" t="s">
        <v>232</v>
      </c>
      <c r="BM549" s="227" t="s">
        <v>691</v>
      </c>
    </row>
    <row r="550" s="13" customFormat="1">
      <c r="A550" s="13"/>
      <c r="B550" s="229"/>
      <c r="C550" s="230"/>
      <c r="D550" s="231" t="s">
        <v>152</v>
      </c>
      <c r="E550" s="232" t="s">
        <v>1</v>
      </c>
      <c r="F550" s="233" t="s">
        <v>376</v>
      </c>
      <c r="G550" s="230"/>
      <c r="H550" s="232" t="s">
        <v>1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9" t="s">
        <v>152</v>
      </c>
      <c r="AU550" s="239" t="s">
        <v>146</v>
      </c>
      <c r="AV550" s="13" t="s">
        <v>82</v>
      </c>
      <c r="AW550" s="13" t="s">
        <v>30</v>
      </c>
      <c r="AX550" s="13" t="s">
        <v>74</v>
      </c>
      <c r="AY550" s="239" t="s">
        <v>138</v>
      </c>
    </row>
    <row r="551" s="14" customFormat="1">
      <c r="A551" s="14"/>
      <c r="B551" s="240"/>
      <c r="C551" s="241"/>
      <c r="D551" s="231" t="s">
        <v>152</v>
      </c>
      <c r="E551" s="242" t="s">
        <v>1</v>
      </c>
      <c r="F551" s="243" t="s">
        <v>82</v>
      </c>
      <c r="G551" s="241"/>
      <c r="H551" s="244">
        <v>1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0" t="s">
        <v>152</v>
      </c>
      <c r="AU551" s="250" t="s">
        <v>146</v>
      </c>
      <c r="AV551" s="14" t="s">
        <v>146</v>
      </c>
      <c r="AW551" s="14" t="s">
        <v>30</v>
      </c>
      <c r="AX551" s="14" t="s">
        <v>74</v>
      </c>
      <c r="AY551" s="250" t="s">
        <v>138</v>
      </c>
    </row>
    <row r="552" s="13" customFormat="1">
      <c r="A552" s="13"/>
      <c r="B552" s="229"/>
      <c r="C552" s="230"/>
      <c r="D552" s="231" t="s">
        <v>152</v>
      </c>
      <c r="E552" s="232" t="s">
        <v>1</v>
      </c>
      <c r="F552" s="233" t="s">
        <v>160</v>
      </c>
      <c r="G552" s="230"/>
      <c r="H552" s="232" t="s">
        <v>1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9" t="s">
        <v>152</v>
      </c>
      <c r="AU552" s="239" t="s">
        <v>146</v>
      </c>
      <c r="AV552" s="13" t="s">
        <v>82</v>
      </c>
      <c r="AW552" s="13" t="s">
        <v>30</v>
      </c>
      <c r="AX552" s="13" t="s">
        <v>74</v>
      </c>
      <c r="AY552" s="239" t="s">
        <v>138</v>
      </c>
    </row>
    <row r="553" s="14" customFormat="1">
      <c r="A553" s="14"/>
      <c r="B553" s="240"/>
      <c r="C553" s="241"/>
      <c r="D553" s="231" t="s">
        <v>152</v>
      </c>
      <c r="E553" s="242" t="s">
        <v>1</v>
      </c>
      <c r="F553" s="243" t="s">
        <v>82</v>
      </c>
      <c r="G553" s="241"/>
      <c r="H553" s="244">
        <v>1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0" t="s">
        <v>152</v>
      </c>
      <c r="AU553" s="250" t="s">
        <v>146</v>
      </c>
      <c r="AV553" s="14" t="s">
        <v>146</v>
      </c>
      <c r="AW553" s="14" t="s">
        <v>30</v>
      </c>
      <c r="AX553" s="14" t="s">
        <v>74</v>
      </c>
      <c r="AY553" s="250" t="s">
        <v>138</v>
      </c>
    </row>
    <row r="554" s="15" customFormat="1">
      <c r="A554" s="15"/>
      <c r="B554" s="251"/>
      <c r="C554" s="252"/>
      <c r="D554" s="231" t="s">
        <v>152</v>
      </c>
      <c r="E554" s="253" t="s">
        <v>1</v>
      </c>
      <c r="F554" s="254" t="s">
        <v>169</v>
      </c>
      <c r="G554" s="252"/>
      <c r="H554" s="255">
        <v>2</v>
      </c>
      <c r="I554" s="256"/>
      <c r="J554" s="252"/>
      <c r="K554" s="252"/>
      <c r="L554" s="257"/>
      <c r="M554" s="258"/>
      <c r="N554" s="259"/>
      <c r="O554" s="259"/>
      <c r="P554" s="259"/>
      <c r="Q554" s="259"/>
      <c r="R554" s="259"/>
      <c r="S554" s="259"/>
      <c r="T554" s="260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1" t="s">
        <v>152</v>
      </c>
      <c r="AU554" s="261" t="s">
        <v>146</v>
      </c>
      <c r="AV554" s="15" t="s">
        <v>145</v>
      </c>
      <c r="AW554" s="15" t="s">
        <v>30</v>
      </c>
      <c r="AX554" s="15" t="s">
        <v>82</v>
      </c>
      <c r="AY554" s="261" t="s">
        <v>138</v>
      </c>
    </row>
    <row r="555" s="2" customFormat="1" ht="16.5" customHeight="1">
      <c r="A555" s="38"/>
      <c r="B555" s="39"/>
      <c r="C555" s="215" t="s">
        <v>692</v>
      </c>
      <c r="D555" s="215" t="s">
        <v>141</v>
      </c>
      <c r="E555" s="216" t="s">
        <v>693</v>
      </c>
      <c r="F555" s="217" t="s">
        <v>694</v>
      </c>
      <c r="G555" s="218" t="s">
        <v>144</v>
      </c>
      <c r="H555" s="219">
        <v>1</v>
      </c>
      <c r="I555" s="220"/>
      <c r="J555" s="221">
        <f>ROUND(I555*H555,1)</f>
        <v>0</v>
      </c>
      <c r="K555" s="222"/>
      <c r="L555" s="44"/>
      <c r="M555" s="223" t="s">
        <v>1</v>
      </c>
      <c r="N555" s="224" t="s">
        <v>40</v>
      </c>
      <c r="O555" s="91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7" t="s">
        <v>232</v>
      </c>
      <c r="AT555" s="227" t="s">
        <v>141</v>
      </c>
      <c r="AU555" s="227" t="s">
        <v>146</v>
      </c>
      <c r="AY555" s="17" t="s">
        <v>138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7" t="s">
        <v>146</v>
      </c>
      <c r="BK555" s="228">
        <f>ROUND(I555*H555,1)</f>
        <v>0</v>
      </c>
      <c r="BL555" s="17" t="s">
        <v>232</v>
      </c>
      <c r="BM555" s="227" t="s">
        <v>695</v>
      </c>
    </row>
    <row r="556" s="13" customFormat="1">
      <c r="A556" s="13"/>
      <c r="B556" s="229"/>
      <c r="C556" s="230"/>
      <c r="D556" s="231" t="s">
        <v>152</v>
      </c>
      <c r="E556" s="232" t="s">
        <v>1</v>
      </c>
      <c r="F556" s="233" t="s">
        <v>696</v>
      </c>
      <c r="G556" s="230"/>
      <c r="H556" s="232" t="s">
        <v>1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9" t="s">
        <v>152</v>
      </c>
      <c r="AU556" s="239" t="s">
        <v>146</v>
      </c>
      <c r="AV556" s="13" t="s">
        <v>82</v>
      </c>
      <c r="AW556" s="13" t="s">
        <v>30</v>
      </c>
      <c r="AX556" s="13" t="s">
        <v>74</v>
      </c>
      <c r="AY556" s="239" t="s">
        <v>138</v>
      </c>
    </row>
    <row r="557" s="14" customFormat="1">
      <c r="A557" s="14"/>
      <c r="B557" s="240"/>
      <c r="C557" s="241"/>
      <c r="D557" s="231" t="s">
        <v>152</v>
      </c>
      <c r="E557" s="242" t="s">
        <v>1</v>
      </c>
      <c r="F557" s="243" t="s">
        <v>82</v>
      </c>
      <c r="G557" s="241"/>
      <c r="H557" s="244">
        <v>1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0" t="s">
        <v>152</v>
      </c>
      <c r="AU557" s="250" t="s">
        <v>146</v>
      </c>
      <c r="AV557" s="14" t="s">
        <v>146</v>
      </c>
      <c r="AW557" s="14" t="s">
        <v>30</v>
      </c>
      <c r="AX557" s="14" t="s">
        <v>82</v>
      </c>
      <c r="AY557" s="250" t="s">
        <v>138</v>
      </c>
    </row>
    <row r="558" s="2" customFormat="1" ht="24.15" customHeight="1">
      <c r="A558" s="38"/>
      <c r="B558" s="39"/>
      <c r="C558" s="262" t="s">
        <v>697</v>
      </c>
      <c r="D558" s="262" t="s">
        <v>233</v>
      </c>
      <c r="E558" s="263" t="s">
        <v>698</v>
      </c>
      <c r="F558" s="264" t="s">
        <v>699</v>
      </c>
      <c r="G558" s="265" t="s">
        <v>144</v>
      </c>
      <c r="H558" s="266">
        <v>1</v>
      </c>
      <c r="I558" s="267"/>
      <c r="J558" s="268">
        <f>ROUND(I558*H558,1)</f>
        <v>0</v>
      </c>
      <c r="K558" s="269"/>
      <c r="L558" s="270"/>
      <c r="M558" s="271" t="s">
        <v>1</v>
      </c>
      <c r="N558" s="272" t="s">
        <v>40</v>
      </c>
      <c r="O558" s="91"/>
      <c r="P558" s="225">
        <f>O558*H558</f>
        <v>0</v>
      </c>
      <c r="Q558" s="225">
        <v>0.0018</v>
      </c>
      <c r="R558" s="225">
        <f>Q558*H558</f>
        <v>0.0018</v>
      </c>
      <c r="S558" s="225">
        <v>0</v>
      </c>
      <c r="T558" s="226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7" t="s">
        <v>318</v>
      </c>
      <c r="AT558" s="227" t="s">
        <v>233</v>
      </c>
      <c r="AU558" s="227" t="s">
        <v>146</v>
      </c>
      <c r="AY558" s="17" t="s">
        <v>138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7" t="s">
        <v>146</v>
      </c>
      <c r="BK558" s="228">
        <f>ROUND(I558*H558,1)</f>
        <v>0</v>
      </c>
      <c r="BL558" s="17" t="s">
        <v>232</v>
      </c>
      <c r="BM558" s="227" t="s">
        <v>700</v>
      </c>
    </row>
    <row r="559" s="2" customFormat="1" ht="24.15" customHeight="1">
      <c r="A559" s="38"/>
      <c r="B559" s="39"/>
      <c r="C559" s="215" t="s">
        <v>701</v>
      </c>
      <c r="D559" s="215" t="s">
        <v>141</v>
      </c>
      <c r="E559" s="216" t="s">
        <v>702</v>
      </c>
      <c r="F559" s="217" t="s">
        <v>703</v>
      </c>
      <c r="G559" s="218" t="s">
        <v>144</v>
      </c>
      <c r="H559" s="219">
        <v>1</v>
      </c>
      <c r="I559" s="220"/>
      <c r="J559" s="221">
        <f>ROUND(I559*H559,1)</f>
        <v>0</v>
      </c>
      <c r="K559" s="222"/>
      <c r="L559" s="44"/>
      <c r="M559" s="223" t="s">
        <v>1</v>
      </c>
      <c r="N559" s="224" t="s">
        <v>40</v>
      </c>
      <c r="O559" s="91"/>
      <c r="P559" s="225">
        <f>O559*H559</f>
        <v>0</v>
      </c>
      <c r="Q559" s="225">
        <v>4.0000000000000003E-05</v>
      </c>
      <c r="R559" s="225">
        <f>Q559*H559</f>
        <v>4.0000000000000003E-05</v>
      </c>
      <c r="S559" s="225">
        <v>0</v>
      </c>
      <c r="T559" s="226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7" t="s">
        <v>232</v>
      </c>
      <c r="AT559" s="227" t="s">
        <v>141</v>
      </c>
      <c r="AU559" s="227" t="s">
        <v>146</v>
      </c>
      <c r="AY559" s="17" t="s">
        <v>138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7" t="s">
        <v>146</v>
      </c>
      <c r="BK559" s="228">
        <f>ROUND(I559*H559,1)</f>
        <v>0</v>
      </c>
      <c r="BL559" s="17" t="s">
        <v>232</v>
      </c>
      <c r="BM559" s="227" t="s">
        <v>704</v>
      </c>
    </row>
    <row r="560" s="14" customFormat="1">
      <c r="A560" s="14"/>
      <c r="B560" s="240"/>
      <c r="C560" s="241"/>
      <c r="D560" s="231" t="s">
        <v>152</v>
      </c>
      <c r="E560" s="242" t="s">
        <v>1</v>
      </c>
      <c r="F560" s="243" t="s">
        <v>82</v>
      </c>
      <c r="G560" s="241"/>
      <c r="H560" s="244">
        <v>1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0" t="s">
        <v>152</v>
      </c>
      <c r="AU560" s="250" t="s">
        <v>146</v>
      </c>
      <c r="AV560" s="14" t="s">
        <v>146</v>
      </c>
      <c r="AW560" s="14" t="s">
        <v>30</v>
      </c>
      <c r="AX560" s="14" t="s">
        <v>82</v>
      </c>
      <c r="AY560" s="250" t="s">
        <v>138</v>
      </c>
    </row>
    <row r="561" s="2" customFormat="1" ht="24.15" customHeight="1">
      <c r="A561" s="38"/>
      <c r="B561" s="39"/>
      <c r="C561" s="262" t="s">
        <v>705</v>
      </c>
      <c r="D561" s="262" t="s">
        <v>233</v>
      </c>
      <c r="E561" s="263" t="s">
        <v>706</v>
      </c>
      <c r="F561" s="264" t="s">
        <v>707</v>
      </c>
      <c r="G561" s="265" t="s">
        <v>144</v>
      </c>
      <c r="H561" s="266">
        <v>1</v>
      </c>
      <c r="I561" s="267"/>
      <c r="J561" s="268">
        <f>ROUND(I561*H561,1)</f>
        <v>0</v>
      </c>
      <c r="K561" s="269"/>
      <c r="L561" s="270"/>
      <c r="M561" s="271" t="s">
        <v>1</v>
      </c>
      <c r="N561" s="272" t="s">
        <v>40</v>
      </c>
      <c r="O561" s="91"/>
      <c r="P561" s="225">
        <f>O561*H561</f>
        <v>0</v>
      </c>
      <c r="Q561" s="225">
        <v>0.0018</v>
      </c>
      <c r="R561" s="225">
        <f>Q561*H561</f>
        <v>0.0018</v>
      </c>
      <c r="S561" s="225">
        <v>0</v>
      </c>
      <c r="T561" s="226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7" t="s">
        <v>318</v>
      </c>
      <c r="AT561" s="227" t="s">
        <v>233</v>
      </c>
      <c r="AU561" s="227" t="s">
        <v>146</v>
      </c>
      <c r="AY561" s="17" t="s">
        <v>138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7" t="s">
        <v>146</v>
      </c>
      <c r="BK561" s="228">
        <f>ROUND(I561*H561,1)</f>
        <v>0</v>
      </c>
      <c r="BL561" s="17" t="s">
        <v>232</v>
      </c>
      <c r="BM561" s="227" t="s">
        <v>708</v>
      </c>
    </row>
    <row r="562" s="2" customFormat="1" ht="16.5" customHeight="1">
      <c r="A562" s="38"/>
      <c r="B562" s="39"/>
      <c r="C562" s="215" t="s">
        <v>709</v>
      </c>
      <c r="D562" s="215" t="s">
        <v>141</v>
      </c>
      <c r="E562" s="216" t="s">
        <v>710</v>
      </c>
      <c r="F562" s="217" t="s">
        <v>711</v>
      </c>
      <c r="G562" s="218" t="s">
        <v>144</v>
      </c>
      <c r="H562" s="219">
        <v>1</v>
      </c>
      <c r="I562" s="220"/>
      <c r="J562" s="221">
        <f>ROUND(I562*H562,1)</f>
        <v>0</v>
      </c>
      <c r="K562" s="222"/>
      <c r="L562" s="44"/>
      <c r="M562" s="223" t="s">
        <v>1</v>
      </c>
      <c r="N562" s="224" t="s">
        <v>40</v>
      </c>
      <c r="O562" s="91"/>
      <c r="P562" s="225">
        <f>O562*H562</f>
        <v>0</v>
      </c>
      <c r="Q562" s="225">
        <v>0</v>
      </c>
      <c r="R562" s="225">
        <f>Q562*H562</f>
        <v>0</v>
      </c>
      <c r="S562" s="225">
        <v>0.0022499999999999998</v>
      </c>
      <c r="T562" s="226">
        <f>S562*H562</f>
        <v>0.0022499999999999998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7" t="s">
        <v>232</v>
      </c>
      <c r="AT562" s="227" t="s">
        <v>141</v>
      </c>
      <c r="AU562" s="227" t="s">
        <v>146</v>
      </c>
      <c r="AY562" s="17" t="s">
        <v>138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7" t="s">
        <v>146</v>
      </c>
      <c r="BK562" s="228">
        <f>ROUND(I562*H562,1)</f>
        <v>0</v>
      </c>
      <c r="BL562" s="17" t="s">
        <v>232</v>
      </c>
      <c r="BM562" s="227" t="s">
        <v>712</v>
      </c>
    </row>
    <row r="563" s="2" customFormat="1" ht="24.15" customHeight="1">
      <c r="A563" s="38"/>
      <c r="B563" s="39"/>
      <c r="C563" s="215" t="s">
        <v>713</v>
      </c>
      <c r="D563" s="215" t="s">
        <v>141</v>
      </c>
      <c r="E563" s="216" t="s">
        <v>714</v>
      </c>
      <c r="F563" s="217" t="s">
        <v>715</v>
      </c>
      <c r="G563" s="218" t="s">
        <v>144</v>
      </c>
      <c r="H563" s="219">
        <v>1</v>
      </c>
      <c r="I563" s="220"/>
      <c r="J563" s="221">
        <f>ROUND(I563*H563,1)</f>
        <v>0</v>
      </c>
      <c r="K563" s="222"/>
      <c r="L563" s="44"/>
      <c r="M563" s="223" t="s">
        <v>1</v>
      </c>
      <c r="N563" s="224" t="s">
        <v>40</v>
      </c>
      <c r="O563" s="91"/>
      <c r="P563" s="225">
        <f>O563*H563</f>
        <v>0</v>
      </c>
      <c r="Q563" s="225">
        <v>0.00012</v>
      </c>
      <c r="R563" s="225">
        <f>Q563*H563</f>
        <v>0.00012</v>
      </c>
      <c r="S563" s="225">
        <v>0</v>
      </c>
      <c r="T563" s="226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7" t="s">
        <v>232</v>
      </c>
      <c r="AT563" s="227" t="s">
        <v>141</v>
      </c>
      <c r="AU563" s="227" t="s">
        <v>146</v>
      </c>
      <c r="AY563" s="17" t="s">
        <v>138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7" t="s">
        <v>146</v>
      </c>
      <c r="BK563" s="228">
        <f>ROUND(I563*H563,1)</f>
        <v>0</v>
      </c>
      <c r="BL563" s="17" t="s">
        <v>232</v>
      </c>
      <c r="BM563" s="227" t="s">
        <v>716</v>
      </c>
    </row>
    <row r="564" s="2" customFormat="1" ht="16.5" customHeight="1">
      <c r="A564" s="38"/>
      <c r="B564" s="39"/>
      <c r="C564" s="262" t="s">
        <v>717</v>
      </c>
      <c r="D564" s="262" t="s">
        <v>233</v>
      </c>
      <c r="E564" s="263" t="s">
        <v>718</v>
      </c>
      <c r="F564" s="264" t="s">
        <v>719</v>
      </c>
      <c r="G564" s="265" t="s">
        <v>144</v>
      </c>
      <c r="H564" s="266">
        <v>1</v>
      </c>
      <c r="I564" s="267"/>
      <c r="J564" s="268">
        <f>ROUND(I564*H564,1)</f>
        <v>0</v>
      </c>
      <c r="K564" s="269"/>
      <c r="L564" s="270"/>
      <c r="M564" s="271" t="s">
        <v>1</v>
      </c>
      <c r="N564" s="272" t="s">
        <v>40</v>
      </c>
      <c r="O564" s="91"/>
      <c r="P564" s="225">
        <f>O564*H564</f>
        <v>0</v>
      </c>
      <c r="Q564" s="225">
        <v>0.0018</v>
      </c>
      <c r="R564" s="225">
        <f>Q564*H564</f>
        <v>0.0018</v>
      </c>
      <c r="S564" s="225">
        <v>0</v>
      </c>
      <c r="T564" s="226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7" t="s">
        <v>318</v>
      </c>
      <c r="AT564" s="227" t="s">
        <v>233</v>
      </c>
      <c r="AU564" s="227" t="s">
        <v>146</v>
      </c>
      <c r="AY564" s="17" t="s">
        <v>138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17" t="s">
        <v>146</v>
      </c>
      <c r="BK564" s="228">
        <f>ROUND(I564*H564,1)</f>
        <v>0</v>
      </c>
      <c r="BL564" s="17" t="s">
        <v>232</v>
      </c>
      <c r="BM564" s="227" t="s">
        <v>720</v>
      </c>
    </row>
    <row r="565" s="2" customFormat="1" ht="16.5" customHeight="1">
      <c r="A565" s="38"/>
      <c r="B565" s="39"/>
      <c r="C565" s="262" t="s">
        <v>721</v>
      </c>
      <c r="D565" s="262" t="s">
        <v>233</v>
      </c>
      <c r="E565" s="263" t="s">
        <v>722</v>
      </c>
      <c r="F565" s="264" t="s">
        <v>723</v>
      </c>
      <c r="G565" s="265" t="s">
        <v>724</v>
      </c>
      <c r="H565" s="266">
        <v>1</v>
      </c>
      <c r="I565" s="267"/>
      <c r="J565" s="268">
        <f>ROUND(I565*H565,1)</f>
        <v>0</v>
      </c>
      <c r="K565" s="269"/>
      <c r="L565" s="270"/>
      <c r="M565" s="271" t="s">
        <v>1</v>
      </c>
      <c r="N565" s="272" t="s">
        <v>40</v>
      </c>
      <c r="O565" s="91"/>
      <c r="P565" s="225">
        <f>O565*H565</f>
        <v>0</v>
      </c>
      <c r="Q565" s="225">
        <v>0.00097999999999999997</v>
      </c>
      <c r="R565" s="225">
        <f>Q565*H565</f>
        <v>0.00097999999999999997</v>
      </c>
      <c r="S565" s="225">
        <v>0</v>
      </c>
      <c r="T565" s="226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7" t="s">
        <v>318</v>
      </c>
      <c r="AT565" s="227" t="s">
        <v>233</v>
      </c>
      <c r="AU565" s="227" t="s">
        <v>146</v>
      </c>
      <c r="AY565" s="17" t="s">
        <v>138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7" t="s">
        <v>146</v>
      </c>
      <c r="BK565" s="228">
        <f>ROUND(I565*H565,1)</f>
        <v>0</v>
      </c>
      <c r="BL565" s="17" t="s">
        <v>232</v>
      </c>
      <c r="BM565" s="227" t="s">
        <v>725</v>
      </c>
    </row>
    <row r="566" s="2" customFormat="1" ht="24.15" customHeight="1">
      <c r="A566" s="38"/>
      <c r="B566" s="39"/>
      <c r="C566" s="215" t="s">
        <v>726</v>
      </c>
      <c r="D566" s="215" t="s">
        <v>141</v>
      </c>
      <c r="E566" s="216" t="s">
        <v>727</v>
      </c>
      <c r="F566" s="217" t="s">
        <v>728</v>
      </c>
      <c r="G566" s="218" t="s">
        <v>144</v>
      </c>
      <c r="H566" s="219">
        <v>1</v>
      </c>
      <c r="I566" s="220"/>
      <c r="J566" s="221">
        <f>ROUND(I566*H566,1)</f>
        <v>0</v>
      </c>
      <c r="K566" s="222"/>
      <c r="L566" s="44"/>
      <c r="M566" s="223" t="s">
        <v>1</v>
      </c>
      <c r="N566" s="224" t="s">
        <v>40</v>
      </c>
      <c r="O566" s="91"/>
      <c r="P566" s="225">
        <f>O566*H566</f>
        <v>0</v>
      </c>
      <c r="Q566" s="225">
        <v>6.0000000000000002E-05</v>
      </c>
      <c r="R566" s="225">
        <f>Q566*H566</f>
        <v>6.0000000000000002E-05</v>
      </c>
      <c r="S566" s="225">
        <v>0</v>
      </c>
      <c r="T566" s="22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7" t="s">
        <v>232</v>
      </c>
      <c r="AT566" s="227" t="s">
        <v>141</v>
      </c>
      <c r="AU566" s="227" t="s">
        <v>146</v>
      </c>
      <c r="AY566" s="17" t="s">
        <v>138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17" t="s">
        <v>146</v>
      </c>
      <c r="BK566" s="228">
        <f>ROUND(I566*H566,1)</f>
        <v>0</v>
      </c>
      <c r="BL566" s="17" t="s">
        <v>232</v>
      </c>
      <c r="BM566" s="227" t="s">
        <v>729</v>
      </c>
    </row>
    <row r="567" s="2" customFormat="1" ht="33" customHeight="1">
      <c r="A567" s="38"/>
      <c r="B567" s="39"/>
      <c r="C567" s="262" t="s">
        <v>730</v>
      </c>
      <c r="D567" s="262" t="s">
        <v>233</v>
      </c>
      <c r="E567" s="263" t="s">
        <v>731</v>
      </c>
      <c r="F567" s="264" t="s">
        <v>732</v>
      </c>
      <c r="G567" s="265" t="s">
        <v>144</v>
      </c>
      <c r="H567" s="266">
        <v>1</v>
      </c>
      <c r="I567" s="267"/>
      <c r="J567" s="268">
        <f>ROUND(I567*H567,1)</f>
        <v>0</v>
      </c>
      <c r="K567" s="269"/>
      <c r="L567" s="270"/>
      <c r="M567" s="271" t="s">
        <v>1</v>
      </c>
      <c r="N567" s="272" t="s">
        <v>40</v>
      </c>
      <c r="O567" s="91"/>
      <c r="P567" s="225">
        <f>O567*H567</f>
        <v>0</v>
      </c>
      <c r="Q567" s="225">
        <v>0.00038000000000000002</v>
      </c>
      <c r="R567" s="225">
        <f>Q567*H567</f>
        <v>0.00038000000000000002</v>
      </c>
      <c r="S567" s="225">
        <v>0</v>
      </c>
      <c r="T567" s="226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7" t="s">
        <v>318</v>
      </c>
      <c r="AT567" s="227" t="s">
        <v>233</v>
      </c>
      <c r="AU567" s="227" t="s">
        <v>146</v>
      </c>
      <c r="AY567" s="17" t="s">
        <v>138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7" t="s">
        <v>146</v>
      </c>
      <c r="BK567" s="228">
        <f>ROUND(I567*H567,1)</f>
        <v>0</v>
      </c>
      <c r="BL567" s="17" t="s">
        <v>232</v>
      </c>
      <c r="BM567" s="227" t="s">
        <v>733</v>
      </c>
    </row>
    <row r="568" s="2" customFormat="1" ht="16.5" customHeight="1">
      <c r="A568" s="38"/>
      <c r="B568" s="39"/>
      <c r="C568" s="215" t="s">
        <v>734</v>
      </c>
      <c r="D568" s="215" t="s">
        <v>141</v>
      </c>
      <c r="E568" s="216" t="s">
        <v>735</v>
      </c>
      <c r="F568" s="217" t="s">
        <v>736</v>
      </c>
      <c r="G568" s="218" t="s">
        <v>144</v>
      </c>
      <c r="H568" s="219">
        <v>3</v>
      </c>
      <c r="I568" s="220"/>
      <c r="J568" s="221">
        <f>ROUND(I568*H568,1)</f>
        <v>0</v>
      </c>
      <c r="K568" s="222"/>
      <c r="L568" s="44"/>
      <c r="M568" s="223" t="s">
        <v>1</v>
      </c>
      <c r="N568" s="224" t="s">
        <v>40</v>
      </c>
      <c r="O568" s="91"/>
      <c r="P568" s="225">
        <f>O568*H568</f>
        <v>0</v>
      </c>
      <c r="Q568" s="225">
        <v>0</v>
      </c>
      <c r="R568" s="225">
        <f>Q568*H568</f>
        <v>0</v>
      </c>
      <c r="S568" s="225">
        <v>0.00122</v>
      </c>
      <c r="T568" s="226">
        <f>S568*H568</f>
        <v>0.0036600000000000001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7" t="s">
        <v>232</v>
      </c>
      <c r="AT568" s="227" t="s">
        <v>141</v>
      </c>
      <c r="AU568" s="227" t="s">
        <v>146</v>
      </c>
      <c r="AY568" s="17" t="s">
        <v>138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7" t="s">
        <v>146</v>
      </c>
      <c r="BK568" s="228">
        <f>ROUND(I568*H568,1)</f>
        <v>0</v>
      </c>
      <c r="BL568" s="17" t="s">
        <v>232</v>
      </c>
      <c r="BM568" s="227" t="s">
        <v>737</v>
      </c>
    </row>
    <row r="569" s="13" customFormat="1">
      <c r="A569" s="13"/>
      <c r="B569" s="229"/>
      <c r="C569" s="230"/>
      <c r="D569" s="231" t="s">
        <v>152</v>
      </c>
      <c r="E569" s="232" t="s">
        <v>1</v>
      </c>
      <c r="F569" s="233" t="s">
        <v>436</v>
      </c>
      <c r="G569" s="230"/>
      <c r="H569" s="232" t="s">
        <v>1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152</v>
      </c>
      <c r="AU569" s="239" t="s">
        <v>146</v>
      </c>
      <c r="AV569" s="13" t="s">
        <v>82</v>
      </c>
      <c r="AW569" s="13" t="s">
        <v>30</v>
      </c>
      <c r="AX569" s="13" t="s">
        <v>74</v>
      </c>
      <c r="AY569" s="239" t="s">
        <v>138</v>
      </c>
    </row>
    <row r="570" s="14" customFormat="1">
      <c r="A570" s="14"/>
      <c r="B570" s="240"/>
      <c r="C570" s="241"/>
      <c r="D570" s="231" t="s">
        <v>152</v>
      </c>
      <c r="E570" s="242" t="s">
        <v>1</v>
      </c>
      <c r="F570" s="243" t="s">
        <v>82</v>
      </c>
      <c r="G570" s="241"/>
      <c r="H570" s="244">
        <v>1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0" t="s">
        <v>152</v>
      </c>
      <c r="AU570" s="250" t="s">
        <v>146</v>
      </c>
      <c r="AV570" s="14" t="s">
        <v>146</v>
      </c>
      <c r="AW570" s="14" t="s">
        <v>30</v>
      </c>
      <c r="AX570" s="14" t="s">
        <v>74</v>
      </c>
      <c r="AY570" s="250" t="s">
        <v>138</v>
      </c>
    </row>
    <row r="571" s="13" customFormat="1">
      <c r="A571" s="13"/>
      <c r="B571" s="229"/>
      <c r="C571" s="230"/>
      <c r="D571" s="231" t="s">
        <v>152</v>
      </c>
      <c r="E571" s="232" t="s">
        <v>1</v>
      </c>
      <c r="F571" s="233" t="s">
        <v>463</v>
      </c>
      <c r="G571" s="230"/>
      <c r="H571" s="232" t="s">
        <v>1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152</v>
      </c>
      <c r="AU571" s="239" t="s">
        <v>146</v>
      </c>
      <c r="AV571" s="13" t="s">
        <v>82</v>
      </c>
      <c r="AW571" s="13" t="s">
        <v>30</v>
      </c>
      <c r="AX571" s="13" t="s">
        <v>74</v>
      </c>
      <c r="AY571" s="239" t="s">
        <v>138</v>
      </c>
    </row>
    <row r="572" s="14" customFormat="1">
      <c r="A572" s="14"/>
      <c r="B572" s="240"/>
      <c r="C572" s="241"/>
      <c r="D572" s="231" t="s">
        <v>152</v>
      </c>
      <c r="E572" s="242" t="s">
        <v>1</v>
      </c>
      <c r="F572" s="243" t="s">
        <v>82</v>
      </c>
      <c r="G572" s="241"/>
      <c r="H572" s="244">
        <v>1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0" t="s">
        <v>152</v>
      </c>
      <c r="AU572" s="250" t="s">
        <v>146</v>
      </c>
      <c r="AV572" s="14" t="s">
        <v>146</v>
      </c>
      <c r="AW572" s="14" t="s">
        <v>30</v>
      </c>
      <c r="AX572" s="14" t="s">
        <v>74</v>
      </c>
      <c r="AY572" s="250" t="s">
        <v>138</v>
      </c>
    </row>
    <row r="573" s="13" customFormat="1">
      <c r="A573" s="13"/>
      <c r="B573" s="229"/>
      <c r="C573" s="230"/>
      <c r="D573" s="231" t="s">
        <v>152</v>
      </c>
      <c r="E573" s="232" t="s">
        <v>1</v>
      </c>
      <c r="F573" s="233" t="s">
        <v>696</v>
      </c>
      <c r="G573" s="230"/>
      <c r="H573" s="232" t="s">
        <v>1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9" t="s">
        <v>152</v>
      </c>
      <c r="AU573" s="239" t="s">
        <v>146</v>
      </c>
      <c r="AV573" s="13" t="s">
        <v>82</v>
      </c>
      <c r="AW573" s="13" t="s">
        <v>30</v>
      </c>
      <c r="AX573" s="13" t="s">
        <v>74</v>
      </c>
      <c r="AY573" s="239" t="s">
        <v>138</v>
      </c>
    </row>
    <row r="574" s="14" customFormat="1">
      <c r="A574" s="14"/>
      <c r="B574" s="240"/>
      <c r="C574" s="241"/>
      <c r="D574" s="231" t="s">
        <v>152</v>
      </c>
      <c r="E574" s="242" t="s">
        <v>1</v>
      </c>
      <c r="F574" s="243" t="s">
        <v>82</v>
      </c>
      <c r="G574" s="241"/>
      <c r="H574" s="244">
        <v>1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0" t="s">
        <v>152</v>
      </c>
      <c r="AU574" s="250" t="s">
        <v>146</v>
      </c>
      <c r="AV574" s="14" t="s">
        <v>146</v>
      </c>
      <c r="AW574" s="14" t="s">
        <v>30</v>
      </c>
      <c r="AX574" s="14" t="s">
        <v>74</v>
      </c>
      <c r="AY574" s="250" t="s">
        <v>138</v>
      </c>
    </row>
    <row r="575" s="15" customFormat="1">
      <c r="A575" s="15"/>
      <c r="B575" s="251"/>
      <c r="C575" s="252"/>
      <c r="D575" s="231" t="s">
        <v>152</v>
      </c>
      <c r="E575" s="253" t="s">
        <v>1</v>
      </c>
      <c r="F575" s="254" t="s">
        <v>169</v>
      </c>
      <c r="G575" s="252"/>
      <c r="H575" s="255">
        <v>3</v>
      </c>
      <c r="I575" s="256"/>
      <c r="J575" s="252"/>
      <c r="K575" s="252"/>
      <c r="L575" s="257"/>
      <c r="M575" s="258"/>
      <c r="N575" s="259"/>
      <c r="O575" s="259"/>
      <c r="P575" s="259"/>
      <c r="Q575" s="259"/>
      <c r="R575" s="259"/>
      <c r="S575" s="259"/>
      <c r="T575" s="26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1" t="s">
        <v>152</v>
      </c>
      <c r="AU575" s="261" t="s">
        <v>146</v>
      </c>
      <c r="AV575" s="15" t="s">
        <v>145</v>
      </c>
      <c r="AW575" s="15" t="s">
        <v>30</v>
      </c>
      <c r="AX575" s="15" t="s">
        <v>82</v>
      </c>
      <c r="AY575" s="261" t="s">
        <v>138</v>
      </c>
    </row>
    <row r="576" s="2" customFormat="1" ht="33" customHeight="1">
      <c r="A576" s="38"/>
      <c r="B576" s="39"/>
      <c r="C576" s="215" t="s">
        <v>738</v>
      </c>
      <c r="D576" s="215" t="s">
        <v>141</v>
      </c>
      <c r="E576" s="216" t="s">
        <v>739</v>
      </c>
      <c r="F576" s="217" t="s">
        <v>740</v>
      </c>
      <c r="G576" s="218" t="s">
        <v>144</v>
      </c>
      <c r="H576" s="219">
        <v>1</v>
      </c>
      <c r="I576" s="220"/>
      <c r="J576" s="221">
        <f>ROUND(I576*H576,1)</f>
        <v>0</v>
      </c>
      <c r="K576" s="222"/>
      <c r="L576" s="44"/>
      <c r="M576" s="223" t="s">
        <v>1</v>
      </c>
      <c r="N576" s="224" t="s">
        <v>40</v>
      </c>
      <c r="O576" s="91"/>
      <c r="P576" s="225">
        <f>O576*H576</f>
        <v>0</v>
      </c>
      <c r="Q576" s="225">
        <v>0.00048000000000000001</v>
      </c>
      <c r="R576" s="225">
        <f>Q576*H576</f>
        <v>0.00048000000000000001</v>
      </c>
      <c r="S576" s="225">
        <v>0</v>
      </c>
      <c r="T576" s="226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7" t="s">
        <v>232</v>
      </c>
      <c r="AT576" s="227" t="s">
        <v>141</v>
      </c>
      <c r="AU576" s="227" t="s">
        <v>146</v>
      </c>
      <c r="AY576" s="17" t="s">
        <v>138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7" t="s">
        <v>146</v>
      </c>
      <c r="BK576" s="228">
        <f>ROUND(I576*H576,1)</f>
        <v>0</v>
      </c>
      <c r="BL576" s="17" t="s">
        <v>232</v>
      </c>
      <c r="BM576" s="227" t="s">
        <v>741</v>
      </c>
    </row>
    <row r="577" s="13" customFormat="1">
      <c r="A577" s="13"/>
      <c r="B577" s="229"/>
      <c r="C577" s="230"/>
      <c r="D577" s="231" t="s">
        <v>152</v>
      </c>
      <c r="E577" s="232" t="s">
        <v>1</v>
      </c>
      <c r="F577" s="233" t="s">
        <v>742</v>
      </c>
      <c r="G577" s="230"/>
      <c r="H577" s="232" t="s">
        <v>1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9" t="s">
        <v>152</v>
      </c>
      <c r="AU577" s="239" t="s">
        <v>146</v>
      </c>
      <c r="AV577" s="13" t="s">
        <v>82</v>
      </c>
      <c r="AW577" s="13" t="s">
        <v>30</v>
      </c>
      <c r="AX577" s="13" t="s">
        <v>74</v>
      </c>
      <c r="AY577" s="239" t="s">
        <v>138</v>
      </c>
    </row>
    <row r="578" s="14" customFormat="1">
      <c r="A578" s="14"/>
      <c r="B578" s="240"/>
      <c r="C578" s="241"/>
      <c r="D578" s="231" t="s">
        <v>152</v>
      </c>
      <c r="E578" s="242" t="s">
        <v>1</v>
      </c>
      <c r="F578" s="243" t="s">
        <v>82</v>
      </c>
      <c r="G578" s="241"/>
      <c r="H578" s="244">
        <v>1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0" t="s">
        <v>152</v>
      </c>
      <c r="AU578" s="250" t="s">
        <v>146</v>
      </c>
      <c r="AV578" s="14" t="s">
        <v>146</v>
      </c>
      <c r="AW578" s="14" t="s">
        <v>30</v>
      </c>
      <c r="AX578" s="14" t="s">
        <v>82</v>
      </c>
      <c r="AY578" s="250" t="s">
        <v>138</v>
      </c>
    </row>
    <row r="579" s="2" customFormat="1" ht="21.75" customHeight="1">
      <c r="A579" s="38"/>
      <c r="B579" s="39"/>
      <c r="C579" s="215" t="s">
        <v>743</v>
      </c>
      <c r="D579" s="215" t="s">
        <v>141</v>
      </c>
      <c r="E579" s="216" t="s">
        <v>744</v>
      </c>
      <c r="F579" s="217" t="s">
        <v>745</v>
      </c>
      <c r="G579" s="218" t="s">
        <v>144</v>
      </c>
      <c r="H579" s="219">
        <v>1</v>
      </c>
      <c r="I579" s="220"/>
      <c r="J579" s="221">
        <f>ROUND(I579*H579,1)</f>
        <v>0</v>
      </c>
      <c r="K579" s="222"/>
      <c r="L579" s="44"/>
      <c r="M579" s="223" t="s">
        <v>1</v>
      </c>
      <c r="N579" s="224" t="s">
        <v>40</v>
      </c>
      <c r="O579" s="91"/>
      <c r="P579" s="225">
        <f>O579*H579</f>
        <v>0</v>
      </c>
      <c r="Q579" s="225">
        <v>0.00014999999999999999</v>
      </c>
      <c r="R579" s="225">
        <f>Q579*H579</f>
        <v>0.00014999999999999999</v>
      </c>
      <c r="S579" s="225">
        <v>0</v>
      </c>
      <c r="T579" s="226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7" t="s">
        <v>232</v>
      </c>
      <c r="AT579" s="227" t="s">
        <v>141</v>
      </c>
      <c r="AU579" s="227" t="s">
        <v>146</v>
      </c>
      <c r="AY579" s="17" t="s">
        <v>138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7" t="s">
        <v>146</v>
      </c>
      <c r="BK579" s="228">
        <f>ROUND(I579*H579,1)</f>
        <v>0</v>
      </c>
      <c r="BL579" s="17" t="s">
        <v>232</v>
      </c>
      <c r="BM579" s="227" t="s">
        <v>746</v>
      </c>
    </row>
    <row r="580" s="2" customFormat="1" ht="24.15" customHeight="1">
      <c r="A580" s="38"/>
      <c r="B580" s="39"/>
      <c r="C580" s="262" t="s">
        <v>747</v>
      </c>
      <c r="D580" s="262" t="s">
        <v>233</v>
      </c>
      <c r="E580" s="263" t="s">
        <v>748</v>
      </c>
      <c r="F580" s="264" t="s">
        <v>749</v>
      </c>
      <c r="G580" s="265" t="s">
        <v>144</v>
      </c>
      <c r="H580" s="266">
        <v>1</v>
      </c>
      <c r="I580" s="267"/>
      <c r="J580" s="268">
        <f>ROUND(I580*H580,1)</f>
        <v>0</v>
      </c>
      <c r="K580" s="269"/>
      <c r="L580" s="270"/>
      <c r="M580" s="271" t="s">
        <v>1</v>
      </c>
      <c r="N580" s="272" t="s">
        <v>40</v>
      </c>
      <c r="O580" s="91"/>
      <c r="P580" s="225">
        <f>O580*H580</f>
        <v>0</v>
      </c>
      <c r="Q580" s="225">
        <v>0.00089999999999999998</v>
      </c>
      <c r="R580" s="225">
        <f>Q580*H580</f>
        <v>0.00089999999999999998</v>
      </c>
      <c r="S580" s="225">
        <v>0</v>
      </c>
      <c r="T580" s="226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7" t="s">
        <v>318</v>
      </c>
      <c r="AT580" s="227" t="s">
        <v>233</v>
      </c>
      <c r="AU580" s="227" t="s">
        <v>146</v>
      </c>
      <c r="AY580" s="17" t="s">
        <v>138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17" t="s">
        <v>146</v>
      </c>
      <c r="BK580" s="228">
        <f>ROUND(I580*H580,1)</f>
        <v>0</v>
      </c>
      <c r="BL580" s="17" t="s">
        <v>232</v>
      </c>
      <c r="BM580" s="227" t="s">
        <v>750</v>
      </c>
    </row>
    <row r="581" s="2" customFormat="1" ht="24.15" customHeight="1">
      <c r="A581" s="38"/>
      <c r="B581" s="39"/>
      <c r="C581" s="215" t="s">
        <v>751</v>
      </c>
      <c r="D581" s="215" t="s">
        <v>141</v>
      </c>
      <c r="E581" s="216" t="s">
        <v>752</v>
      </c>
      <c r="F581" s="217" t="s">
        <v>753</v>
      </c>
      <c r="G581" s="218" t="s">
        <v>144</v>
      </c>
      <c r="H581" s="219">
        <v>1</v>
      </c>
      <c r="I581" s="220"/>
      <c r="J581" s="221">
        <f>ROUND(I581*H581,1)</f>
        <v>0</v>
      </c>
      <c r="K581" s="222"/>
      <c r="L581" s="44"/>
      <c r="M581" s="223" t="s">
        <v>1</v>
      </c>
      <c r="N581" s="224" t="s">
        <v>40</v>
      </c>
      <c r="O581" s="91"/>
      <c r="P581" s="225">
        <f>O581*H581</f>
        <v>0</v>
      </c>
      <c r="Q581" s="225">
        <v>0.00027584700000000002</v>
      </c>
      <c r="R581" s="225">
        <f>Q581*H581</f>
        <v>0.00027584700000000002</v>
      </c>
      <c r="S581" s="225">
        <v>0</v>
      </c>
      <c r="T581" s="226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7" t="s">
        <v>232</v>
      </c>
      <c r="AT581" s="227" t="s">
        <v>141</v>
      </c>
      <c r="AU581" s="227" t="s">
        <v>146</v>
      </c>
      <c r="AY581" s="17" t="s">
        <v>138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7" t="s">
        <v>146</v>
      </c>
      <c r="BK581" s="228">
        <f>ROUND(I581*H581,1)</f>
        <v>0</v>
      </c>
      <c r="BL581" s="17" t="s">
        <v>232</v>
      </c>
      <c r="BM581" s="227" t="s">
        <v>754</v>
      </c>
    </row>
    <row r="582" s="14" customFormat="1">
      <c r="A582" s="14"/>
      <c r="B582" s="240"/>
      <c r="C582" s="241"/>
      <c r="D582" s="231" t="s">
        <v>152</v>
      </c>
      <c r="E582" s="242" t="s">
        <v>1</v>
      </c>
      <c r="F582" s="243" t="s">
        <v>82</v>
      </c>
      <c r="G582" s="241"/>
      <c r="H582" s="244">
        <v>1</v>
      </c>
      <c r="I582" s="245"/>
      <c r="J582" s="241"/>
      <c r="K582" s="241"/>
      <c r="L582" s="246"/>
      <c r="M582" s="247"/>
      <c r="N582" s="248"/>
      <c r="O582" s="248"/>
      <c r="P582" s="248"/>
      <c r="Q582" s="248"/>
      <c r="R582" s="248"/>
      <c r="S582" s="248"/>
      <c r="T582" s="24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0" t="s">
        <v>152</v>
      </c>
      <c r="AU582" s="250" t="s">
        <v>146</v>
      </c>
      <c r="AV582" s="14" t="s">
        <v>146</v>
      </c>
      <c r="AW582" s="14" t="s">
        <v>30</v>
      </c>
      <c r="AX582" s="14" t="s">
        <v>82</v>
      </c>
      <c r="AY582" s="250" t="s">
        <v>138</v>
      </c>
    </row>
    <row r="583" s="2" customFormat="1" ht="24.15" customHeight="1">
      <c r="A583" s="38"/>
      <c r="B583" s="39"/>
      <c r="C583" s="262" t="s">
        <v>755</v>
      </c>
      <c r="D583" s="262" t="s">
        <v>233</v>
      </c>
      <c r="E583" s="263" t="s">
        <v>756</v>
      </c>
      <c r="F583" s="264" t="s">
        <v>757</v>
      </c>
      <c r="G583" s="265" t="s">
        <v>144</v>
      </c>
      <c r="H583" s="266">
        <v>1</v>
      </c>
      <c r="I583" s="267"/>
      <c r="J583" s="268">
        <f>ROUND(I583*H583,1)</f>
        <v>0</v>
      </c>
      <c r="K583" s="269"/>
      <c r="L583" s="270"/>
      <c r="M583" s="271" t="s">
        <v>1</v>
      </c>
      <c r="N583" s="272" t="s">
        <v>40</v>
      </c>
      <c r="O583" s="91"/>
      <c r="P583" s="225">
        <f>O583*H583</f>
        <v>0</v>
      </c>
      <c r="Q583" s="225">
        <v>0.00025999999999999998</v>
      </c>
      <c r="R583" s="225">
        <f>Q583*H583</f>
        <v>0.00025999999999999998</v>
      </c>
      <c r="S583" s="225">
        <v>0</v>
      </c>
      <c r="T583" s="226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7" t="s">
        <v>318</v>
      </c>
      <c r="AT583" s="227" t="s">
        <v>233</v>
      </c>
      <c r="AU583" s="227" t="s">
        <v>146</v>
      </c>
      <c r="AY583" s="17" t="s">
        <v>138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7" t="s">
        <v>146</v>
      </c>
      <c r="BK583" s="228">
        <f>ROUND(I583*H583,1)</f>
        <v>0</v>
      </c>
      <c r="BL583" s="17" t="s">
        <v>232</v>
      </c>
      <c r="BM583" s="227" t="s">
        <v>758</v>
      </c>
    </row>
    <row r="584" s="2" customFormat="1" ht="24.15" customHeight="1">
      <c r="A584" s="38"/>
      <c r="B584" s="39"/>
      <c r="C584" s="215" t="s">
        <v>759</v>
      </c>
      <c r="D584" s="215" t="s">
        <v>141</v>
      </c>
      <c r="E584" s="216" t="s">
        <v>760</v>
      </c>
      <c r="F584" s="217" t="s">
        <v>761</v>
      </c>
      <c r="G584" s="218" t="s">
        <v>337</v>
      </c>
      <c r="H584" s="219">
        <v>0.128</v>
      </c>
      <c r="I584" s="220"/>
      <c r="J584" s="221">
        <f>ROUND(I584*H584,1)</f>
        <v>0</v>
      </c>
      <c r="K584" s="222"/>
      <c r="L584" s="44"/>
      <c r="M584" s="223" t="s">
        <v>1</v>
      </c>
      <c r="N584" s="224" t="s">
        <v>40</v>
      </c>
      <c r="O584" s="91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7" t="s">
        <v>232</v>
      </c>
      <c r="AT584" s="227" t="s">
        <v>141</v>
      </c>
      <c r="AU584" s="227" t="s">
        <v>146</v>
      </c>
      <c r="AY584" s="17" t="s">
        <v>138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17" t="s">
        <v>146</v>
      </c>
      <c r="BK584" s="228">
        <f>ROUND(I584*H584,1)</f>
        <v>0</v>
      </c>
      <c r="BL584" s="17" t="s">
        <v>232</v>
      </c>
      <c r="BM584" s="227" t="s">
        <v>762</v>
      </c>
    </row>
    <row r="585" s="2" customFormat="1" ht="24.15" customHeight="1">
      <c r="A585" s="38"/>
      <c r="B585" s="39"/>
      <c r="C585" s="215" t="s">
        <v>763</v>
      </c>
      <c r="D585" s="215" t="s">
        <v>141</v>
      </c>
      <c r="E585" s="216" t="s">
        <v>764</v>
      </c>
      <c r="F585" s="217" t="s">
        <v>765</v>
      </c>
      <c r="G585" s="218" t="s">
        <v>337</v>
      </c>
      <c r="H585" s="219">
        <v>0.128</v>
      </c>
      <c r="I585" s="220"/>
      <c r="J585" s="221">
        <f>ROUND(I585*H585,1)</f>
        <v>0</v>
      </c>
      <c r="K585" s="222"/>
      <c r="L585" s="44"/>
      <c r="M585" s="223" t="s">
        <v>1</v>
      </c>
      <c r="N585" s="224" t="s">
        <v>40</v>
      </c>
      <c r="O585" s="91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7" t="s">
        <v>232</v>
      </c>
      <c r="AT585" s="227" t="s">
        <v>141</v>
      </c>
      <c r="AU585" s="227" t="s">
        <v>146</v>
      </c>
      <c r="AY585" s="17" t="s">
        <v>138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17" t="s">
        <v>146</v>
      </c>
      <c r="BK585" s="228">
        <f>ROUND(I585*H585,1)</f>
        <v>0</v>
      </c>
      <c r="BL585" s="17" t="s">
        <v>232</v>
      </c>
      <c r="BM585" s="227" t="s">
        <v>766</v>
      </c>
    </row>
    <row r="586" s="2" customFormat="1" ht="24.15" customHeight="1">
      <c r="A586" s="38"/>
      <c r="B586" s="39"/>
      <c r="C586" s="215" t="s">
        <v>767</v>
      </c>
      <c r="D586" s="215" t="s">
        <v>141</v>
      </c>
      <c r="E586" s="216" t="s">
        <v>768</v>
      </c>
      <c r="F586" s="217" t="s">
        <v>769</v>
      </c>
      <c r="G586" s="218" t="s">
        <v>337</v>
      </c>
      <c r="H586" s="219">
        <v>0.128</v>
      </c>
      <c r="I586" s="220"/>
      <c r="J586" s="221">
        <f>ROUND(I586*H586,1)</f>
        <v>0</v>
      </c>
      <c r="K586" s="222"/>
      <c r="L586" s="44"/>
      <c r="M586" s="223" t="s">
        <v>1</v>
      </c>
      <c r="N586" s="224" t="s">
        <v>40</v>
      </c>
      <c r="O586" s="91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7" t="s">
        <v>232</v>
      </c>
      <c r="AT586" s="227" t="s">
        <v>141</v>
      </c>
      <c r="AU586" s="227" t="s">
        <v>146</v>
      </c>
      <c r="AY586" s="17" t="s">
        <v>138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17" t="s">
        <v>146</v>
      </c>
      <c r="BK586" s="228">
        <f>ROUND(I586*H586,1)</f>
        <v>0</v>
      </c>
      <c r="BL586" s="17" t="s">
        <v>232</v>
      </c>
      <c r="BM586" s="227" t="s">
        <v>770</v>
      </c>
    </row>
    <row r="587" s="12" customFormat="1" ht="22.8" customHeight="1">
      <c r="A587" s="12"/>
      <c r="B587" s="199"/>
      <c r="C587" s="200"/>
      <c r="D587" s="201" t="s">
        <v>73</v>
      </c>
      <c r="E587" s="213" t="s">
        <v>771</v>
      </c>
      <c r="F587" s="213" t="s">
        <v>772</v>
      </c>
      <c r="G587" s="200"/>
      <c r="H587" s="200"/>
      <c r="I587" s="203"/>
      <c r="J587" s="214">
        <f>BK587</f>
        <v>0</v>
      </c>
      <c r="K587" s="200"/>
      <c r="L587" s="205"/>
      <c r="M587" s="206"/>
      <c r="N587" s="207"/>
      <c r="O587" s="207"/>
      <c r="P587" s="208">
        <f>SUM(P588:P594)</f>
        <v>0</v>
      </c>
      <c r="Q587" s="207"/>
      <c r="R587" s="208">
        <f>SUM(R588:R594)</f>
        <v>0.017300000000000003</v>
      </c>
      <c r="S587" s="207"/>
      <c r="T587" s="209">
        <f>SUM(T588:T594)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0" t="s">
        <v>146</v>
      </c>
      <c r="AT587" s="211" t="s">
        <v>73</v>
      </c>
      <c r="AU587" s="211" t="s">
        <v>82</v>
      </c>
      <c r="AY587" s="210" t="s">
        <v>138</v>
      </c>
      <c r="BK587" s="212">
        <f>SUM(BK588:BK594)</f>
        <v>0</v>
      </c>
    </row>
    <row r="588" s="2" customFormat="1" ht="33" customHeight="1">
      <c r="A588" s="38"/>
      <c r="B588" s="39"/>
      <c r="C588" s="215" t="s">
        <v>773</v>
      </c>
      <c r="D588" s="215" t="s">
        <v>141</v>
      </c>
      <c r="E588" s="216" t="s">
        <v>774</v>
      </c>
      <c r="F588" s="217" t="s">
        <v>775</v>
      </c>
      <c r="G588" s="218" t="s">
        <v>549</v>
      </c>
      <c r="H588" s="219">
        <v>1</v>
      </c>
      <c r="I588" s="220"/>
      <c r="J588" s="221">
        <f>ROUND(I588*H588,1)</f>
        <v>0</v>
      </c>
      <c r="K588" s="222"/>
      <c r="L588" s="44"/>
      <c r="M588" s="223" t="s">
        <v>1</v>
      </c>
      <c r="N588" s="224" t="s">
        <v>40</v>
      </c>
      <c r="O588" s="91"/>
      <c r="P588" s="225">
        <f>O588*H588</f>
        <v>0</v>
      </c>
      <c r="Q588" s="225">
        <v>0.016650000000000002</v>
      </c>
      <c r="R588" s="225">
        <f>Q588*H588</f>
        <v>0.016650000000000002</v>
      </c>
      <c r="S588" s="225">
        <v>0</v>
      </c>
      <c r="T588" s="226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7" t="s">
        <v>232</v>
      </c>
      <c r="AT588" s="227" t="s">
        <v>141</v>
      </c>
      <c r="AU588" s="227" t="s">
        <v>146</v>
      </c>
      <c r="AY588" s="17" t="s">
        <v>138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17" t="s">
        <v>146</v>
      </c>
      <c r="BK588" s="228">
        <f>ROUND(I588*H588,1)</f>
        <v>0</v>
      </c>
      <c r="BL588" s="17" t="s">
        <v>232</v>
      </c>
      <c r="BM588" s="227" t="s">
        <v>776</v>
      </c>
    </row>
    <row r="589" s="14" customFormat="1">
      <c r="A589" s="14"/>
      <c r="B589" s="240"/>
      <c r="C589" s="241"/>
      <c r="D589" s="231" t="s">
        <v>152</v>
      </c>
      <c r="E589" s="242" t="s">
        <v>1</v>
      </c>
      <c r="F589" s="243" t="s">
        <v>82</v>
      </c>
      <c r="G589" s="241"/>
      <c r="H589" s="244">
        <v>1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0" t="s">
        <v>152</v>
      </c>
      <c r="AU589" s="250" t="s">
        <v>146</v>
      </c>
      <c r="AV589" s="14" t="s">
        <v>146</v>
      </c>
      <c r="AW589" s="14" t="s">
        <v>30</v>
      </c>
      <c r="AX589" s="14" t="s">
        <v>82</v>
      </c>
      <c r="AY589" s="250" t="s">
        <v>138</v>
      </c>
    </row>
    <row r="590" s="2" customFormat="1" ht="16.5" customHeight="1">
      <c r="A590" s="38"/>
      <c r="B590" s="39"/>
      <c r="C590" s="215" t="s">
        <v>777</v>
      </c>
      <c r="D590" s="215" t="s">
        <v>141</v>
      </c>
      <c r="E590" s="216" t="s">
        <v>778</v>
      </c>
      <c r="F590" s="217" t="s">
        <v>779</v>
      </c>
      <c r="G590" s="218" t="s">
        <v>549</v>
      </c>
      <c r="H590" s="219">
        <v>1</v>
      </c>
      <c r="I590" s="220"/>
      <c r="J590" s="221">
        <f>ROUND(I590*H590,1)</f>
        <v>0</v>
      </c>
      <c r="K590" s="222"/>
      <c r="L590" s="44"/>
      <c r="M590" s="223" t="s">
        <v>1</v>
      </c>
      <c r="N590" s="224" t="s">
        <v>40</v>
      </c>
      <c r="O590" s="91"/>
      <c r="P590" s="225">
        <f>O590*H590</f>
        <v>0</v>
      </c>
      <c r="Q590" s="225">
        <v>0.00014999999999999999</v>
      </c>
      <c r="R590" s="225">
        <f>Q590*H590</f>
        <v>0.00014999999999999999</v>
      </c>
      <c r="S590" s="225">
        <v>0</v>
      </c>
      <c r="T590" s="226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7" t="s">
        <v>232</v>
      </c>
      <c r="AT590" s="227" t="s">
        <v>141</v>
      </c>
      <c r="AU590" s="227" t="s">
        <v>146</v>
      </c>
      <c r="AY590" s="17" t="s">
        <v>138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17" t="s">
        <v>146</v>
      </c>
      <c r="BK590" s="228">
        <f>ROUND(I590*H590,1)</f>
        <v>0</v>
      </c>
      <c r="BL590" s="17" t="s">
        <v>232</v>
      </c>
      <c r="BM590" s="227" t="s">
        <v>780</v>
      </c>
    </row>
    <row r="591" s="2" customFormat="1" ht="16.5" customHeight="1">
      <c r="A591" s="38"/>
      <c r="B591" s="39"/>
      <c r="C591" s="215" t="s">
        <v>781</v>
      </c>
      <c r="D591" s="215" t="s">
        <v>141</v>
      </c>
      <c r="E591" s="216" t="s">
        <v>782</v>
      </c>
      <c r="F591" s="217" t="s">
        <v>783</v>
      </c>
      <c r="G591" s="218" t="s">
        <v>549</v>
      </c>
      <c r="H591" s="219">
        <v>1</v>
      </c>
      <c r="I591" s="220"/>
      <c r="J591" s="221">
        <f>ROUND(I591*H591,1)</f>
        <v>0</v>
      </c>
      <c r="K591" s="222"/>
      <c r="L591" s="44"/>
      <c r="M591" s="223" t="s">
        <v>1</v>
      </c>
      <c r="N591" s="224" t="s">
        <v>40</v>
      </c>
      <c r="O591" s="91"/>
      <c r="P591" s="225">
        <f>O591*H591</f>
        <v>0</v>
      </c>
      <c r="Q591" s="225">
        <v>0.00050000000000000001</v>
      </c>
      <c r="R591" s="225">
        <f>Q591*H591</f>
        <v>0.00050000000000000001</v>
      </c>
      <c r="S591" s="225">
        <v>0</v>
      </c>
      <c r="T591" s="226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7" t="s">
        <v>232</v>
      </c>
      <c r="AT591" s="227" t="s">
        <v>141</v>
      </c>
      <c r="AU591" s="227" t="s">
        <v>146</v>
      </c>
      <c r="AY591" s="17" t="s">
        <v>138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17" t="s">
        <v>146</v>
      </c>
      <c r="BK591" s="228">
        <f>ROUND(I591*H591,1)</f>
        <v>0</v>
      </c>
      <c r="BL591" s="17" t="s">
        <v>232</v>
      </c>
      <c r="BM591" s="227" t="s">
        <v>784</v>
      </c>
    </row>
    <row r="592" s="2" customFormat="1" ht="24.15" customHeight="1">
      <c r="A592" s="38"/>
      <c r="B592" s="39"/>
      <c r="C592" s="215" t="s">
        <v>785</v>
      </c>
      <c r="D592" s="215" t="s">
        <v>141</v>
      </c>
      <c r="E592" s="216" t="s">
        <v>786</v>
      </c>
      <c r="F592" s="217" t="s">
        <v>787</v>
      </c>
      <c r="G592" s="218" t="s">
        <v>337</v>
      </c>
      <c r="H592" s="219">
        <v>0.017000000000000001</v>
      </c>
      <c r="I592" s="220"/>
      <c r="J592" s="221">
        <f>ROUND(I592*H592,1)</f>
        <v>0</v>
      </c>
      <c r="K592" s="222"/>
      <c r="L592" s="44"/>
      <c r="M592" s="223" t="s">
        <v>1</v>
      </c>
      <c r="N592" s="224" t="s">
        <v>40</v>
      </c>
      <c r="O592" s="91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7" t="s">
        <v>232</v>
      </c>
      <c r="AT592" s="227" t="s">
        <v>141</v>
      </c>
      <c r="AU592" s="227" t="s">
        <v>146</v>
      </c>
      <c r="AY592" s="17" t="s">
        <v>138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17" t="s">
        <v>146</v>
      </c>
      <c r="BK592" s="228">
        <f>ROUND(I592*H592,1)</f>
        <v>0</v>
      </c>
      <c r="BL592" s="17" t="s">
        <v>232</v>
      </c>
      <c r="BM592" s="227" t="s">
        <v>788</v>
      </c>
    </row>
    <row r="593" s="2" customFormat="1" ht="24.15" customHeight="1">
      <c r="A593" s="38"/>
      <c r="B593" s="39"/>
      <c r="C593" s="215" t="s">
        <v>789</v>
      </c>
      <c r="D593" s="215" t="s">
        <v>141</v>
      </c>
      <c r="E593" s="216" t="s">
        <v>790</v>
      </c>
      <c r="F593" s="217" t="s">
        <v>791</v>
      </c>
      <c r="G593" s="218" t="s">
        <v>337</v>
      </c>
      <c r="H593" s="219">
        <v>0.017000000000000001</v>
      </c>
      <c r="I593" s="220"/>
      <c r="J593" s="221">
        <f>ROUND(I593*H593,1)</f>
        <v>0</v>
      </c>
      <c r="K593" s="222"/>
      <c r="L593" s="44"/>
      <c r="M593" s="223" t="s">
        <v>1</v>
      </c>
      <c r="N593" s="224" t="s">
        <v>40</v>
      </c>
      <c r="O593" s="91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7" t="s">
        <v>232</v>
      </c>
      <c r="AT593" s="227" t="s">
        <v>141</v>
      </c>
      <c r="AU593" s="227" t="s">
        <v>146</v>
      </c>
      <c r="AY593" s="17" t="s">
        <v>138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17" t="s">
        <v>146</v>
      </c>
      <c r="BK593" s="228">
        <f>ROUND(I593*H593,1)</f>
        <v>0</v>
      </c>
      <c r="BL593" s="17" t="s">
        <v>232</v>
      </c>
      <c r="BM593" s="227" t="s">
        <v>792</v>
      </c>
    </row>
    <row r="594" s="2" customFormat="1" ht="24.15" customHeight="1">
      <c r="A594" s="38"/>
      <c r="B594" s="39"/>
      <c r="C594" s="215" t="s">
        <v>793</v>
      </c>
      <c r="D594" s="215" t="s">
        <v>141</v>
      </c>
      <c r="E594" s="216" t="s">
        <v>794</v>
      </c>
      <c r="F594" s="217" t="s">
        <v>795</v>
      </c>
      <c r="G594" s="218" t="s">
        <v>337</v>
      </c>
      <c r="H594" s="219">
        <v>0.017000000000000001</v>
      </c>
      <c r="I594" s="220"/>
      <c r="J594" s="221">
        <f>ROUND(I594*H594,1)</f>
        <v>0</v>
      </c>
      <c r="K594" s="222"/>
      <c r="L594" s="44"/>
      <c r="M594" s="223" t="s">
        <v>1</v>
      </c>
      <c r="N594" s="224" t="s">
        <v>40</v>
      </c>
      <c r="O594" s="91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7" t="s">
        <v>232</v>
      </c>
      <c r="AT594" s="227" t="s">
        <v>141</v>
      </c>
      <c r="AU594" s="227" t="s">
        <v>146</v>
      </c>
      <c r="AY594" s="17" t="s">
        <v>138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7" t="s">
        <v>146</v>
      </c>
      <c r="BK594" s="228">
        <f>ROUND(I594*H594,1)</f>
        <v>0</v>
      </c>
      <c r="BL594" s="17" t="s">
        <v>232</v>
      </c>
      <c r="BM594" s="227" t="s">
        <v>796</v>
      </c>
    </row>
    <row r="595" s="12" customFormat="1" ht="22.8" customHeight="1">
      <c r="A595" s="12"/>
      <c r="B595" s="199"/>
      <c r="C595" s="200"/>
      <c r="D595" s="201" t="s">
        <v>73</v>
      </c>
      <c r="E595" s="213" t="s">
        <v>797</v>
      </c>
      <c r="F595" s="213" t="s">
        <v>798</v>
      </c>
      <c r="G595" s="200"/>
      <c r="H595" s="200"/>
      <c r="I595" s="203"/>
      <c r="J595" s="214">
        <f>BK595</f>
        <v>0</v>
      </c>
      <c r="K595" s="200"/>
      <c r="L595" s="205"/>
      <c r="M595" s="206"/>
      <c r="N595" s="207"/>
      <c r="O595" s="207"/>
      <c r="P595" s="208">
        <f>SUM(P596:P607)</f>
        <v>0</v>
      </c>
      <c r="Q595" s="207"/>
      <c r="R595" s="208">
        <f>SUM(R596:R607)</f>
        <v>0.0049900000000000005</v>
      </c>
      <c r="S595" s="207"/>
      <c r="T595" s="209">
        <f>SUM(T596:T607)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0" t="s">
        <v>146</v>
      </c>
      <c r="AT595" s="211" t="s">
        <v>73</v>
      </c>
      <c r="AU595" s="211" t="s">
        <v>82</v>
      </c>
      <c r="AY595" s="210" t="s">
        <v>138</v>
      </c>
      <c r="BK595" s="212">
        <f>SUM(BK596:BK607)</f>
        <v>0</v>
      </c>
    </row>
    <row r="596" s="2" customFormat="1" ht="21.75" customHeight="1">
      <c r="A596" s="38"/>
      <c r="B596" s="39"/>
      <c r="C596" s="215" t="s">
        <v>799</v>
      </c>
      <c r="D596" s="215" t="s">
        <v>141</v>
      </c>
      <c r="E596" s="216" t="s">
        <v>800</v>
      </c>
      <c r="F596" s="217" t="s">
        <v>801</v>
      </c>
      <c r="G596" s="218" t="s">
        <v>144</v>
      </c>
      <c r="H596" s="219">
        <v>2</v>
      </c>
      <c r="I596" s="220"/>
      <c r="J596" s="221">
        <f>ROUND(I596*H596,1)</f>
        <v>0</v>
      </c>
      <c r="K596" s="222"/>
      <c r="L596" s="44"/>
      <c r="M596" s="223" t="s">
        <v>1</v>
      </c>
      <c r="N596" s="224" t="s">
        <v>40</v>
      </c>
      <c r="O596" s="91"/>
      <c r="P596" s="225">
        <f>O596*H596</f>
        <v>0</v>
      </c>
      <c r="Q596" s="225">
        <v>0.00125</v>
      </c>
      <c r="R596" s="225">
        <f>Q596*H596</f>
        <v>0.0025000000000000001</v>
      </c>
      <c r="S596" s="225">
        <v>0</v>
      </c>
      <c r="T596" s="226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7" t="s">
        <v>232</v>
      </c>
      <c r="AT596" s="227" t="s">
        <v>141</v>
      </c>
      <c r="AU596" s="227" t="s">
        <v>146</v>
      </c>
      <c r="AY596" s="17" t="s">
        <v>138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7" t="s">
        <v>146</v>
      </c>
      <c r="BK596" s="228">
        <f>ROUND(I596*H596,1)</f>
        <v>0</v>
      </c>
      <c r="BL596" s="17" t="s">
        <v>232</v>
      </c>
      <c r="BM596" s="227" t="s">
        <v>802</v>
      </c>
    </row>
    <row r="597" s="2" customFormat="1" ht="24.15" customHeight="1">
      <c r="A597" s="38"/>
      <c r="B597" s="39"/>
      <c r="C597" s="215" t="s">
        <v>803</v>
      </c>
      <c r="D597" s="215" t="s">
        <v>141</v>
      </c>
      <c r="E597" s="216" t="s">
        <v>804</v>
      </c>
      <c r="F597" s="217" t="s">
        <v>805</v>
      </c>
      <c r="G597" s="218" t="s">
        <v>285</v>
      </c>
      <c r="H597" s="219">
        <v>3</v>
      </c>
      <c r="I597" s="220"/>
      <c r="J597" s="221">
        <f>ROUND(I597*H597,1)</f>
        <v>0</v>
      </c>
      <c r="K597" s="222"/>
      <c r="L597" s="44"/>
      <c r="M597" s="223" t="s">
        <v>1</v>
      </c>
      <c r="N597" s="224" t="s">
        <v>40</v>
      </c>
      <c r="O597" s="91"/>
      <c r="P597" s="225">
        <f>O597*H597</f>
        <v>0</v>
      </c>
      <c r="Q597" s="225">
        <v>0.00046999999999999999</v>
      </c>
      <c r="R597" s="225">
        <f>Q597*H597</f>
        <v>0.00141</v>
      </c>
      <c r="S597" s="225">
        <v>0</v>
      </c>
      <c r="T597" s="226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7" t="s">
        <v>232</v>
      </c>
      <c r="AT597" s="227" t="s">
        <v>141</v>
      </c>
      <c r="AU597" s="227" t="s">
        <v>146</v>
      </c>
      <c r="AY597" s="17" t="s">
        <v>138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17" t="s">
        <v>146</v>
      </c>
      <c r="BK597" s="228">
        <f>ROUND(I597*H597,1)</f>
        <v>0</v>
      </c>
      <c r="BL597" s="17" t="s">
        <v>232</v>
      </c>
      <c r="BM597" s="227" t="s">
        <v>806</v>
      </c>
    </row>
    <row r="598" s="13" customFormat="1">
      <c r="A598" s="13"/>
      <c r="B598" s="229"/>
      <c r="C598" s="230"/>
      <c r="D598" s="231" t="s">
        <v>152</v>
      </c>
      <c r="E598" s="232" t="s">
        <v>1</v>
      </c>
      <c r="F598" s="233" t="s">
        <v>807</v>
      </c>
      <c r="G598" s="230"/>
      <c r="H598" s="232" t="s">
        <v>1</v>
      </c>
      <c r="I598" s="234"/>
      <c r="J598" s="230"/>
      <c r="K598" s="230"/>
      <c r="L598" s="235"/>
      <c r="M598" s="236"/>
      <c r="N598" s="237"/>
      <c r="O598" s="237"/>
      <c r="P598" s="237"/>
      <c r="Q598" s="237"/>
      <c r="R598" s="237"/>
      <c r="S598" s="237"/>
      <c r="T598" s="23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9" t="s">
        <v>152</v>
      </c>
      <c r="AU598" s="239" t="s">
        <v>146</v>
      </c>
      <c r="AV598" s="13" t="s">
        <v>82</v>
      </c>
      <c r="AW598" s="13" t="s">
        <v>30</v>
      </c>
      <c r="AX598" s="13" t="s">
        <v>74</v>
      </c>
      <c r="AY598" s="239" t="s">
        <v>138</v>
      </c>
    </row>
    <row r="599" s="14" customFormat="1">
      <c r="A599" s="14"/>
      <c r="B599" s="240"/>
      <c r="C599" s="241"/>
      <c r="D599" s="231" t="s">
        <v>152</v>
      </c>
      <c r="E599" s="242" t="s">
        <v>1</v>
      </c>
      <c r="F599" s="243" t="s">
        <v>139</v>
      </c>
      <c r="G599" s="241"/>
      <c r="H599" s="244">
        <v>3</v>
      </c>
      <c r="I599" s="245"/>
      <c r="J599" s="241"/>
      <c r="K599" s="241"/>
      <c r="L599" s="246"/>
      <c r="M599" s="247"/>
      <c r="N599" s="248"/>
      <c r="O599" s="248"/>
      <c r="P599" s="248"/>
      <c r="Q599" s="248"/>
      <c r="R599" s="248"/>
      <c r="S599" s="248"/>
      <c r="T599" s="24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0" t="s">
        <v>152</v>
      </c>
      <c r="AU599" s="250" t="s">
        <v>146</v>
      </c>
      <c r="AV599" s="14" t="s">
        <v>146</v>
      </c>
      <c r="AW599" s="14" t="s">
        <v>30</v>
      </c>
      <c r="AX599" s="14" t="s">
        <v>74</v>
      </c>
      <c r="AY599" s="250" t="s">
        <v>138</v>
      </c>
    </row>
    <row r="600" s="15" customFormat="1">
      <c r="A600" s="15"/>
      <c r="B600" s="251"/>
      <c r="C600" s="252"/>
      <c r="D600" s="231" t="s">
        <v>152</v>
      </c>
      <c r="E600" s="253" t="s">
        <v>1</v>
      </c>
      <c r="F600" s="254" t="s">
        <v>169</v>
      </c>
      <c r="G600" s="252"/>
      <c r="H600" s="255">
        <v>3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1" t="s">
        <v>152</v>
      </c>
      <c r="AU600" s="261" t="s">
        <v>146</v>
      </c>
      <c r="AV600" s="15" t="s">
        <v>145</v>
      </c>
      <c r="AW600" s="15" t="s">
        <v>30</v>
      </c>
      <c r="AX600" s="15" t="s">
        <v>82</v>
      </c>
      <c r="AY600" s="261" t="s">
        <v>138</v>
      </c>
    </row>
    <row r="601" s="2" customFormat="1" ht="16.5" customHeight="1">
      <c r="A601" s="38"/>
      <c r="B601" s="39"/>
      <c r="C601" s="215" t="s">
        <v>808</v>
      </c>
      <c r="D601" s="215" t="s">
        <v>141</v>
      </c>
      <c r="E601" s="216" t="s">
        <v>809</v>
      </c>
      <c r="F601" s="217" t="s">
        <v>810</v>
      </c>
      <c r="G601" s="218" t="s">
        <v>285</v>
      </c>
      <c r="H601" s="219">
        <v>9</v>
      </c>
      <c r="I601" s="220"/>
      <c r="J601" s="221">
        <f>ROUND(I601*H601,1)</f>
        <v>0</v>
      </c>
      <c r="K601" s="222"/>
      <c r="L601" s="44"/>
      <c r="M601" s="223" t="s">
        <v>1</v>
      </c>
      <c r="N601" s="224" t="s">
        <v>40</v>
      </c>
      <c r="O601" s="91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7" t="s">
        <v>232</v>
      </c>
      <c r="AT601" s="227" t="s">
        <v>141</v>
      </c>
      <c r="AU601" s="227" t="s">
        <v>146</v>
      </c>
      <c r="AY601" s="17" t="s">
        <v>138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17" t="s">
        <v>146</v>
      </c>
      <c r="BK601" s="228">
        <f>ROUND(I601*H601,1)</f>
        <v>0</v>
      </c>
      <c r="BL601" s="17" t="s">
        <v>232</v>
      </c>
      <c r="BM601" s="227" t="s">
        <v>811</v>
      </c>
    </row>
    <row r="602" s="14" customFormat="1">
      <c r="A602" s="14"/>
      <c r="B602" s="240"/>
      <c r="C602" s="241"/>
      <c r="D602" s="231" t="s">
        <v>152</v>
      </c>
      <c r="E602" s="242" t="s">
        <v>1</v>
      </c>
      <c r="F602" s="243" t="s">
        <v>195</v>
      </c>
      <c r="G602" s="241"/>
      <c r="H602" s="244">
        <v>9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0" t="s">
        <v>152</v>
      </c>
      <c r="AU602" s="250" t="s">
        <v>146</v>
      </c>
      <c r="AV602" s="14" t="s">
        <v>146</v>
      </c>
      <c r="AW602" s="14" t="s">
        <v>30</v>
      </c>
      <c r="AX602" s="14" t="s">
        <v>82</v>
      </c>
      <c r="AY602" s="250" t="s">
        <v>138</v>
      </c>
    </row>
    <row r="603" s="2" customFormat="1" ht="16.5" customHeight="1">
      <c r="A603" s="38"/>
      <c r="B603" s="39"/>
      <c r="C603" s="215" t="s">
        <v>812</v>
      </c>
      <c r="D603" s="215" t="s">
        <v>141</v>
      </c>
      <c r="E603" s="216" t="s">
        <v>813</v>
      </c>
      <c r="F603" s="217" t="s">
        <v>814</v>
      </c>
      <c r="G603" s="218" t="s">
        <v>285</v>
      </c>
      <c r="H603" s="219">
        <v>9</v>
      </c>
      <c r="I603" s="220"/>
      <c r="J603" s="221">
        <f>ROUND(I603*H603,1)</f>
        <v>0</v>
      </c>
      <c r="K603" s="222"/>
      <c r="L603" s="44"/>
      <c r="M603" s="223" t="s">
        <v>1</v>
      </c>
      <c r="N603" s="224" t="s">
        <v>40</v>
      </c>
      <c r="O603" s="91"/>
      <c r="P603" s="225">
        <f>O603*H603</f>
        <v>0</v>
      </c>
      <c r="Q603" s="225">
        <v>0.00012</v>
      </c>
      <c r="R603" s="225">
        <f>Q603*H603</f>
        <v>0.00108</v>
      </c>
      <c r="S603" s="225">
        <v>0</v>
      </c>
      <c r="T603" s="226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7" t="s">
        <v>232</v>
      </c>
      <c r="AT603" s="227" t="s">
        <v>141</v>
      </c>
      <c r="AU603" s="227" t="s">
        <v>146</v>
      </c>
      <c r="AY603" s="17" t="s">
        <v>138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17" t="s">
        <v>146</v>
      </c>
      <c r="BK603" s="228">
        <f>ROUND(I603*H603,1)</f>
        <v>0</v>
      </c>
      <c r="BL603" s="17" t="s">
        <v>232</v>
      </c>
      <c r="BM603" s="227" t="s">
        <v>815</v>
      </c>
    </row>
    <row r="604" s="14" customFormat="1">
      <c r="A604" s="14"/>
      <c r="B604" s="240"/>
      <c r="C604" s="241"/>
      <c r="D604" s="231" t="s">
        <v>152</v>
      </c>
      <c r="E604" s="242" t="s">
        <v>1</v>
      </c>
      <c r="F604" s="243" t="s">
        <v>195</v>
      </c>
      <c r="G604" s="241"/>
      <c r="H604" s="244">
        <v>9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0" t="s">
        <v>152</v>
      </c>
      <c r="AU604" s="250" t="s">
        <v>146</v>
      </c>
      <c r="AV604" s="14" t="s">
        <v>146</v>
      </c>
      <c r="AW604" s="14" t="s">
        <v>30</v>
      </c>
      <c r="AX604" s="14" t="s">
        <v>82</v>
      </c>
      <c r="AY604" s="250" t="s">
        <v>138</v>
      </c>
    </row>
    <row r="605" s="2" customFormat="1" ht="24.15" customHeight="1">
      <c r="A605" s="38"/>
      <c r="B605" s="39"/>
      <c r="C605" s="215" t="s">
        <v>816</v>
      </c>
      <c r="D605" s="215" t="s">
        <v>141</v>
      </c>
      <c r="E605" s="216" t="s">
        <v>817</v>
      </c>
      <c r="F605" s="217" t="s">
        <v>818</v>
      </c>
      <c r="G605" s="218" t="s">
        <v>337</v>
      </c>
      <c r="H605" s="219">
        <v>0.0050000000000000001</v>
      </c>
      <c r="I605" s="220"/>
      <c r="J605" s="221">
        <f>ROUND(I605*H605,1)</f>
        <v>0</v>
      </c>
      <c r="K605" s="222"/>
      <c r="L605" s="44"/>
      <c r="M605" s="223" t="s">
        <v>1</v>
      </c>
      <c r="N605" s="224" t="s">
        <v>40</v>
      </c>
      <c r="O605" s="91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7" t="s">
        <v>232</v>
      </c>
      <c r="AT605" s="227" t="s">
        <v>141</v>
      </c>
      <c r="AU605" s="227" t="s">
        <v>146</v>
      </c>
      <c r="AY605" s="17" t="s">
        <v>138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17" t="s">
        <v>146</v>
      </c>
      <c r="BK605" s="228">
        <f>ROUND(I605*H605,1)</f>
        <v>0</v>
      </c>
      <c r="BL605" s="17" t="s">
        <v>232</v>
      </c>
      <c r="BM605" s="227" t="s">
        <v>819</v>
      </c>
    </row>
    <row r="606" s="2" customFormat="1" ht="24.15" customHeight="1">
      <c r="A606" s="38"/>
      <c r="B606" s="39"/>
      <c r="C606" s="215" t="s">
        <v>820</v>
      </c>
      <c r="D606" s="215" t="s">
        <v>141</v>
      </c>
      <c r="E606" s="216" t="s">
        <v>821</v>
      </c>
      <c r="F606" s="217" t="s">
        <v>822</v>
      </c>
      <c r="G606" s="218" t="s">
        <v>337</v>
      </c>
      <c r="H606" s="219">
        <v>0.0050000000000000001</v>
      </c>
      <c r="I606" s="220"/>
      <c r="J606" s="221">
        <f>ROUND(I606*H606,1)</f>
        <v>0</v>
      </c>
      <c r="K606" s="222"/>
      <c r="L606" s="44"/>
      <c r="M606" s="223" t="s">
        <v>1</v>
      </c>
      <c r="N606" s="224" t="s">
        <v>40</v>
      </c>
      <c r="O606" s="91"/>
      <c r="P606" s="225">
        <f>O606*H606</f>
        <v>0</v>
      </c>
      <c r="Q606" s="225">
        <v>0</v>
      </c>
      <c r="R606" s="225">
        <f>Q606*H606</f>
        <v>0</v>
      </c>
      <c r="S606" s="225">
        <v>0</v>
      </c>
      <c r="T606" s="226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7" t="s">
        <v>232</v>
      </c>
      <c r="AT606" s="227" t="s">
        <v>141</v>
      </c>
      <c r="AU606" s="227" t="s">
        <v>146</v>
      </c>
      <c r="AY606" s="17" t="s">
        <v>138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17" t="s">
        <v>146</v>
      </c>
      <c r="BK606" s="228">
        <f>ROUND(I606*H606,1)</f>
        <v>0</v>
      </c>
      <c r="BL606" s="17" t="s">
        <v>232</v>
      </c>
      <c r="BM606" s="227" t="s">
        <v>823</v>
      </c>
    </row>
    <row r="607" s="2" customFormat="1" ht="24.15" customHeight="1">
      <c r="A607" s="38"/>
      <c r="B607" s="39"/>
      <c r="C607" s="215" t="s">
        <v>824</v>
      </c>
      <c r="D607" s="215" t="s">
        <v>141</v>
      </c>
      <c r="E607" s="216" t="s">
        <v>825</v>
      </c>
      <c r="F607" s="217" t="s">
        <v>826</v>
      </c>
      <c r="G607" s="218" t="s">
        <v>337</v>
      </c>
      <c r="H607" s="219">
        <v>0.0050000000000000001</v>
      </c>
      <c r="I607" s="220"/>
      <c r="J607" s="221">
        <f>ROUND(I607*H607,1)</f>
        <v>0</v>
      </c>
      <c r="K607" s="222"/>
      <c r="L607" s="44"/>
      <c r="M607" s="223" t="s">
        <v>1</v>
      </c>
      <c r="N607" s="224" t="s">
        <v>40</v>
      </c>
      <c r="O607" s="91"/>
      <c r="P607" s="225">
        <f>O607*H607</f>
        <v>0</v>
      </c>
      <c r="Q607" s="225">
        <v>0</v>
      </c>
      <c r="R607" s="225">
        <f>Q607*H607</f>
        <v>0</v>
      </c>
      <c r="S607" s="225">
        <v>0</v>
      </c>
      <c r="T607" s="226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7" t="s">
        <v>232</v>
      </c>
      <c r="AT607" s="227" t="s">
        <v>141</v>
      </c>
      <c r="AU607" s="227" t="s">
        <v>146</v>
      </c>
      <c r="AY607" s="17" t="s">
        <v>138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17" t="s">
        <v>146</v>
      </c>
      <c r="BK607" s="228">
        <f>ROUND(I607*H607,1)</f>
        <v>0</v>
      </c>
      <c r="BL607" s="17" t="s">
        <v>232</v>
      </c>
      <c r="BM607" s="227" t="s">
        <v>827</v>
      </c>
    </row>
    <row r="608" s="12" customFormat="1" ht="22.8" customHeight="1">
      <c r="A608" s="12"/>
      <c r="B608" s="199"/>
      <c r="C608" s="200"/>
      <c r="D608" s="201" t="s">
        <v>73</v>
      </c>
      <c r="E608" s="213" t="s">
        <v>828</v>
      </c>
      <c r="F608" s="213" t="s">
        <v>829</v>
      </c>
      <c r="G608" s="200"/>
      <c r="H608" s="200"/>
      <c r="I608" s="203"/>
      <c r="J608" s="214">
        <f>BK608</f>
        <v>0</v>
      </c>
      <c r="K608" s="200"/>
      <c r="L608" s="205"/>
      <c r="M608" s="206"/>
      <c r="N608" s="207"/>
      <c r="O608" s="207"/>
      <c r="P608" s="208">
        <f>SUM(P609:P616)</f>
        <v>0</v>
      </c>
      <c r="Q608" s="207"/>
      <c r="R608" s="208">
        <f>SUM(R609:R616)</f>
        <v>0.001</v>
      </c>
      <c r="S608" s="207"/>
      <c r="T608" s="209">
        <f>SUM(T609:T616)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0" t="s">
        <v>146</v>
      </c>
      <c r="AT608" s="211" t="s">
        <v>73</v>
      </c>
      <c r="AU608" s="211" t="s">
        <v>82</v>
      </c>
      <c r="AY608" s="210" t="s">
        <v>138</v>
      </c>
      <c r="BK608" s="212">
        <f>SUM(BK609:BK616)</f>
        <v>0</v>
      </c>
    </row>
    <row r="609" s="2" customFormat="1" ht="24.15" customHeight="1">
      <c r="A609" s="38"/>
      <c r="B609" s="39"/>
      <c r="C609" s="215" t="s">
        <v>830</v>
      </c>
      <c r="D609" s="215" t="s">
        <v>141</v>
      </c>
      <c r="E609" s="216" t="s">
        <v>831</v>
      </c>
      <c r="F609" s="217" t="s">
        <v>832</v>
      </c>
      <c r="G609" s="218" t="s">
        <v>144</v>
      </c>
      <c r="H609" s="219">
        <v>1</v>
      </c>
      <c r="I609" s="220"/>
      <c r="J609" s="221">
        <f>ROUND(I609*H609,1)</f>
        <v>0</v>
      </c>
      <c r="K609" s="222"/>
      <c r="L609" s="44"/>
      <c r="M609" s="223" t="s">
        <v>1</v>
      </c>
      <c r="N609" s="224" t="s">
        <v>40</v>
      </c>
      <c r="O609" s="91"/>
      <c r="P609" s="225">
        <f>O609*H609</f>
        <v>0</v>
      </c>
      <c r="Q609" s="225">
        <v>0.00013999999999999999</v>
      </c>
      <c r="R609" s="225">
        <f>Q609*H609</f>
        <v>0.00013999999999999999</v>
      </c>
      <c r="S609" s="225">
        <v>0</v>
      </c>
      <c r="T609" s="226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7" t="s">
        <v>232</v>
      </c>
      <c r="AT609" s="227" t="s">
        <v>141</v>
      </c>
      <c r="AU609" s="227" t="s">
        <v>146</v>
      </c>
      <c r="AY609" s="17" t="s">
        <v>138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17" t="s">
        <v>146</v>
      </c>
      <c r="BK609" s="228">
        <f>ROUND(I609*H609,1)</f>
        <v>0</v>
      </c>
      <c r="BL609" s="17" t="s">
        <v>232</v>
      </c>
      <c r="BM609" s="227" t="s">
        <v>833</v>
      </c>
    </row>
    <row r="610" s="14" customFormat="1">
      <c r="A610" s="14"/>
      <c r="B610" s="240"/>
      <c r="C610" s="241"/>
      <c r="D610" s="231" t="s">
        <v>152</v>
      </c>
      <c r="E610" s="242" t="s">
        <v>1</v>
      </c>
      <c r="F610" s="243" t="s">
        <v>82</v>
      </c>
      <c r="G610" s="241"/>
      <c r="H610" s="244">
        <v>1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0" t="s">
        <v>152</v>
      </c>
      <c r="AU610" s="250" t="s">
        <v>146</v>
      </c>
      <c r="AV610" s="14" t="s">
        <v>146</v>
      </c>
      <c r="AW610" s="14" t="s">
        <v>30</v>
      </c>
      <c r="AX610" s="14" t="s">
        <v>82</v>
      </c>
      <c r="AY610" s="250" t="s">
        <v>138</v>
      </c>
    </row>
    <row r="611" s="2" customFormat="1" ht="24.15" customHeight="1">
      <c r="A611" s="38"/>
      <c r="B611" s="39"/>
      <c r="C611" s="215" t="s">
        <v>834</v>
      </c>
      <c r="D611" s="215" t="s">
        <v>141</v>
      </c>
      <c r="E611" s="216" t="s">
        <v>835</v>
      </c>
      <c r="F611" s="217" t="s">
        <v>836</v>
      </c>
      <c r="G611" s="218" t="s">
        <v>144</v>
      </c>
      <c r="H611" s="219">
        <v>1</v>
      </c>
      <c r="I611" s="220"/>
      <c r="J611" s="221">
        <f>ROUND(I611*H611,1)</f>
        <v>0</v>
      </c>
      <c r="K611" s="222"/>
      <c r="L611" s="44"/>
      <c r="M611" s="223" t="s">
        <v>1</v>
      </c>
      <c r="N611" s="224" t="s">
        <v>40</v>
      </c>
      <c r="O611" s="91"/>
      <c r="P611" s="225">
        <f>O611*H611</f>
        <v>0</v>
      </c>
      <c r="Q611" s="225">
        <v>0.00085999999999999998</v>
      </c>
      <c r="R611" s="225">
        <f>Q611*H611</f>
        <v>0.00085999999999999998</v>
      </c>
      <c r="S611" s="225">
        <v>0</v>
      </c>
      <c r="T611" s="226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7" t="s">
        <v>232</v>
      </c>
      <c r="AT611" s="227" t="s">
        <v>141</v>
      </c>
      <c r="AU611" s="227" t="s">
        <v>146</v>
      </c>
      <c r="AY611" s="17" t="s">
        <v>138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17" t="s">
        <v>146</v>
      </c>
      <c r="BK611" s="228">
        <f>ROUND(I611*H611,1)</f>
        <v>0</v>
      </c>
      <c r="BL611" s="17" t="s">
        <v>232</v>
      </c>
      <c r="BM611" s="227" t="s">
        <v>837</v>
      </c>
    </row>
    <row r="612" s="14" customFormat="1">
      <c r="A612" s="14"/>
      <c r="B612" s="240"/>
      <c r="C612" s="241"/>
      <c r="D612" s="231" t="s">
        <v>152</v>
      </c>
      <c r="E612" s="242" t="s">
        <v>1</v>
      </c>
      <c r="F612" s="243" t="s">
        <v>82</v>
      </c>
      <c r="G612" s="241"/>
      <c r="H612" s="244">
        <v>1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0" t="s">
        <v>152</v>
      </c>
      <c r="AU612" s="250" t="s">
        <v>146</v>
      </c>
      <c r="AV612" s="14" t="s">
        <v>146</v>
      </c>
      <c r="AW612" s="14" t="s">
        <v>30</v>
      </c>
      <c r="AX612" s="14" t="s">
        <v>82</v>
      </c>
      <c r="AY612" s="250" t="s">
        <v>138</v>
      </c>
    </row>
    <row r="613" s="2" customFormat="1" ht="21.75" customHeight="1">
      <c r="A613" s="38"/>
      <c r="B613" s="39"/>
      <c r="C613" s="215" t="s">
        <v>838</v>
      </c>
      <c r="D613" s="215" t="s">
        <v>141</v>
      </c>
      <c r="E613" s="216" t="s">
        <v>839</v>
      </c>
      <c r="F613" s="217" t="s">
        <v>840</v>
      </c>
      <c r="G613" s="218" t="s">
        <v>337</v>
      </c>
      <c r="H613" s="219">
        <v>0.001</v>
      </c>
      <c r="I613" s="220"/>
      <c r="J613" s="221">
        <f>ROUND(I613*H613,1)</f>
        <v>0</v>
      </c>
      <c r="K613" s="222"/>
      <c r="L613" s="44"/>
      <c r="M613" s="223" t="s">
        <v>1</v>
      </c>
      <c r="N613" s="224" t="s">
        <v>40</v>
      </c>
      <c r="O613" s="91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7" t="s">
        <v>232</v>
      </c>
      <c r="AT613" s="227" t="s">
        <v>141</v>
      </c>
      <c r="AU613" s="227" t="s">
        <v>146</v>
      </c>
      <c r="AY613" s="17" t="s">
        <v>138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17" t="s">
        <v>146</v>
      </c>
      <c r="BK613" s="228">
        <f>ROUND(I613*H613,1)</f>
        <v>0</v>
      </c>
      <c r="BL613" s="17" t="s">
        <v>232</v>
      </c>
      <c r="BM613" s="227" t="s">
        <v>841</v>
      </c>
    </row>
    <row r="614" s="2" customFormat="1" ht="24.15" customHeight="1">
      <c r="A614" s="38"/>
      <c r="B614" s="39"/>
      <c r="C614" s="215" t="s">
        <v>842</v>
      </c>
      <c r="D614" s="215" t="s">
        <v>141</v>
      </c>
      <c r="E614" s="216" t="s">
        <v>843</v>
      </c>
      <c r="F614" s="217" t="s">
        <v>844</v>
      </c>
      <c r="G614" s="218" t="s">
        <v>337</v>
      </c>
      <c r="H614" s="219">
        <v>0.001</v>
      </c>
      <c r="I614" s="220"/>
      <c r="J614" s="221">
        <f>ROUND(I614*H614,1)</f>
        <v>0</v>
      </c>
      <c r="K614" s="222"/>
      <c r="L614" s="44"/>
      <c r="M614" s="223" t="s">
        <v>1</v>
      </c>
      <c r="N614" s="224" t="s">
        <v>40</v>
      </c>
      <c r="O614" s="91"/>
      <c r="P614" s="225">
        <f>O614*H614</f>
        <v>0</v>
      </c>
      <c r="Q614" s="225">
        <v>0</v>
      </c>
      <c r="R614" s="225">
        <f>Q614*H614</f>
        <v>0</v>
      </c>
      <c r="S614" s="225">
        <v>0</v>
      </c>
      <c r="T614" s="226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7" t="s">
        <v>232</v>
      </c>
      <c r="AT614" s="227" t="s">
        <v>141</v>
      </c>
      <c r="AU614" s="227" t="s">
        <v>146</v>
      </c>
      <c r="AY614" s="17" t="s">
        <v>138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17" t="s">
        <v>146</v>
      </c>
      <c r="BK614" s="228">
        <f>ROUND(I614*H614,1)</f>
        <v>0</v>
      </c>
      <c r="BL614" s="17" t="s">
        <v>232</v>
      </c>
      <c r="BM614" s="227" t="s">
        <v>845</v>
      </c>
    </row>
    <row r="615" s="2" customFormat="1" ht="24.15" customHeight="1">
      <c r="A615" s="38"/>
      <c r="B615" s="39"/>
      <c r="C615" s="215" t="s">
        <v>846</v>
      </c>
      <c r="D615" s="215" t="s">
        <v>141</v>
      </c>
      <c r="E615" s="216" t="s">
        <v>847</v>
      </c>
      <c r="F615" s="217" t="s">
        <v>848</v>
      </c>
      <c r="G615" s="218" t="s">
        <v>337</v>
      </c>
      <c r="H615" s="219">
        <v>0.001</v>
      </c>
      <c r="I615" s="220"/>
      <c r="J615" s="221">
        <f>ROUND(I615*H615,1)</f>
        <v>0</v>
      </c>
      <c r="K615" s="222"/>
      <c r="L615" s="44"/>
      <c r="M615" s="223" t="s">
        <v>1</v>
      </c>
      <c r="N615" s="224" t="s">
        <v>40</v>
      </c>
      <c r="O615" s="91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7" t="s">
        <v>232</v>
      </c>
      <c r="AT615" s="227" t="s">
        <v>141</v>
      </c>
      <c r="AU615" s="227" t="s">
        <v>146</v>
      </c>
      <c r="AY615" s="17" t="s">
        <v>138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17" t="s">
        <v>146</v>
      </c>
      <c r="BK615" s="228">
        <f>ROUND(I615*H615,1)</f>
        <v>0</v>
      </c>
      <c r="BL615" s="17" t="s">
        <v>232</v>
      </c>
      <c r="BM615" s="227" t="s">
        <v>849</v>
      </c>
    </row>
    <row r="616" s="2" customFormat="1" ht="24.15" customHeight="1">
      <c r="A616" s="38"/>
      <c r="B616" s="39"/>
      <c r="C616" s="215" t="s">
        <v>850</v>
      </c>
      <c r="D616" s="215" t="s">
        <v>141</v>
      </c>
      <c r="E616" s="216" t="s">
        <v>851</v>
      </c>
      <c r="F616" s="217" t="s">
        <v>852</v>
      </c>
      <c r="G616" s="218" t="s">
        <v>337</v>
      </c>
      <c r="H616" s="219">
        <v>0.001</v>
      </c>
      <c r="I616" s="220"/>
      <c r="J616" s="221">
        <f>ROUND(I616*H616,1)</f>
        <v>0</v>
      </c>
      <c r="K616" s="222"/>
      <c r="L616" s="44"/>
      <c r="M616" s="223" t="s">
        <v>1</v>
      </c>
      <c r="N616" s="224" t="s">
        <v>40</v>
      </c>
      <c r="O616" s="91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7" t="s">
        <v>232</v>
      </c>
      <c r="AT616" s="227" t="s">
        <v>141</v>
      </c>
      <c r="AU616" s="227" t="s">
        <v>146</v>
      </c>
      <c r="AY616" s="17" t="s">
        <v>138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17" t="s">
        <v>146</v>
      </c>
      <c r="BK616" s="228">
        <f>ROUND(I616*H616,1)</f>
        <v>0</v>
      </c>
      <c r="BL616" s="17" t="s">
        <v>232</v>
      </c>
      <c r="BM616" s="227" t="s">
        <v>853</v>
      </c>
    </row>
    <row r="617" s="12" customFormat="1" ht="22.8" customHeight="1">
      <c r="A617" s="12"/>
      <c r="B617" s="199"/>
      <c r="C617" s="200"/>
      <c r="D617" s="201" t="s">
        <v>73</v>
      </c>
      <c r="E617" s="213" t="s">
        <v>854</v>
      </c>
      <c r="F617" s="213" t="s">
        <v>855</v>
      </c>
      <c r="G617" s="200"/>
      <c r="H617" s="200"/>
      <c r="I617" s="203"/>
      <c r="J617" s="214">
        <f>BK617</f>
        <v>0</v>
      </c>
      <c r="K617" s="200"/>
      <c r="L617" s="205"/>
      <c r="M617" s="206"/>
      <c r="N617" s="207"/>
      <c r="O617" s="207"/>
      <c r="P617" s="208">
        <f>SUM(P618:P670)</f>
        <v>0</v>
      </c>
      <c r="Q617" s="207"/>
      <c r="R617" s="208">
        <f>SUM(R618:R670)</f>
        <v>0.082500000000000004</v>
      </c>
      <c r="S617" s="207"/>
      <c r="T617" s="209">
        <f>SUM(T618:T670)</f>
        <v>0.31654000000000004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0" t="s">
        <v>146</v>
      </c>
      <c r="AT617" s="211" t="s">
        <v>73</v>
      </c>
      <c r="AU617" s="211" t="s">
        <v>82</v>
      </c>
      <c r="AY617" s="210" t="s">
        <v>138</v>
      </c>
      <c r="BK617" s="212">
        <f>SUM(BK618:BK670)</f>
        <v>0</v>
      </c>
    </row>
    <row r="618" s="2" customFormat="1" ht="24.15" customHeight="1">
      <c r="A618" s="38"/>
      <c r="B618" s="39"/>
      <c r="C618" s="215" t="s">
        <v>856</v>
      </c>
      <c r="D618" s="215" t="s">
        <v>141</v>
      </c>
      <c r="E618" s="216" t="s">
        <v>857</v>
      </c>
      <c r="F618" s="217" t="s">
        <v>858</v>
      </c>
      <c r="G618" s="218" t="s">
        <v>144</v>
      </c>
      <c r="H618" s="219">
        <v>3</v>
      </c>
      <c r="I618" s="220"/>
      <c r="J618" s="221">
        <f>ROUND(I618*H618,1)</f>
        <v>0</v>
      </c>
      <c r="K618" s="222"/>
      <c r="L618" s="44"/>
      <c r="M618" s="223" t="s">
        <v>1</v>
      </c>
      <c r="N618" s="224" t="s">
        <v>40</v>
      </c>
      <c r="O618" s="91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7" t="s">
        <v>232</v>
      </c>
      <c r="AT618" s="227" t="s">
        <v>141</v>
      </c>
      <c r="AU618" s="227" t="s">
        <v>146</v>
      </c>
      <c r="AY618" s="17" t="s">
        <v>138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17" t="s">
        <v>146</v>
      </c>
      <c r="BK618" s="228">
        <f>ROUND(I618*H618,1)</f>
        <v>0</v>
      </c>
      <c r="BL618" s="17" t="s">
        <v>232</v>
      </c>
      <c r="BM618" s="227" t="s">
        <v>859</v>
      </c>
    </row>
    <row r="619" s="14" customFormat="1">
      <c r="A619" s="14"/>
      <c r="B619" s="240"/>
      <c r="C619" s="241"/>
      <c r="D619" s="231" t="s">
        <v>152</v>
      </c>
      <c r="E619" s="242" t="s">
        <v>1</v>
      </c>
      <c r="F619" s="243" t="s">
        <v>139</v>
      </c>
      <c r="G619" s="241"/>
      <c r="H619" s="244">
        <v>3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0" t="s">
        <v>152</v>
      </c>
      <c r="AU619" s="250" t="s">
        <v>146</v>
      </c>
      <c r="AV619" s="14" t="s">
        <v>146</v>
      </c>
      <c r="AW619" s="14" t="s">
        <v>30</v>
      </c>
      <c r="AX619" s="14" t="s">
        <v>82</v>
      </c>
      <c r="AY619" s="250" t="s">
        <v>138</v>
      </c>
    </row>
    <row r="620" s="2" customFormat="1" ht="16.5" customHeight="1">
      <c r="A620" s="38"/>
      <c r="B620" s="39"/>
      <c r="C620" s="215" t="s">
        <v>860</v>
      </c>
      <c r="D620" s="215" t="s">
        <v>141</v>
      </c>
      <c r="E620" s="216" t="s">
        <v>861</v>
      </c>
      <c r="F620" s="217" t="s">
        <v>862</v>
      </c>
      <c r="G620" s="218" t="s">
        <v>150</v>
      </c>
      <c r="H620" s="219">
        <v>13.300000000000001</v>
      </c>
      <c r="I620" s="220"/>
      <c r="J620" s="221">
        <f>ROUND(I620*H620,1)</f>
        <v>0</v>
      </c>
      <c r="K620" s="222"/>
      <c r="L620" s="44"/>
      <c r="M620" s="223" t="s">
        <v>1</v>
      </c>
      <c r="N620" s="224" t="s">
        <v>40</v>
      </c>
      <c r="O620" s="91"/>
      <c r="P620" s="225">
        <f>O620*H620</f>
        <v>0</v>
      </c>
      <c r="Q620" s="225">
        <v>0</v>
      </c>
      <c r="R620" s="225">
        <f>Q620*H620</f>
        <v>0</v>
      </c>
      <c r="S620" s="225">
        <v>0.023800000000000002</v>
      </c>
      <c r="T620" s="226">
        <f>S620*H620</f>
        <v>0.31654000000000004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7" t="s">
        <v>232</v>
      </c>
      <c r="AT620" s="227" t="s">
        <v>141</v>
      </c>
      <c r="AU620" s="227" t="s">
        <v>146</v>
      </c>
      <c r="AY620" s="17" t="s">
        <v>138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7" t="s">
        <v>146</v>
      </c>
      <c r="BK620" s="228">
        <f>ROUND(I620*H620,1)</f>
        <v>0</v>
      </c>
      <c r="BL620" s="17" t="s">
        <v>232</v>
      </c>
      <c r="BM620" s="227" t="s">
        <v>863</v>
      </c>
    </row>
    <row r="621" s="13" customFormat="1">
      <c r="A621" s="13"/>
      <c r="B621" s="229"/>
      <c r="C621" s="230"/>
      <c r="D621" s="231" t="s">
        <v>152</v>
      </c>
      <c r="E621" s="232" t="s">
        <v>1</v>
      </c>
      <c r="F621" s="233" t="s">
        <v>243</v>
      </c>
      <c r="G621" s="230"/>
      <c r="H621" s="232" t="s">
        <v>1</v>
      </c>
      <c r="I621" s="234"/>
      <c r="J621" s="230"/>
      <c r="K621" s="230"/>
      <c r="L621" s="235"/>
      <c r="M621" s="236"/>
      <c r="N621" s="237"/>
      <c r="O621" s="237"/>
      <c r="P621" s="237"/>
      <c r="Q621" s="237"/>
      <c r="R621" s="237"/>
      <c r="S621" s="237"/>
      <c r="T621" s="23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9" t="s">
        <v>152</v>
      </c>
      <c r="AU621" s="239" t="s">
        <v>146</v>
      </c>
      <c r="AV621" s="13" t="s">
        <v>82</v>
      </c>
      <c r="AW621" s="13" t="s">
        <v>30</v>
      </c>
      <c r="AX621" s="13" t="s">
        <v>74</v>
      </c>
      <c r="AY621" s="239" t="s">
        <v>138</v>
      </c>
    </row>
    <row r="622" s="14" customFormat="1">
      <c r="A622" s="14"/>
      <c r="B622" s="240"/>
      <c r="C622" s="241"/>
      <c r="D622" s="231" t="s">
        <v>152</v>
      </c>
      <c r="E622" s="242" t="s">
        <v>1</v>
      </c>
      <c r="F622" s="243" t="s">
        <v>864</v>
      </c>
      <c r="G622" s="241"/>
      <c r="H622" s="244">
        <v>5.9500000000000002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0" t="s">
        <v>152</v>
      </c>
      <c r="AU622" s="250" t="s">
        <v>146</v>
      </c>
      <c r="AV622" s="14" t="s">
        <v>146</v>
      </c>
      <c r="AW622" s="14" t="s">
        <v>30</v>
      </c>
      <c r="AX622" s="14" t="s">
        <v>74</v>
      </c>
      <c r="AY622" s="250" t="s">
        <v>138</v>
      </c>
    </row>
    <row r="623" s="13" customFormat="1">
      <c r="A623" s="13"/>
      <c r="B623" s="229"/>
      <c r="C623" s="230"/>
      <c r="D623" s="231" t="s">
        <v>152</v>
      </c>
      <c r="E623" s="232" t="s">
        <v>1</v>
      </c>
      <c r="F623" s="233" t="s">
        <v>245</v>
      </c>
      <c r="G623" s="230"/>
      <c r="H623" s="232" t="s">
        <v>1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9" t="s">
        <v>152</v>
      </c>
      <c r="AU623" s="239" t="s">
        <v>146</v>
      </c>
      <c r="AV623" s="13" t="s">
        <v>82</v>
      </c>
      <c r="AW623" s="13" t="s">
        <v>30</v>
      </c>
      <c r="AX623" s="13" t="s">
        <v>74</v>
      </c>
      <c r="AY623" s="239" t="s">
        <v>138</v>
      </c>
    </row>
    <row r="624" s="14" customFormat="1">
      <c r="A624" s="14"/>
      <c r="B624" s="240"/>
      <c r="C624" s="241"/>
      <c r="D624" s="231" t="s">
        <v>152</v>
      </c>
      <c r="E624" s="242" t="s">
        <v>1</v>
      </c>
      <c r="F624" s="243" t="s">
        <v>864</v>
      </c>
      <c r="G624" s="241"/>
      <c r="H624" s="244">
        <v>5.9500000000000002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0" t="s">
        <v>152</v>
      </c>
      <c r="AU624" s="250" t="s">
        <v>146</v>
      </c>
      <c r="AV624" s="14" t="s">
        <v>146</v>
      </c>
      <c r="AW624" s="14" t="s">
        <v>30</v>
      </c>
      <c r="AX624" s="14" t="s">
        <v>74</v>
      </c>
      <c r="AY624" s="250" t="s">
        <v>138</v>
      </c>
    </row>
    <row r="625" s="13" customFormat="1">
      <c r="A625" s="13"/>
      <c r="B625" s="229"/>
      <c r="C625" s="230"/>
      <c r="D625" s="231" t="s">
        <v>152</v>
      </c>
      <c r="E625" s="232" t="s">
        <v>1</v>
      </c>
      <c r="F625" s="233" t="s">
        <v>865</v>
      </c>
      <c r="G625" s="230"/>
      <c r="H625" s="232" t="s">
        <v>1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9" t="s">
        <v>152</v>
      </c>
      <c r="AU625" s="239" t="s">
        <v>146</v>
      </c>
      <c r="AV625" s="13" t="s">
        <v>82</v>
      </c>
      <c r="AW625" s="13" t="s">
        <v>30</v>
      </c>
      <c r="AX625" s="13" t="s">
        <v>74</v>
      </c>
      <c r="AY625" s="239" t="s">
        <v>138</v>
      </c>
    </row>
    <row r="626" s="14" customFormat="1">
      <c r="A626" s="14"/>
      <c r="B626" s="240"/>
      <c r="C626" s="241"/>
      <c r="D626" s="231" t="s">
        <v>152</v>
      </c>
      <c r="E626" s="242" t="s">
        <v>1</v>
      </c>
      <c r="F626" s="243" t="s">
        <v>866</v>
      </c>
      <c r="G626" s="241"/>
      <c r="H626" s="244">
        <v>1.3999999999999999</v>
      </c>
      <c r="I626" s="245"/>
      <c r="J626" s="241"/>
      <c r="K626" s="241"/>
      <c r="L626" s="246"/>
      <c r="M626" s="247"/>
      <c r="N626" s="248"/>
      <c r="O626" s="248"/>
      <c r="P626" s="248"/>
      <c r="Q626" s="248"/>
      <c r="R626" s="248"/>
      <c r="S626" s="248"/>
      <c r="T626" s="24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0" t="s">
        <v>152</v>
      </c>
      <c r="AU626" s="250" t="s">
        <v>146</v>
      </c>
      <c r="AV626" s="14" t="s">
        <v>146</v>
      </c>
      <c r="AW626" s="14" t="s">
        <v>30</v>
      </c>
      <c r="AX626" s="14" t="s">
        <v>74</v>
      </c>
      <c r="AY626" s="250" t="s">
        <v>138</v>
      </c>
    </row>
    <row r="627" s="15" customFormat="1">
      <c r="A627" s="15"/>
      <c r="B627" s="251"/>
      <c r="C627" s="252"/>
      <c r="D627" s="231" t="s">
        <v>152</v>
      </c>
      <c r="E627" s="253" t="s">
        <v>1</v>
      </c>
      <c r="F627" s="254" t="s">
        <v>169</v>
      </c>
      <c r="G627" s="252"/>
      <c r="H627" s="255">
        <v>13.300000000000001</v>
      </c>
      <c r="I627" s="256"/>
      <c r="J627" s="252"/>
      <c r="K627" s="252"/>
      <c r="L627" s="257"/>
      <c r="M627" s="258"/>
      <c r="N627" s="259"/>
      <c r="O627" s="259"/>
      <c r="P627" s="259"/>
      <c r="Q627" s="259"/>
      <c r="R627" s="259"/>
      <c r="S627" s="259"/>
      <c r="T627" s="260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1" t="s">
        <v>152</v>
      </c>
      <c r="AU627" s="261" t="s">
        <v>146</v>
      </c>
      <c r="AV627" s="15" t="s">
        <v>145</v>
      </c>
      <c r="AW627" s="15" t="s">
        <v>30</v>
      </c>
      <c r="AX627" s="15" t="s">
        <v>82</v>
      </c>
      <c r="AY627" s="261" t="s">
        <v>138</v>
      </c>
    </row>
    <row r="628" s="2" customFormat="1" ht="24.15" customHeight="1">
      <c r="A628" s="38"/>
      <c r="B628" s="39"/>
      <c r="C628" s="215" t="s">
        <v>867</v>
      </c>
      <c r="D628" s="215" t="s">
        <v>141</v>
      </c>
      <c r="E628" s="216" t="s">
        <v>868</v>
      </c>
      <c r="F628" s="217" t="s">
        <v>869</v>
      </c>
      <c r="G628" s="218" t="s">
        <v>144</v>
      </c>
      <c r="H628" s="219">
        <v>1</v>
      </c>
      <c r="I628" s="220"/>
      <c r="J628" s="221">
        <f>ROUND(I628*H628,1)</f>
        <v>0</v>
      </c>
      <c r="K628" s="222"/>
      <c r="L628" s="44"/>
      <c r="M628" s="223" t="s">
        <v>1</v>
      </c>
      <c r="N628" s="224" t="s">
        <v>40</v>
      </c>
      <c r="O628" s="91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7" t="s">
        <v>232</v>
      </c>
      <c r="AT628" s="227" t="s">
        <v>141</v>
      </c>
      <c r="AU628" s="227" t="s">
        <v>146</v>
      </c>
      <c r="AY628" s="17" t="s">
        <v>138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17" t="s">
        <v>146</v>
      </c>
      <c r="BK628" s="228">
        <f>ROUND(I628*H628,1)</f>
        <v>0</v>
      </c>
      <c r="BL628" s="17" t="s">
        <v>232</v>
      </c>
      <c r="BM628" s="227" t="s">
        <v>870</v>
      </c>
    </row>
    <row r="629" s="13" customFormat="1">
      <c r="A629" s="13"/>
      <c r="B629" s="229"/>
      <c r="C629" s="230"/>
      <c r="D629" s="231" t="s">
        <v>152</v>
      </c>
      <c r="E629" s="232" t="s">
        <v>1</v>
      </c>
      <c r="F629" s="233" t="s">
        <v>165</v>
      </c>
      <c r="G629" s="230"/>
      <c r="H629" s="232" t="s">
        <v>1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9" t="s">
        <v>152</v>
      </c>
      <c r="AU629" s="239" t="s">
        <v>146</v>
      </c>
      <c r="AV629" s="13" t="s">
        <v>82</v>
      </c>
      <c r="AW629" s="13" t="s">
        <v>30</v>
      </c>
      <c r="AX629" s="13" t="s">
        <v>74</v>
      </c>
      <c r="AY629" s="239" t="s">
        <v>138</v>
      </c>
    </row>
    <row r="630" s="14" customFormat="1">
      <c r="A630" s="14"/>
      <c r="B630" s="240"/>
      <c r="C630" s="241"/>
      <c r="D630" s="231" t="s">
        <v>152</v>
      </c>
      <c r="E630" s="242" t="s">
        <v>1</v>
      </c>
      <c r="F630" s="243" t="s">
        <v>82</v>
      </c>
      <c r="G630" s="241"/>
      <c r="H630" s="244">
        <v>1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0" t="s">
        <v>152</v>
      </c>
      <c r="AU630" s="250" t="s">
        <v>146</v>
      </c>
      <c r="AV630" s="14" t="s">
        <v>146</v>
      </c>
      <c r="AW630" s="14" t="s">
        <v>30</v>
      </c>
      <c r="AX630" s="14" t="s">
        <v>82</v>
      </c>
      <c r="AY630" s="250" t="s">
        <v>138</v>
      </c>
    </row>
    <row r="631" s="2" customFormat="1" ht="24.15" customHeight="1">
      <c r="A631" s="38"/>
      <c r="B631" s="39"/>
      <c r="C631" s="262" t="s">
        <v>871</v>
      </c>
      <c r="D631" s="262" t="s">
        <v>233</v>
      </c>
      <c r="E631" s="263" t="s">
        <v>872</v>
      </c>
      <c r="F631" s="264" t="s">
        <v>873</v>
      </c>
      <c r="G631" s="265" t="s">
        <v>144</v>
      </c>
      <c r="H631" s="266">
        <v>1</v>
      </c>
      <c r="I631" s="267"/>
      <c r="J631" s="268">
        <f>ROUND(I631*H631,1)</f>
        <v>0</v>
      </c>
      <c r="K631" s="269"/>
      <c r="L631" s="270"/>
      <c r="M631" s="271" t="s">
        <v>1</v>
      </c>
      <c r="N631" s="272" t="s">
        <v>40</v>
      </c>
      <c r="O631" s="91"/>
      <c r="P631" s="225">
        <f>O631*H631</f>
        <v>0</v>
      </c>
      <c r="Q631" s="225">
        <v>0.023</v>
      </c>
      <c r="R631" s="225">
        <f>Q631*H631</f>
        <v>0.023</v>
      </c>
      <c r="S631" s="225">
        <v>0</v>
      </c>
      <c r="T631" s="226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7" t="s">
        <v>318</v>
      </c>
      <c r="AT631" s="227" t="s">
        <v>233</v>
      </c>
      <c r="AU631" s="227" t="s">
        <v>146</v>
      </c>
      <c r="AY631" s="17" t="s">
        <v>138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7" t="s">
        <v>146</v>
      </c>
      <c r="BK631" s="228">
        <f>ROUND(I631*H631,1)</f>
        <v>0</v>
      </c>
      <c r="BL631" s="17" t="s">
        <v>232</v>
      </c>
      <c r="BM631" s="227" t="s">
        <v>874</v>
      </c>
    </row>
    <row r="632" s="2" customFormat="1" ht="21.75" customHeight="1">
      <c r="A632" s="38"/>
      <c r="B632" s="39"/>
      <c r="C632" s="215" t="s">
        <v>875</v>
      </c>
      <c r="D632" s="215" t="s">
        <v>141</v>
      </c>
      <c r="E632" s="216" t="s">
        <v>876</v>
      </c>
      <c r="F632" s="217" t="s">
        <v>877</v>
      </c>
      <c r="G632" s="218" t="s">
        <v>150</v>
      </c>
      <c r="H632" s="219">
        <v>11.9</v>
      </c>
      <c r="I632" s="220"/>
      <c r="J632" s="221">
        <f>ROUND(I632*H632,1)</f>
        <v>0</v>
      </c>
      <c r="K632" s="222"/>
      <c r="L632" s="44"/>
      <c r="M632" s="223" t="s">
        <v>1</v>
      </c>
      <c r="N632" s="224" t="s">
        <v>40</v>
      </c>
      <c r="O632" s="91"/>
      <c r="P632" s="225">
        <f>O632*H632</f>
        <v>0</v>
      </c>
      <c r="Q632" s="225">
        <v>0</v>
      </c>
      <c r="R632" s="225">
        <f>Q632*H632</f>
        <v>0</v>
      </c>
      <c r="S632" s="225">
        <v>0</v>
      </c>
      <c r="T632" s="226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7" t="s">
        <v>232</v>
      </c>
      <c r="AT632" s="227" t="s">
        <v>141</v>
      </c>
      <c r="AU632" s="227" t="s">
        <v>146</v>
      </c>
      <c r="AY632" s="17" t="s">
        <v>138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17" t="s">
        <v>146</v>
      </c>
      <c r="BK632" s="228">
        <f>ROUND(I632*H632,1)</f>
        <v>0</v>
      </c>
      <c r="BL632" s="17" t="s">
        <v>232</v>
      </c>
      <c r="BM632" s="227" t="s">
        <v>878</v>
      </c>
    </row>
    <row r="633" s="13" customFormat="1">
      <c r="A633" s="13"/>
      <c r="B633" s="229"/>
      <c r="C633" s="230"/>
      <c r="D633" s="231" t="s">
        <v>152</v>
      </c>
      <c r="E633" s="232" t="s">
        <v>1</v>
      </c>
      <c r="F633" s="233" t="s">
        <v>243</v>
      </c>
      <c r="G633" s="230"/>
      <c r="H633" s="232" t="s">
        <v>1</v>
      </c>
      <c r="I633" s="234"/>
      <c r="J633" s="230"/>
      <c r="K633" s="230"/>
      <c r="L633" s="235"/>
      <c r="M633" s="236"/>
      <c r="N633" s="237"/>
      <c r="O633" s="237"/>
      <c r="P633" s="237"/>
      <c r="Q633" s="237"/>
      <c r="R633" s="237"/>
      <c r="S633" s="237"/>
      <c r="T633" s="23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9" t="s">
        <v>152</v>
      </c>
      <c r="AU633" s="239" t="s">
        <v>146</v>
      </c>
      <c r="AV633" s="13" t="s">
        <v>82</v>
      </c>
      <c r="AW633" s="13" t="s">
        <v>30</v>
      </c>
      <c r="AX633" s="13" t="s">
        <v>74</v>
      </c>
      <c r="AY633" s="239" t="s">
        <v>138</v>
      </c>
    </row>
    <row r="634" s="14" customFormat="1">
      <c r="A634" s="14"/>
      <c r="B634" s="240"/>
      <c r="C634" s="241"/>
      <c r="D634" s="231" t="s">
        <v>152</v>
      </c>
      <c r="E634" s="242" t="s">
        <v>1</v>
      </c>
      <c r="F634" s="243" t="s">
        <v>864</v>
      </c>
      <c r="G634" s="241"/>
      <c r="H634" s="244">
        <v>5.9500000000000002</v>
      </c>
      <c r="I634" s="245"/>
      <c r="J634" s="241"/>
      <c r="K634" s="241"/>
      <c r="L634" s="246"/>
      <c r="M634" s="247"/>
      <c r="N634" s="248"/>
      <c r="O634" s="248"/>
      <c r="P634" s="248"/>
      <c r="Q634" s="248"/>
      <c r="R634" s="248"/>
      <c r="S634" s="248"/>
      <c r="T634" s="24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0" t="s">
        <v>152</v>
      </c>
      <c r="AU634" s="250" t="s">
        <v>146</v>
      </c>
      <c r="AV634" s="14" t="s">
        <v>146</v>
      </c>
      <c r="AW634" s="14" t="s">
        <v>30</v>
      </c>
      <c r="AX634" s="14" t="s">
        <v>74</v>
      </c>
      <c r="AY634" s="250" t="s">
        <v>138</v>
      </c>
    </row>
    <row r="635" s="13" customFormat="1">
      <c r="A635" s="13"/>
      <c r="B635" s="229"/>
      <c r="C635" s="230"/>
      <c r="D635" s="231" t="s">
        <v>152</v>
      </c>
      <c r="E635" s="232" t="s">
        <v>1</v>
      </c>
      <c r="F635" s="233" t="s">
        <v>245</v>
      </c>
      <c r="G635" s="230"/>
      <c r="H635" s="232" t="s">
        <v>1</v>
      </c>
      <c r="I635" s="234"/>
      <c r="J635" s="230"/>
      <c r="K635" s="230"/>
      <c r="L635" s="235"/>
      <c r="M635" s="236"/>
      <c r="N635" s="237"/>
      <c r="O635" s="237"/>
      <c r="P635" s="237"/>
      <c r="Q635" s="237"/>
      <c r="R635" s="237"/>
      <c r="S635" s="237"/>
      <c r="T635" s="23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9" t="s">
        <v>152</v>
      </c>
      <c r="AU635" s="239" t="s">
        <v>146</v>
      </c>
      <c r="AV635" s="13" t="s">
        <v>82</v>
      </c>
      <c r="AW635" s="13" t="s">
        <v>30</v>
      </c>
      <c r="AX635" s="13" t="s">
        <v>74</v>
      </c>
      <c r="AY635" s="239" t="s">
        <v>138</v>
      </c>
    </row>
    <row r="636" s="14" customFormat="1">
      <c r="A636" s="14"/>
      <c r="B636" s="240"/>
      <c r="C636" s="241"/>
      <c r="D636" s="231" t="s">
        <v>152</v>
      </c>
      <c r="E636" s="242" t="s">
        <v>1</v>
      </c>
      <c r="F636" s="243" t="s">
        <v>864</v>
      </c>
      <c r="G636" s="241"/>
      <c r="H636" s="244">
        <v>5.9500000000000002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0" t="s">
        <v>152</v>
      </c>
      <c r="AU636" s="250" t="s">
        <v>146</v>
      </c>
      <c r="AV636" s="14" t="s">
        <v>146</v>
      </c>
      <c r="AW636" s="14" t="s">
        <v>30</v>
      </c>
      <c r="AX636" s="14" t="s">
        <v>74</v>
      </c>
      <c r="AY636" s="250" t="s">
        <v>138</v>
      </c>
    </row>
    <row r="637" s="15" customFormat="1">
      <c r="A637" s="15"/>
      <c r="B637" s="251"/>
      <c r="C637" s="252"/>
      <c r="D637" s="231" t="s">
        <v>152</v>
      </c>
      <c r="E637" s="253" t="s">
        <v>1</v>
      </c>
      <c r="F637" s="254" t="s">
        <v>169</v>
      </c>
      <c r="G637" s="252"/>
      <c r="H637" s="255">
        <v>11.9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1" t="s">
        <v>152</v>
      </c>
      <c r="AU637" s="261" t="s">
        <v>146</v>
      </c>
      <c r="AV637" s="15" t="s">
        <v>145</v>
      </c>
      <c r="AW637" s="15" t="s">
        <v>30</v>
      </c>
      <c r="AX637" s="15" t="s">
        <v>82</v>
      </c>
      <c r="AY637" s="261" t="s">
        <v>138</v>
      </c>
    </row>
    <row r="638" s="2" customFormat="1" ht="21.75" customHeight="1">
      <c r="A638" s="38"/>
      <c r="B638" s="39"/>
      <c r="C638" s="215" t="s">
        <v>879</v>
      </c>
      <c r="D638" s="215" t="s">
        <v>141</v>
      </c>
      <c r="E638" s="216" t="s">
        <v>880</v>
      </c>
      <c r="F638" s="217" t="s">
        <v>881</v>
      </c>
      <c r="G638" s="218" t="s">
        <v>150</v>
      </c>
      <c r="H638" s="219">
        <v>11.9</v>
      </c>
      <c r="I638" s="220"/>
      <c r="J638" s="221">
        <f>ROUND(I638*H638,1)</f>
        <v>0</v>
      </c>
      <c r="K638" s="222"/>
      <c r="L638" s="44"/>
      <c r="M638" s="223" t="s">
        <v>1</v>
      </c>
      <c r="N638" s="224" t="s">
        <v>40</v>
      </c>
      <c r="O638" s="91"/>
      <c r="P638" s="225">
        <f>O638*H638</f>
        <v>0</v>
      </c>
      <c r="Q638" s="225">
        <v>0</v>
      </c>
      <c r="R638" s="225">
        <f>Q638*H638</f>
        <v>0</v>
      </c>
      <c r="S638" s="225">
        <v>0</v>
      </c>
      <c r="T638" s="226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7" t="s">
        <v>232</v>
      </c>
      <c r="AT638" s="227" t="s">
        <v>141</v>
      </c>
      <c r="AU638" s="227" t="s">
        <v>146</v>
      </c>
      <c r="AY638" s="17" t="s">
        <v>138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17" t="s">
        <v>146</v>
      </c>
      <c r="BK638" s="228">
        <f>ROUND(I638*H638,1)</f>
        <v>0</v>
      </c>
      <c r="BL638" s="17" t="s">
        <v>232</v>
      </c>
      <c r="BM638" s="227" t="s">
        <v>882</v>
      </c>
    </row>
    <row r="639" s="13" customFormat="1">
      <c r="A639" s="13"/>
      <c r="B639" s="229"/>
      <c r="C639" s="230"/>
      <c r="D639" s="231" t="s">
        <v>152</v>
      </c>
      <c r="E639" s="232" t="s">
        <v>1</v>
      </c>
      <c r="F639" s="233" t="s">
        <v>243</v>
      </c>
      <c r="G639" s="230"/>
      <c r="H639" s="232" t="s">
        <v>1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9" t="s">
        <v>152</v>
      </c>
      <c r="AU639" s="239" t="s">
        <v>146</v>
      </c>
      <c r="AV639" s="13" t="s">
        <v>82</v>
      </c>
      <c r="AW639" s="13" t="s">
        <v>30</v>
      </c>
      <c r="AX639" s="13" t="s">
        <v>74</v>
      </c>
      <c r="AY639" s="239" t="s">
        <v>138</v>
      </c>
    </row>
    <row r="640" s="14" customFormat="1">
      <c r="A640" s="14"/>
      <c r="B640" s="240"/>
      <c r="C640" s="241"/>
      <c r="D640" s="231" t="s">
        <v>152</v>
      </c>
      <c r="E640" s="242" t="s">
        <v>1</v>
      </c>
      <c r="F640" s="243" t="s">
        <v>864</v>
      </c>
      <c r="G640" s="241"/>
      <c r="H640" s="244">
        <v>5.9500000000000002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0" t="s">
        <v>152</v>
      </c>
      <c r="AU640" s="250" t="s">
        <v>146</v>
      </c>
      <c r="AV640" s="14" t="s">
        <v>146</v>
      </c>
      <c r="AW640" s="14" t="s">
        <v>30</v>
      </c>
      <c r="AX640" s="14" t="s">
        <v>74</v>
      </c>
      <c r="AY640" s="250" t="s">
        <v>138</v>
      </c>
    </row>
    <row r="641" s="13" customFormat="1">
      <c r="A641" s="13"/>
      <c r="B641" s="229"/>
      <c r="C641" s="230"/>
      <c r="D641" s="231" t="s">
        <v>152</v>
      </c>
      <c r="E641" s="232" t="s">
        <v>1</v>
      </c>
      <c r="F641" s="233" t="s">
        <v>245</v>
      </c>
      <c r="G641" s="230"/>
      <c r="H641" s="232" t="s">
        <v>1</v>
      </c>
      <c r="I641" s="234"/>
      <c r="J641" s="230"/>
      <c r="K641" s="230"/>
      <c r="L641" s="235"/>
      <c r="M641" s="236"/>
      <c r="N641" s="237"/>
      <c r="O641" s="237"/>
      <c r="P641" s="237"/>
      <c r="Q641" s="237"/>
      <c r="R641" s="237"/>
      <c r="S641" s="237"/>
      <c r="T641" s="23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9" t="s">
        <v>152</v>
      </c>
      <c r="AU641" s="239" t="s">
        <v>146</v>
      </c>
      <c r="AV641" s="13" t="s">
        <v>82</v>
      </c>
      <c r="AW641" s="13" t="s">
        <v>30</v>
      </c>
      <c r="AX641" s="13" t="s">
        <v>74</v>
      </c>
      <c r="AY641" s="239" t="s">
        <v>138</v>
      </c>
    </row>
    <row r="642" s="14" customFormat="1">
      <c r="A642" s="14"/>
      <c r="B642" s="240"/>
      <c r="C642" s="241"/>
      <c r="D642" s="231" t="s">
        <v>152</v>
      </c>
      <c r="E642" s="242" t="s">
        <v>1</v>
      </c>
      <c r="F642" s="243" t="s">
        <v>864</v>
      </c>
      <c r="G642" s="241"/>
      <c r="H642" s="244">
        <v>5.9500000000000002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0" t="s">
        <v>152</v>
      </c>
      <c r="AU642" s="250" t="s">
        <v>146</v>
      </c>
      <c r="AV642" s="14" t="s">
        <v>146</v>
      </c>
      <c r="AW642" s="14" t="s">
        <v>30</v>
      </c>
      <c r="AX642" s="14" t="s">
        <v>74</v>
      </c>
      <c r="AY642" s="250" t="s">
        <v>138</v>
      </c>
    </row>
    <row r="643" s="15" customFormat="1">
      <c r="A643" s="15"/>
      <c r="B643" s="251"/>
      <c r="C643" s="252"/>
      <c r="D643" s="231" t="s">
        <v>152</v>
      </c>
      <c r="E643" s="253" t="s">
        <v>1</v>
      </c>
      <c r="F643" s="254" t="s">
        <v>169</v>
      </c>
      <c r="G643" s="252"/>
      <c r="H643" s="255">
        <v>11.9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1" t="s">
        <v>152</v>
      </c>
      <c r="AU643" s="261" t="s">
        <v>146</v>
      </c>
      <c r="AV643" s="15" t="s">
        <v>145</v>
      </c>
      <c r="AW643" s="15" t="s">
        <v>30</v>
      </c>
      <c r="AX643" s="15" t="s">
        <v>82</v>
      </c>
      <c r="AY643" s="261" t="s">
        <v>138</v>
      </c>
    </row>
    <row r="644" s="2" customFormat="1" ht="16.5" customHeight="1">
      <c r="A644" s="38"/>
      <c r="B644" s="39"/>
      <c r="C644" s="215" t="s">
        <v>883</v>
      </c>
      <c r="D644" s="215" t="s">
        <v>141</v>
      </c>
      <c r="E644" s="216" t="s">
        <v>884</v>
      </c>
      <c r="F644" s="217" t="s">
        <v>885</v>
      </c>
      <c r="G644" s="218" t="s">
        <v>144</v>
      </c>
      <c r="H644" s="219">
        <v>3</v>
      </c>
      <c r="I644" s="220"/>
      <c r="J644" s="221">
        <f>ROUND(I644*H644,1)</f>
        <v>0</v>
      </c>
      <c r="K644" s="222"/>
      <c r="L644" s="44"/>
      <c r="M644" s="223" t="s">
        <v>1</v>
      </c>
      <c r="N644" s="224" t="s">
        <v>40</v>
      </c>
      <c r="O644" s="91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7" t="s">
        <v>232</v>
      </c>
      <c r="AT644" s="227" t="s">
        <v>141</v>
      </c>
      <c r="AU644" s="227" t="s">
        <v>146</v>
      </c>
      <c r="AY644" s="17" t="s">
        <v>138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17" t="s">
        <v>146</v>
      </c>
      <c r="BK644" s="228">
        <f>ROUND(I644*H644,1)</f>
        <v>0</v>
      </c>
      <c r="BL644" s="17" t="s">
        <v>232</v>
      </c>
      <c r="BM644" s="227" t="s">
        <v>886</v>
      </c>
    </row>
    <row r="645" s="14" customFormat="1">
      <c r="A645" s="14"/>
      <c r="B645" s="240"/>
      <c r="C645" s="241"/>
      <c r="D645" s="231" t="s">
        <v>152</v>
      </c>
      <c r="E645" s="242" t="s">
        <v>1</v>
      </c>
      <c r="F645" s="243" t="s">
        <v>139</v>
      </c>
      <c r="G645" s="241"/>
      <c r="H645" s="244">
        <v>3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0" t="s">
        <v>152</v>
      </c>
      <c r="AU645" s="250" t="s">
        <v>146</v>
      </c>
      <c r="AV645" s="14" t="s">
        <v>146</v>
      </c>
      <c r="AW645" s="14" t="s">
        <v>30</v>
      </c>
      <c r="AX645" s="14" t="s">
        <v>82</v>
      </c>
      <c r="AY645" s="250" t="s">
        <v>138</v>
      </c>
    </row>
    <row r="646" s="2" customFormat="1" ht="16.5" customHeight="1">
      <c r="A646" s="38"/>
      <c r="B646" s="39"/>
      <c r="C646" s="215" t="s">
        <v>887</v>
      </c>
      <c r="D646" s="215" t="s">
        <v>141</v>
      </c>
      <c r="E646" s="216" t="s">
        <v>888</v>
      </c>
      <c r="F646" s="217" t="s">
        <v>889</v>
      </c>
      <c r="G646" s="218" t="s">
        <v>150</v>
      </c>
      <c r="H646" s="219">
        <v>12.44</v>
      </c>
      <c r="I646" s="220"/>
      <c r="J646" s="221">
        <f>ROUND(I646*H646,1)</f>
        <v>0</v>
      </c>
      <c r="K646" s="222"/>
      <c r="L646" s="44"/>
      <c r="M646" s="223" t="s">
        <v>1</v>
      </c>
      <c r="N646" s="224" t="s">
        <v>40</v>
      </c>
      <c r="O646" s="91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7" t="s">
        <v>232</v>
      </c>
      <c r="AT646" s="227" t="s">
        <v>141</v>
      </c>
      <c r="AU646" s="227" t="s">
        <v>146</v>
      </c>
      <c r="AY646" s="17" t="s">
        <v>138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7" t="s">
        <v>146</v>
      </c>
      <c r="BK646" s="228">
        <f>ROUND(I646*H646,1)</f>
        <v>0</v>
      </c>
      <c r="BL646" s="17" t="s">
        <v>232</v>
      </c>
      <c r="BM646" s="227" t="s">
        <v>890</v>
      </c>
    </row>
    <row r="647" s="13" customFormat="1">
      <c r="A647" s="13"/>
      <c r="B647" s="229"/>
      <c r="C647" s="230"/>
      <c r="D647" s="231" t="s">
        <v>152</v>
      </c>
      <c r="E647" s="232" t="s">
        <v>1</v>
      </c>
      <c r="F647" s="233" t="s">
        <v>243</v>
      </c>
      <c r="G647" s="230"/>
      <c r="H647" s="232" t="s">
        <v>1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9" t="s">
        <v>152</v>
      </c>
      <c r="AU647" s="239" t="s">
        <v>146</v>
      </c>
      <c r="AV647" s="13" t="s">
        <v>82</v>
      </c>
      <c r="AW647" s="13" t="s">
        <v>30</v>
      </c>
      <c r="AX647" s="13" t="s">
        <v>74</v>
      </c>
      <c r="AY647" s="239" t="s">
        <v>138</v>
      </c>
    </row>
    <row r="648" s="14" customFormat="1">
      <c r="A648" s="14"/>
      <c r="B648" s="240"/>
      <c r="C648" s="241"/>
      <c r="D648" s="231" t="s">
        <v>152</v>
      </c>
      <c r="E648" s="242" t="s">
        <v>1</v>
      </c>
      <c r="F648" s="243" t="s">
        <v>864</v>
      </c>
      <c r="G648" s="241"/>
      <c r="H648" s="244">
        <v>5.9500000000000002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0" t="s">
        <v>152</v>
      </c>
      <c r="AU648" s="250" t="s">
        <v>146</v>
      </c>
      <c r="AV648" s="14" t="s">
        <v>146</v>
      </c>
      <c r="AW648" s="14" t="s">
        <v>30</v>
      </c>
      <c r="AX648" s="14" t="s">
        <v>74</v>
      </c>
      <c r="AY648" s="250" t="s">
        <v>138</v>
      </c>
    </row>
    <row r="649" s="13" customFormat="1">
      <c r="A649" s="13"/>
      <c r="B649" s="229"/>
      <c r="C649" s="230"/>
      <c r="D649" s="231" t="s">
        <v>152</v>
      </c>
      <c r="E649" s="232" t="s">
        <v>1</v>
      </c>
      <c r="F649" s="233" t="s">
        <v>245</v>
      </c>
      <c r="G649" s="230"/>
      <c r="H649" s="232" t="s">
        <v>1</v>
      </c>
      <c r="I649" s="234"/>
      <c r="J649" s="230"/>
      <c r="K649" s="230"/>
      <c r="L649" s="235"/>
      <c r="M649" s="236"/>
      <c r="N649" s="237"/>
      <c r="O649" s="237"/>
      <c r="P649" s="237"/>
      <c r="Q649" s="237"/>
      <c r="R649" s="237"/>
      <c r="S649" s="237"/>
      <c r="T649" s="23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9" t="s">
        <v>152</v>
      </c>
      <c r="AU649" s="239" t="s">
        <v>146</v>
      </c>
      <c r="AV649" s="13" t="s">
        <v>82</v>
      </c>
      <c r="AW649" s="13" t="s">
        <v>30</v>
      </c>
      <c r="AX649" s="13" t="s">
        <v>74</v>
      </c>
      <c r="AY649" s="239" t="s">
        <v>138</v>
      </c>
    </row>
    <row r="650" s="14" customFormat="1">
      <c r="A650" s="14"/>
      <c r="B650" s="240"/>
      <c r="C650" s="241"/>
      <c r="D650" s="231" t="s">
        <v>152</v>
      </c>
      <c r="E650" s="242" t="s">
        <v>1</v>
      </c>
      <c r="F650" s="243" t="s">
        <v>864</v>
      </c>
      <c r="G650" s="241"/>
      <c r="H650" s="244">
        <v>5.9500000000000002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0" t="s">
        <v>152</v>
      </c>
      <c r="AU650" s="250" t="s">
        <v>146</v>
      </c>
      <c r="AV650" s="14" t="s">
        <v>146</v>
      </c>
      <c r="AW650" s="14" t="s">
        <v>30</v>
      </c>
      <c r="AX650" s="14" t="s">
        <v>74</v>
      </c>
      <c r="AY650" s="250" t="s">
        <v>138</v>
      </c>
    </row>
    <row r="651" s="13" customFormat="1">
      <c r="A651" s="13"/>
      <c r="B651" s="229"/>
      <c r="C651" s="230"/>
      <c r="D651" s="231" t="s">
        <v>152</v>
      </c>
      <c r="E651" s="232" t="s">
        <v>1</v>
      </c>
      <c r="F651" s="233" t="s">
        <v>891</v>
      </c>
      <c r="G651" s="230"/>
      <c r="H651" s="232" t="s">
        <v>1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9" t="s">
        <v>152</v>
      </c>
      <c r="AU651" s="239" t="s">
        <v>146</v>
      </c>
      <c r="AV651" s="13" t="s">
        <v>82</v>
      </c>
      <c r="AW651" s="13" t="s">
        <v>30</v>
      </c>
      <c r="AX651" s="13" t="s">
        <v>74</v>
      </c>
      <c r="AY651" s="239" t="s">
        <v>138</v>
      </c>
    </row>
    <row r="652" s="14" customFormat="1">
      <c r="A652" s="14"/>
      <c r="B652" s="240"/>
      <c r="C652" s="241"/>
      <c r="D652" s="231" t="s">
        <v>152</v>
      </c>
      <c r="E652" s="242" t="s">
        <v>1</v>
      </c>
      <c r="F652" s="243" t="s">
        <v>892</v>
      </c>
      <c r="G652" s="241"/>
      <c r="H652" s="244">
        <v>0.54000000000000004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0" t="s">
        <v>152</v>
      </c>
      <c r="AU652" s="250" t="s">
        <v>146</v>
      </c>
      <c r="AV652" s="14" t="s">
        <v>146</v>
      </c>
      <c r="AW652" s="14" t="s">
        <v>30</v>
      </c>
      <c r="AX652" s="14" t="s">
        <v>74</v>
      </c>
      <c r="AY652" s="250" t="s">
        <v>138</v>
      </c>
    </row>
    <row r="653" s="15" customFormat="1">
      <c r="A653" s="15"/>
      <c r="B653" s="251"/>
      <c r="C653" s="252"/>
      <c r="D653" s="231" t="s">
        <v>152</v>
      </c>
      <c r="E653" s="253" t="s">
        <v>1</v>
      </c>
      <c r="F653" s="254" t="s">
        <v>169</v>
      </c>
      <c r="G653" s="252"/>
      <c r="H653" s="255">
        <v>12.440000000000001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1" t="s">
        <v>152</v>
      </c>
      <c r="AU653" s="261" t="s">
        <v>146</v>
      </c>
      <c r="AV653" s="15" t="s">
        <v>145</v>
      </c>
      <c r="AW653" s="15" t="s">
        <v>30</v>
      </c>
      <c r="AX653" s="15" t="s">
        <v>82</v>
      </c>
      <c r="AY653" s="261" t="s">
        <v>138</v>
      </c>
    </row>
    <row r="654" s="2" customFormat="1" ht="21.75" customHeight="1">
      <c r="A654" s="38"/>
      <c r="B654" s="39"/>
      <c r="C654" s="215" t="s">
        <v>893</v>
      </c>
      <c r="D654" s="215" t="s">
        <v>141</v>
      </c>
      <c r="E654" s="216" t="s">
        <v>894</v>
      </c>
      <c r="F654" s="217" t="s">
        <v>895</v>
      </c>
      <c r="G654" s="218" t="s">
        <v>150</v>
      </c>
      <c r="H654" s="219">
        <v>11.9</v>
      </c>
      <c r="I654" s="220"/>
      <c r="J654" s="221">
        <f>ROUND(I654*H654,1)</f>
        <v>0</v>
      </c>
      <c r="K654" s="222"/>
      <c r="L654" s="44"/>
      <c r="M654" s="223" t="s">
        <v>1</v>
      </c>
      <c r="N654" s="224" t="s">
        <v>40</v>
      </c>
      <c r="O654" s="91"/>
      <c r="P654" s="225">
        <f>O654*H654</f>
        <v>0</v>
      </c>
      <c r="Q654" s="225">
        <v>0.0050000000000000001</v>
      </c>
      <c r="R654" s="225">
        <f>Q654*H654</f>
        <v>0.059500000000000004</v>
      </c>
      <c r="S654" s="225">
        <v>0</v>
      </c>
      <c r="T654" s="226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7" t="s">
        <v>232</v>
      </c>
      <c r="AT654" s="227" t="s">
        <v>141</v>
      </c>
      <c r="AU654" s="227" t="s">
        <v>146</v>
      </c>
      <c r="AY654" s="17" t="s">
        <v>138</v>
      </c>
      <c r="BE654" s="228">
        <f>IF(N654="základní",J654,0)</f>
        <v>0</v>
      </c>
      <c r="BF654" s="228">
        <f>IF(N654="snížená",J654,0)</f>
        <v>0</v>
      </c>
      <c r="BG654" s="228">
        <f>IF(N654="zákl. přenesená",J654,0)</f>
        <v>0</v>
      </c>
      <c r="BH654" s="228">
        <f>IF(N654="sníž. přenesená",J654,0)</f>
        <v>0</v>
      </c>
      <c r="BI654" s="228">
        <f>IF(N654="nulová",J654,0)</f>
        <v>0</v>
      </c>
      <c r="BJ654" s="17" t="s">
        <v>146</v>
      </c>
      <c r="BK654" s="228">
        <f>ROUND(I654*H654,1)</f>
        <v>0</v>
      </c>
      <c r="BL654" s="17" t="s">
        <v>232</v>
      </c>
      <c r="BM654" s="227" t="s">
        <v>896</v>
      </c>
    </row>
    <row r="655" s="13" customFormat="1">
      <c r="A655" s="13"/>
      <c r="B655" s="229"/>
      <c r="C655" s="230"/>
      <c r="D655" s="231" t="s">
        <v>152</v>
      </c>
      <c r="E655" s="232" t="s">
        <v>1</v>
      </c>
      <c r="F655" s="233" t="s">
        <v>243</v>
      </c>
      <c r="G655" s="230"/>
      <c r="H655" s="232" t="s">
        <v>1</v>
      </c>
      <c r="I655" s="234"/>
      <c r="J655" s="230"/>
      <c r="K655" s="230"/>
      <c r="L655" s="235"/>
      <c r="M655" s="236"/>
      <c r="N655" s="237"/>
      <c r="O655" s="237"/>
      <c r="P655" s="237"/>
      <c r="Q655" s="237"/>
      <c r="R655" s="237"/>
      <c r="S655" s="237"/>
      <c r="T655" s="23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9" t="s">
        <v>152</v>
      </c>
      <c r="AU655" s="239" t="s">
        <v>146</v>
      </c>
      <c r="AV655" s="13" t="s">
        <v>82</v>
      </c>
      <c r="AW655" s="13" t="s">
        <v>30</v>
      </c>
      <c r="AX655" s="13" t="s">
        <v>74</v>
      </c>
      <c r="AY655" s="239" t="s">
        <v>138</v>
      </c>
    </row>
    <row r="656" s="14" customFormat="1">
      <c r="A656" s="14"/>
      <c r="B656" s="240"/>
      <c r="C656" s="241"/>
      <c r="D656" s="231" t="s">
        <v>152</v>
      </c>
      <c r="E656" s="242" t="s">
        <v>1</v>
      </c>
      <c r="F656" s="243" t="s">
        <v>864</v>
      </c>
      <c r="G656" s="241"/>
      <c r="H656" s="244">
        <v>5.9500000000000002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0" t="s">
        <v>152</v>
      </c>
      <c r="AU656" s="250" t="s">
        <v>146</v>
      </c>
      <c r="AV656" s="14" t="s">
        <v>146</v>
      </c>
      <c r="AW656" s="14" t="s">
        <v>30</v>
      </c>
      <c r="AX656" s="14" t="s">
        <v>74</v>
      </c>
      <c r="AY656" s="250" t="s">
        <v>138</v>
      </c>
    </row>
    <row r="657" s="13" customFormat="1">
      <c r="A657" s="13"/>
      <c r="B657" s="229"/>
      <c r="C657" s="230"/>
      <c r="D657" s="231" t="s">
        <v>152</v>
      </c>
      <c r="E657" s="232" t="s">
        <v>1</v>
      </c>
      <c r="F657" s="233" t="s">
        <v>245</v>
      </c>
      <c r="G657" s="230"/>
      <c r="H657" s="232" t="s">
        <v>1</v>
      </c>
      <c r="I657" s="234"/>
      <c r="J657" s="230"/>
      <c r="K657" s="230"/>
      <c r="L657" s="235"/>
      <c r="M657" s="236"/>
      <c r="N657" s="237"/>
      <c r="O657" s="237"/>
      <c r="P657" s="237"/>
      <c r="Q657" s="237"/>
      <c r="R657" s="237"/>
      <c r="S657" s="237"/>
      <c r="T657" s="23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9" t="s">
        <v>152</v>
      </c>
      <c r="AU657" s="239" t="s">
        <v>146</v>
      </c>
      <c r="AV657" s="13" t="s">
        <v>82</v>
      </c>
      <c r="AW657" s="13" t="s">
        <v>30</v>
      </c>
      <c r="AX657" s="13" t="s">
        <v>74</v>
      </c>
      <c r="AY657" s="239" t="s">
        <v>138</v>
      </c>
    </row>
    <row r="658" s="14" customFormat="1">
      <c r="A658" s="14"/>
      <c r="B658" s="240"/>
      <c r="C658" s="241"/>
      <c r="D658" s="231" t="s">
        <v>152</v>
      </c>
      <c r="E658" s="242" t="s">
        <v>1</v>
      </c>
      <c r="F658" s="243" t="s">
        <v>864</v>
      </c>
      <c r="G658" s="241"/>
      <c r="H658" s="244">
        <v>5.9500000000000002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0" t="s">
        <v>152</v>
      </c>
      <c r="AU658" s="250" t="s">
        <v>146</v>
      </c>
      <c r="AV658" s="14" t="s">
        <v>146</v>
      </c>
      <c r="AW658" s="14" t="s">
        <v>30</v>
      </c>
      <c r="AX658" s="14" t="s">
        <v>74</v>
      </c>
      <c r="AY658" s="250" t="s">
        <v>138</v>
      </c>
    </row>
    <row r="659" s="15" customFormat="1">
      <c r="A659" s="15"/>
      <c r="B659" s="251"/>
      <c r="C659" s="252"/>
      <c r="D659" s="231" t="s">
        <v>152</v>
      </c>
      <c r="E659" s="253" t="s">
        <v>1</v>
      </c>
      <c r="F659" s="254" t="s">
        <v>169</v>
      </c>
      <c r="G659" s="252"/>
      <c r="H659" s="255">
        <v>11.9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1" t="s">
        <v>152</v>
      </c>
      <c r="AU659" s="261" t="s">
        <v>146</v>
      </c>
      <c r="AV659" s="15" t="s">
        <v>145</v>
      </c>
      <c r="AW659" s="15" t="s">
        <v>30</v>
      </c>
      <c r="AX659" s="15" t="s">
        <v>82</v>
      </c>
      <c r="AY659" s="261" t="s">
        <v>138</v>
      </c>
    </row>
    <row r="660" s="2" customFormat="1" ht="16.5" customHeight="1">
      <c r="A660" s="38"/>
      <c r="B660" s="39"/>
      <c r="C660" s="215" t="s">
        <v>897</v>
      </c>
      <c r="D660" s="215" t="s">
        <v>141</v>
      </c>
      <c r="E660" s="216" t="s">
        <v>898</v>
      </c>
      <c r="F660" s="217" t="s">
        <v>899</v>
      </c>
      <c r="G660" s="218" t="s">
        <v>150</v>
      </c>
      <c r="H660" s="219">
        <v>13.300000000000001</v>
      </c>
      <c r="I660" s="220"/>
      <c r="J660" s="221">
        <f>ROUND(I660*H660,1)</f>
        <v>0</v>
      </c>
      <c r="K660" s="222"/>
      <c r="L660" s="44"/>
      <c r="M660" s="223" t="s">
        <v>1</v>
      </c>
      <c r="N660" s="224" t="s">
        <v>40</v>
      </c>
      <c r="O660" s="91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7" t="s">
        <v>232</v>
      </c>
      <c r="AT660" s="227" t="s">
        <v>141</v>
      </c>
      <c r="AU660" s="227" t="s">
        <v>146</v>
      </c>
      <c r="AY660" s="17" t="s">
        <v>138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17" t="s">
        <v>146</v>
      </c>
      <c r="BK660" s="228">
        <f>ROUND(I660*H660,1)</f>
        <v>0</v>
      </c>
      <c r="BL660" s="17" t="s">
        <v>232</v>
      </c>
      <c r="BM660" s="227" t="s">
        <v>900</v>
      </c>
    </row>
    <row r="661" s="13" customFormat="1">
      <c r="A661" s="13"/>
      <c r="B661" s="229"/>
      <c r="C661" s="230"/>
      <c r="D661" s="231" t="s">
        <v>152</v>
      </c>
      <c r="E661" s="232" t="s">
        <v>1</v>
      </c>
      <c r="F661" s="233" t="s">
        <v>243</v>
      </c>
      <c r="G661" s="230"/>
      <c r="H661" s="232" t="s">
        <v>1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9" t="s">
        <v>152</v>
      </c>
      <c r="AU661" s="239" t="s">
        <v>146</v>
      </c>
      <c r="AV661" s="13" t="s">
        <v>82</v>
      </c>
      <c r="AW661" s="13" t="s">
        <v>30</v>
      </c>
      <c r="AX661" s="13" t="s">
        <v>74</v>
      </c>
      <c r="AY661" s="239" t="s">
        <v>138</v>
      </c>
    </row>
    <row r="662" s="14" customFormat="1">
      <c r="A662" s="14"/>
      <c r="B662" s="240"/>
      <c r="C662" s="241"/>
      <c r="D662" s="231" t="s">
        <v>152</v>
      </c>
      <c r="E662" s="242" t="s">
        <v>1</v>
      </c>
      <c r="F662" s="243" t="s">
        <v>864</v>
      </c>
      <c r="G662" s="241"/>
      <c r="H662" s="244">
        <v>5.9500000000000002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0" t="s">
        <v>152</v>
      </c>
      <c r="AU662" s="250" t="s">
        <v>146</v>
      </c>
      <c r="AV662" s="14" t="s">
        <v>146</v>
      </c>
      <c r="AW662" s="14" t="s">
        <v>30</v>
      </c>
      <c r="AX662" s="14" t="s">
        <v>74</v>
      </c>
      <c r="AY662" s="250" t="s">
        <v>138</v>
      </c>
    </row>
    <row r="663" s="13" customFormat="1">
      <c r="A663" s="13"/>
      <c r="B663" s="229"/>
      <c r="C663" s="230"/>
      <c r="D663" s="231" t="s">
        <v>152</v>
      </c>
      <c r="E663" s="232" t="s">
        <v>1</v>
      </c>
      <c r="F663" s="233" t="s">
        <v>245</v>
      </c>
      <c r="G663" s="230"/>
      <c r="H663" s="232" t="s">
        <v>1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9" t="s">
        <v>152</v>
      </c>
      <c r="AU663" s="239" t="s">
        <v>146</v>
      </c>
      <c r="AV663" s="13" t="s">
        <v>82</v>
      </c>
      <c r="AW663" s="13" t="s">
        <v>30</v>
      </c>
      <c r="AX663" s="13" t="s">
        <v>74</v>
      </c>
      <c r="AY663" s="239" t="s">
        <v>138</v>
      </c>
    </row>
    <row r="664" s="14" customFormat="1">
      <c r="A664" s="14"/>
      <c r="B664" s="240"/>
      <c r="C664" s="241"/>
      <c r="D664" s="231" t="s">
        <v>152</v>
      </c>
      <c r="E664" s="242" t="s">
        <v>1</v>
      </c>
      <c r="F664" s="243" t="s">
        <v>864</v>
      </c>
      <c r="G664" s="241"/>
      <c r="H664" s="244">
        <v>5.9500000000000002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0" t="s">
        <v>152</v>
      </c>
      <c r="AU664" s="250" t="s">
        <v>146</v>
      </c>
      <c r="AV664" s="14" t="s">
        <v>146</v>
      </c>
      <c r="AW664" s="14" t="s">
        <v>30</v>
      </c>
      <c r="AX664" s="14" t="s">
        <v>74</v>
      </c>
      <c r="AY664" s="250" t="s">
        <v>138</v>
      </c>
    </row>
    <row r="665" s="13" customFormat="1">
      <c r="A665" s="13"/>
      <c r="B665" s="229"/>
      <c r="C665" s="230"/>
      <c r="D665" s="231" t="s">
        <v>152</v>
      </c>
      <c r="E665" s="232" t="s">
        <v>1</v>
      </c>
      <c r="F665" s="233" t="s">
        <v>165</v>
      </c>
      <c r="G665" s="230"/>
      <c r="H665" s="232" t="s">
        <v>1</v>
      </c>
      <c r="I665" s="234"/>
      <c r="J665" s="230"/>
      <c r="K665" s="230"/>
      <c r="L665" s="235"/>
      <c r="M665" s="236"/>
      <c r="N665" s="237"/>
      <c r="O665" s="237"/>
      <c r="P665" s="237"/>
      <c r="Q665" s="237"/>
      <c r="R665" s="237"/>
      <c r="S665" s="237"/>
      <c r="T665" s="238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9" t="s">
        <v>152</v>
      </c>
      <c r="AU665" s="239" t="s">
        <v>146</v>
      </c>
      <c r="AV665" s="13" t="s">
        <v>82</v>
      </c>
      <c r="AW665" s="13" t="s">
        <v>30</v>
      </c>
      <c r="AX665" s="13" t="s">
        <v>74</v>
      </c>
      <c r="AY665" s="239" t="s">
        <v>138</v>
      </c>
    </row>
    <row r="666" s="14" customFormat="1">
      <c r="A666" s="14"/>
      <c r="B666" s="240"/>
      <c r="C666" s="241"/>
      <c r="D666" s="231" t="s">
        <v>152</v>
      </c>
      <c r="E666" s="242" t="s">
        <v>1</v>
      </c>
      <c r="F666" s="243" t="s">
        <v>866</v>
      </c>
      <c r="G666" s="241"/>
      <c r="H666" s="244">
        <v>1.3999999999999999</v>
      </c>
      <c r="I666" s="245"/>
      <c r="J666" s="241"/>
      <c r="K666" s="241"/>
      <c r="L666" s="246"/>
      <c r="M666" s="247"/>
      <c r="N666" s="248"/>
      <c r="O666" s="248"/>
      <c r="P666" s="248"/>
      <c r="Q666" s="248"/>
      <c r="R666" s="248"/>
      <c r="S666" s="248"/>
      <c r="T666" s="24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0" t="s">
        <v>152</v>
      </c>
      <c r="AU666" s="250" t="s">
        <v>146</v>
      </c>
      <c r="AV666" s="14" t="s">
        <v>146</v>
      </c>
      <c r="AW666" s="14" t="s">
        <v>30</v>
      </c>
      <c r="AX666" s="14" t="s">
        <v>74</v>
      </c>
      <c r="AY666" s="250" t="s">
        <v>138</v>
      </c>
    </row>
    <row r="667" s="15" customFormat="1">
      <c r="A667" s="15"/>
      <c r="B667" s="251"/>
      <c r="C667" s="252"/>
      <c r="D667" s="231" t="s">
        <v>152</v>
      </c>
      <c r="E667" s="253" t="s">
        <v>1</v>
      </c>
      <c r="F667" s="254" t="s">
        <v>169</v>
      </c>
      <c r="G667" s="252"/>
      <c r="H667" s="255">
        <v>13.300000000000001</v>
      </c>
      <c r="I667" s="256"/>
      <c r="J667" s="252"/>
      <c r="K667" s="252"/>
      <c r="L667" s="257"/>
      <c r="M667" s="258"/>
      <c r="N667" s="259"/>
      <c r="O667" s="259"/>
      <c r="P667" s="259"/>
      <c r="Q667" s="259"/>
      <c r="R667" s="259"/>
      <c r="S667" s="259"/>
      <c r="T667" s="260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1" t="s">
        <v>152</v>
      </c>
      <c r="AU667" s="261" t="s">
        <v>146</v>
      </c>
      <c r="AV667" s="15" t="s">
        <v>145</v>
      </c>
      <c r="AW667" s="15" t="s">
        <v>30</v>
      </c>
      <c r="AX667" s="15" t="s">
        <v>82</v>
      </c>
      <c r="AY667" s="261" t="s">
        <v>138</v>
      </c>
    </row>
    <row r="668" s="2" customFormat="1" ht="24.15" customHeight="1">
      <c r="A668" s="38"/>
      <c r="B668" s="39"/>
      <c r="C668" s="215" t="s">
        <v>901</v>
      </c>
      <c r="D668" s="215" t="s">
        <v>141</v>
      </c>
      <c r="E668" s="216" t="s">
        <v>902</v>
      </c>
      <c r="F668" s="217" t="s">
        <v>903</v>
      </c>
      <c r="G668" s="218" t="s">
        <v>337</v>
      </c>
      <c r="H668" s="219">
        <v>0.083000000000000004</v>
      </c>
      <c r="I668" s="220"/>
      <c r="J668" s="221">
        <f>ROUND(I668*H668,1)</f>
        <v>0</v>
      </c>
      <c r="K668" s="222"/>
      <c r="L668" s="44"/>
      <c r="M668" s="223" t="s">
        <v>1</v>
      </c>
      <c r="N668" s="224" t="s">
        <v>40</v>
      </c>
      <c r="O668" s="91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7" t="s">
        <v>232</v>
      </c>
      <c r="AT668" s="227" t="s">
        <v>141</v>
      </c>
      <c r="AU668" s="227" t="s">
        <v>146</v>
      </c>
      <c r="AY668" s="17" t="s">
        <v>138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17" t="s">
        <v>146</v>
      </c>
      <c r="BK668" s="228">
        <f>ROUND(I668*H668,1)</f>
        <v>0</v>
      </c>
      <c r="BL668" s="17" t="s">
        <v>232</v>
      </c>
      <c r="BM668" s="227" t="s">
        <v>904</v>
      </c>
    </row>
    <row r="669" s="2" customFormat="1" ht="24.15" customHeight="1">
      <c r="A669" s="38"/>
      <c r="B669" s="39"/>
      <c r="C669" s="215" t="s">
        <v>905</v>
      </c>
      <c r="D669" s="215" t="s">
        <v>141</v>
      </c>
      <c r="E669" s="216" t="s">
        <v>906</v>
      </c>
      <c r="F669" s="217" t="s">
        <v>907</v>
      </c>
      <c r="G669" s="218" t="s">
        <v>337</v>
      </c>
      <c r="H669" s="219">
        <v>0.083000000000000004</v>
      </c>
      <c r="I669" s="220"/>
      <c r="J669" s="221">
        <f>ROUND(I669*H669,1)</f>
        <v>0</v>
      </c>
      <c r="K669" s="222"/>
      <c r="L669" s="44"/>
      <c r="M669" s="223" t="s">
        <v>1</v>
      </c>
      <c r="N669" s="224" t="s">
        <v>40</v>
      </c>
      <c r="O669" s="91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7" t="s">
        <v>232</v>
      </c>
      <c r="AT669" s="227" t="s">
        <v>141</v>
      </c>
      <c r="AU669" s="227" t="s">
        <v>146</v>
      </c>
      <c r="AY669" s="17" t="s">
        <v>138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17" t="s">
        <v>146</v>
      </c>
      <c r="BK669" s="228">
        <f>ROUND(I669*H669,1)</f>
        <v>0</v>
      </c>
      <c r="BL669" s="17" t="s">
        <v>232</v>
      </c>
      <c r="BM669" s="227" t="s">
        <v>908</v>
      </c>
    </row>
    <row r="670" s="2" customFormat="1" ht="24.15" customHeight="1">
      <c r="A670" s="38"/>
      <c r="B670" s="39"/>
      <c r="C670" s="215" t="s">
        <v>909</v>
      </c>
      <c r="D670" s="215" t="s">
        <v>141</v>
      </c>
      <c r="E670" s="216" t="s">
        <v>910</v>
      </c>
      <c r="F670" s="217" t="s">
        <v>911</v>
      </c>
      <c r="G670" s="218" t="s">
        <v>337</v>
      </c>
      <c r="H670" s="219">
        <v>0.083000000000000004</v>
      </c>
      <c r="I670" s="220"/>
      <c r="J670" s="221">
        <f>ROUND(I670*H670,1)</f>
        <v>0</v>
      </c>
      <c r="K670" s="222"/>
      <c r="L670" s="44"/>
      <c r="M670" s="223" t="s">
        <v>1</v>
      </c>
      <c r="N670" s="224" t="s">
        <v>40</v>
      </c>
      <c r="O670" s="91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7" t="s">
        <v>232</v>
      </c>
      <c r="AT670" s="227" t="s">
        <v>141</v>
      </c>
      <c r="AU670" s="227" t="s">
        <v>146</v>
      </c>
      <c r="AY670" s="17" t="s">
        <v>138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17" t="s">
        <v>146</v>
      </c>
      <c r="BK670" s="228">
        <f>ROUND(I670*H670,1)</f>
        <v>0</v>
      </c>
      <c r="BL670" s="17" t="s">
        <v>232</v>
      </c>
      <c r="BM670" s="227" t="s">
        <v>912</v>
      </c>
    </row>
    <row r="671" s="12" customFormat="1" ht="22.8" customHeight="1">
      <c r="A671" s="12"/>
      <c r="B671" s="199"/>
      <c r="C671" s="200"/>
      <c r="D671" s="201" t="s">
        <v>73</v>
      </c>
      <c r="E671" s="213" t="s">
        <v>913</v>
      </c>
      <c r="F671" s="213" t="s">
        <v>914</v>
      </c>
      <c r="G671" s="200"/>
      <c r="H671" s="200"/>
      <c r="I671" s="203"/>
      <c r="J671" s="214">
        <f>BK671</f>
        <v>0</v>
      </c>
      <c r="K671" s="200"/>
      <c r="L671" s="205"/>
      <c r="M671" s="206"/>
      <c r="N671" s="207"/>
      <c r="O671" s="207"/>
      <c r="P671" s="208">
        <f>SUM(P672:P724)</f>
        <v>0</v>
      </c>
      <c r="Q671" s="207"/>
      <c r="R671" s="208">
        <f>SUM(R672:R724)</f>
        <v>0.0030079999999999998</v>
      </c>
      <c r="S671" s="207"/>
      <c r="T671" s="209">
        <f>SUM(T672:T724)</f>
        <v>0.028000000000000001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10" t="s">
        <v>146</v>
      </c>
      <c r="AT671" s="211" t="s">
        <v>73</v>
      </c>
      <c r="AU671" s="211" t="s">
        <v>82</v>
      </c>
      <c r="AY671" s="210" t="s">
        <v>138</v>
      </c>
      <c r="BK671" s="212">
        <f>SUM(BK672:BK724)</f>
        <v>0</v>
      </c>
    </row>
    <row r="672" s="2" customFormat="1" ht="21.75" customHeight="1">
      <c r="A672" s="38"/>
      <c r="B672" s="39"/>
      <c r="C672" s="215" t="s">
        <v>915</v>
      </c>
      <c r="D672" s="215" t="s">
        <v>141</v>
      </c>
      <c r="E672" s="216" t="s">
        <v>916</v>
      </c>
      <c r="F672" s="217" t="s">
        <v>917</v>
      </c>
      <c r="G672" s="218" t="s">
        <v>144</v>
      </c>
      <c r="H672" s="219">
        <v>3</v>
      </c>
      <c r="I672" s="220"/>
      <c r="J672" s="221">
        <f>ROUND(I672*H672,1)</f>
        <v>0</v>
      </c>
      <c r="K672" s="222"/>
      <c r="L672" s="44"/>
      <c r="M672" s="223" t="s">
        <v>1</v>
      </c>
      <c r="N672" s="224" t="s">
        <v>40</v>
      </c>
      <c r="O672" s="91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7" t="s">
        <v>232</v>
      </c>
      <c r="AT672" s="227" t="s">
        <v>141</v>
      </c>
      <c r="AU672" s="227" t="s">
        <v>146</v>
      </c>
      <c r="AY672" s="17" t="s">
        <v>138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7" t="s">
        <v>146</v>
      </c>
      <c r="BK672" s="228">
        <f>ROUND(I672*H672,1)</f>
        <v>0</v>
      </c>
      <c r="BL672" s="17" t="s">
        <v>232</v>
      </c>
      <c r="BM672" s="227" t="s">
        <v>918</v>
      </c>
    </row>
    <row r="673" s="14" customFormat="1">
      <c r="A673" s="14"/>
      <c r="B673" s="240"/>
      <c r="C673" s="241"/>
      <c r="D673" s="231" t="s">
        <v>152</v>
      </c>
      <c r="E673" s="242" t="s">
        <v>1</v>
      </c>
      <c r="F673" s="243" t="s">
        <v>139</v>
      </c>
      <c r="G673" s="241"/>
      <c r="H673" s="244">
        <v>3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0" t="s">
        <v>152</v>
      </c>
      <c r="AU673" s="250" t="s">
        <v>146</v>
      </c>
      <c r="AV673" s="14" t="s">
        <v>146</v>
      </c>
      <c r="AW673" s="14" t="s">
        <v>30</v>
      </c>
      <c r="AX673" s="14" t="s">
        <v>82</v>
      </c>
      <c r="AY673" s="250" t="s">
        <v>138</v>
      </c>
    </row>
    <row r="674" s="2" customFormat="1" ht="16.5" customHeight="1">
      <c r="A674" s="38"/>
      <c r="B674" s="39"/>
      <c r="C674" s="262" t="s">
        <v>919</v>
      </c>
      <c r="D674" s="262" t="s">
        <v>233</v>
      </c>
      <c r="E674" s="263" t="s">
        <v>920</v>
      </c>
      <c r="F674" s="264" t="s">
        <v>921</v>
      </c>
      <c r="G674" s="265" t="s">
        <v>144</v>
      </c>
      <c r="H674" s="266">
        <v>3</v>
      </c>
      <c r="I674" s="267"/>
      <c r="J674" s="268">
        <f>ROUND(I674*H674,1)</f>
        <v>0</v>
      </c>
      <c r="K674" s="269"/>
      <c r="L674" s="270"/>
      <c r="M674" s="271" t="s">
        <v>1</v>
      </c>
      <c r="N674" s="272" t="s">
        <v>40</v>
      </c>
      <c r="O674" s="91"/>
      <c r="P674" s="225">
        <f>O674*H674</f>
        <v>0</v>
      </c>
      <c r="Q674" s="225">
        <v>2.0000000000000002E-05</v>
      </c>
      <c r="R674" s="225">
        <f>Q674*H674</f>
        <v>6.0000000000000008E-05</v>
      </c>
      <c r="S674" s="225">
        <v>0</v>
      </c>
      <c r="T674" s="226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7" t="s">
        <v>318</v>
      </c>
      <c r="AT674" s="227" t="s">
        <v>233</v>
      </c>
      <c r="AU674" s="227" t="s">
        <v>146</v>
      </c>
      <c r="AY674" s="17" t="s">
        <v>138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7" t="s">
        <v>146</v>
      </c>
      <c r="BK674" s="228">
        <f>ROUND(I674*H674,1)</f>
        <v>0</v>
      </c>
      <c r="BL674" s="17" t="s">
        <v>232</v>
      </c>
      <c r="BM674" s="227" t="s">
        <v>922</v>
      </c>
    </row>
    <row r="675" s="14" customFormat="1">
      <c r="A675" s="14"/>
      <c r="B675" s="240"/>
      <c r="C675" s="241"/>
      <c r="D675" s="231" t="s">
        <v>152</v>
      </c>
      <c r="E675" s="242" t="s">
        <v>1</v>
      </c>
      <c r="F675" s="243" t="s">
        <v>139</v>
      </c>
      <c r="G675" s="241"/>
      <c r="H675" s="244">
        <v>3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0" t="s">
        <v>152</v>
      </c>
      <c r="AU675" s="250" t="s">
        <v>146</v>
      </c>
      <c r="AV675" s="14" t="s">
        <v>146</v>
      </c>
      <c r="AW675" s="14" t="s">
        <v>30</v>
      </c>
      <c r="AX675" s="14" t="s">
        <v>82</v>
      </c>
      <c r="AY675" s="250" t="s">
        <v>138</v>
      </c>
    </row>
    <row r="676" s="2" customFormat="1" ht="24.15" customHeight="1">
      <c r="A676" s="38"/>
      <c r="B676" s="39"/>
      <c r="C676" s="215" t="s">
        <v>923</v>
      </c>
      <c r="D676" s="215" t="s">
        <v>141</v>
      </c>
      <c r="E676" s="216" t="s">
        <v>924</v>
      </c>
      <c r="F676" s="217" t="s">
        <v>925</v>
      </c>
      <c r="G676" s="218" t="s">
        <v>285</v>
      </c>
      <c r="H676" s="219">
        <v>39</v>
      </c>
      <c r="I676" s="220"/>
      <c r="J676" s="221">
        <f>ROUND(I676*H676,1)</f>
        <v>0</v>
      </c>
      <c r="K676" s="222"/>
      <c r="L676" s="44"/>
      <c r="M676" s="223" t="s">
        <v>1</v>
      </c>
      <c r="N676" s="224" t="s">
        <v>40</v>
      </c>
      <c r="O676" s="91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7" t="s">
        <v>232</v>
      </c>
      <c r="AT676" s="227" t="s">
        <v>141</v>
      </c>
      <c r="AU676" s="227" t="s">
        <v>146</v>
      </c>
      <c r="AY676" s="17" t="s">
        <v>138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17" t="s">
        <v>146</v>
      </c>
      <c r="BK676" s="228">
        <f>ROUND(I676*H676,1)</f>
        <v>0</v>
      </c>
      <c r="BL676" s="17" t="s">
        <v>232</v>
      </c>
      <c r="BM676" s="227" t="s">
        <v>926</v>
      </c>
    </row>
    <row r="677" s="14" customFormat="1">
      <c r="A677" s="14"/>
      <c r="B677" s="240"/>
      <c r="C677" s="241"/>
      <c r="D677" s="231" t="s">
        <v>152</v>
      </c>
      <c r="E677" s="242" t="s">
        <v>1</v>
      </c>
      <c r="F677" s="243" t="s">
        <v>927</v>
      </c>
      <c r="G677" s="241"/>
      <c r="H677" s="244">
        <v>39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0" t="s">
        <v>152</v>
      </c>
      <c r="AU677" s="250" t="s">
        <v>146</v>
      </c>
      <c r="AV677" s="14" t="s">
        <v>146</v>
      </c>
      <c r="AW677" s="14" t="s">
        <v>30</v>
      </c>
      <c r="AX677" s="14" t="s">
        <v>74</v>
      </c>
      <c r="AY677" s="250" t="s">
        <v>138</v>
      </c>
    </row>
    <row r="678" s="15" customFormat="1">
      <c r="A678" s="15"/>
      <c r="B678" s="251"/>
      <c r="C678" s="252"/>
      <c r="D678" s="231" t="s">
        <v>152</v>
      </c>
      <c r="E678" s="253" t="s">
        <v>1</v>
      </c>
      <c r="F678" s="254" t="s">
        <v>169</v>
      </c>
      <c r="G678" s="252"/>
      <c r="H678" s="255">
        <v>39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1" t="s">
        <v>152</v>
      </c>
      <c r="AU678" s="261" t="s">
        <v>146</v>
      </c>
      <c r="AV678" s="15" t="s">
        <v>145</v>
      </c>
      <c r="AW678" s="15" t="s">
        <v>30</v>
      </c>
      <c r="AX678" s="15" t="s">
        <v>82</v>
      </c>
      <c r="AY678" s="261" t="s">
        <v>138</v>
      </c>
    </row>
    <row r="679" s="2" customFormat="1" ht="24.15" customHeight="1">
      <c r="A679" s="38"/>
      <c r="B679" s="39"/>
      <c r="C679" s="262" t="s">
        <v>928</v>
      </c>
      <c r="D679" s="262" t="s">
        <v>233</v>
      </c>
      <c r="E679" s="263" t="s">
        <v>929</v>
      </c>
      <c r="F679" s="264" t="s">
        <v>930</v>
      </c>
      <c r="G679" s="265" t="s">
        <v>285</v>
      </c>
      <c r="H679" s="266">
        <v>46.799999999999997</v>
      </c>
      <c r="I679" s="267"/>
      <c r="J679" s="268">
        <f>ROUND(I679*H679,1)</f>
        <v>0</v>
      </c>
      <c r="K679" s="269"/>
      <c r="L679" s="270"/>
      <c r="M679" s="271" t="s">
        <v>1</v>
      </c>
      <c r="N679" s="272" t="s">
        <v>40</v>
      </c>
      <c r="O679" s="91"/>
      <c r="P679" s="225">
        <f>O679*H679</f>
        <v>0</v>
      </c>
      <c r="Q679" s="225">
        <v>1.0000000000000001E-05</v>
      </c>
      <c r="R679" s="225">
        <f>Q679*H679</f>
        <v>0.00046799999999999999</v>
      </c>
      <c r="S679" s="225">
        <v>0</v>
      </c>
      <c r="T679" s="226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7" t="s">
        <v>318</v>
      </c>
      <c r="AT679" s="227" t="s">
        <v>233</v>
      </c>
      <c r="AU679" s="227" t="s">
        <v>146</v>
      </c>
      <c r="AY679" s="17" t="s">
        <v>138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17" t="s">
        <v>146</v>
      </c>
      <c r="BK679" s="228">
        <f>ROUND(I679*H679,1)</f>
        <v>0</v>
      </c>
      <c r="BL679" s="17" t="s">
        <v>232</v>
      </c>
      <c r="BM679" s="227" t="s">
        <v>931</v>
      </c>
    </row>
    <row r="680" s="13" customFormat="1">
      <c r="A680" s="13"/>
      <c r="B680" s="229"/>
      <c r="C680" s="230"/>
      <c r="D680" s="231" t="s">
        <v>152</v>
      </c>
      <c r="E680" s="232" t="s">
        <v>1</v>
      </c>
      <c r="F680" s="233" t="s">
        <v>932</v>
      </c>
      <c r="G680" s="230"/>
      <c r="H680" s="232" t="s">
        <v>1</v>
      </c>
      <c r="I680" s="234"/>
      <c r="J680" s="230"/>
      <c r="K680" s="230"/>
      <c r="L680" s="235"/>
      <c r="M680" s="236"/>
      <c r="N680" s="237"/>
      <c r="O680" s="237"/>
      <c r="P680" s="237"/>
      <c r="Q680" s="237"/>
      <c r="R680" s="237"/>
      <c r="S680" s="237"/>
      <c r="T680" s="23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9" t="s">
        <v>152</v>
      </c>
      <c r="AU680" s="239" t="s">
        <v>146</v>
      </c>
      <c r="AV680" s="13" t="s">
        <v>82</v>
      </c>
      <c r="AW680" s="13" t="s">
        <v>30</v>
      </c>
      <c r="AX680" s="13" t="s">
        <v>74</v>
      </c>
      <c r="AY680" s="239" t="s">
        <v>138</v>
      </c>
    </row>
    <row r="681" s="13" customFormat="1">
      <c r="A681" s="13"/>
      <c r="B681" s="229"/>
      <c r="C681" s="230"/>
      <c r="D681" s="231" t="s">
        <v>152</v>
      </c>
      <c r="E681" s="232" t="s">
        <v>1</v>
      </c>
      <c r="F681" s="233" t="s">
        <v>933</v>
      </c>
      <c r="G681" s="230"/>
      <c r="H681" s="232" t="s">
        <v>1</v>
      </c>
      <c r="I681" s="234"/>
      <c r="J681" s="230"/>
      <c r="K681" s="230"/>
      <c r="L681" s="235"/>
      <c r="M681" s="236"/>
      <c r="N681" s="237"/>
      <c r="O681" s="237"/>
      <c r="P681" s="237"/>
      <c r="Q681" s="237"/>
      <c r="R681" s="237"/>
      <c r="S681" s="237"/>
      <c r="T681" s="23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9" t="s">
        <v>152</v>
      </c>
      <c r="AU681" s="239" t="s">
        <v>146</v>
      </c>
      <c r="AV681" s="13" t="s">
        <v>82</v>
      </c>
      <c r="AW681" s="13" t="s">
        <v>30</v>
      </c>
      <c r="AX681" s="13" t="s">
        <v>74</v>
      </c>
      <c r="AY681" s="239" t="s">
        <v>138</v>
      </c>
    </row>
    <row r="682" s="14" customFormat="1">
      <c r="A682" s="14"/>
      <c r="B682" s="240"/>
      <c r="C682" s="241"/>
      <c r="D682" s="231" t="s">
        <v>152</v>
      </c>
      <c r="E682" s="242" t="s">
        <v>1</v>
      </c>
      <c r="F682" s="243" t="s">
        <v>8</v>
      </c>
      <c r="G682" s="241"/>
      <c r="H682" s="244">
        <v>15</v>
      </c>
      <c r="I682" s="245"/>
      <c r="J682" s="241"/>
      <c r="K682" s="241"/>
      <c r="L682" s="246"/>
      <c r="M682" s="247"/>
      <c r="N682" s="248"/>
      <c r="O682" s="248"/>
      <c r="P682" s="248"/>
      <c r="Q682" s="248"/>
      <c r="R682" s="248"/>
      <c r="S682" s="248"/>
      <c r="T682" s="24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0" t="s">
        <v>152</v>
      </c>
      <c r="AU682" s="250" t="s">
        <v>146</v>
      </c>
      <c r="AV682" s="14" t="s">
        <v>146</v>
      </c>
      <c r="AW682" s="14" t="s">
        <v>30</v>
      </c>
      <c r="AX682" s="14" t="s">
        <v>74</v>
      </c>
      <c r="AY682" s="250" t="s">
        <v>138</v>
      </c>
    </row>
    <row r="683" s="13" customFormat="1">
      <c r="A683" s="13"/>
      <c r="B683" s="229"/>
      <c r="C683" s="230"/>
      <c r="D683" s="231" t="s">
        <v>152</v>
      </c>
      <c r="E683" s="232" t="s">
        <v>1</v>
      </c>
      <c r="F683" s="233" t="s">
        <v>934</v>
      </c>
      <c r="G683" s="230"/>
      <c r="H683" s="232" t="s">
        <v>1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9" t="s">
        <v>152</v>
      </c>
      <c r="AU683" s="239" t="s">
        <v>146</v>
      </c>
      <c r="AV683" s="13" t="s">
        <v>82</v>
      </c>
      <c r="AW683" s="13" t="s">
        <v>30</v>
      </c>
      <c r="AX683" s="13" t="s">
        <v>74</v>
      </c>
      <c r="AY683" s="239" t="s">
        <v>138</v>
      </c>
    </row>
    <row r="684" s="14" customFormat="1">
      <c r="A684" s="14"/>
      <c r="B684" s="240"/>
      <c r="C684" s="241"/>
      <c r="D684" s="231" t="s">
        <v>152</v>
      </c>
      <c r="E684" s="242" t="s">
        <v>1</v>
      </c>
      <c r="F684" s="243" t="s">
        <v>224</v>
      </c>
      <c r="G684" s="241"/>
      <c r="H684" s="244">
        <v>14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0" t="s">
        <v>152</v>
      </c>
      <c r="AU684" s="250" t="s">
        <v>146</v>
      </c>
      <c r="AV684" s="14" t="s">
        <v>146</v>
      </c>
      <c r="AW684" s="14" t="s">
        <v>30</v>
      </c>
      <c r="AX684" s="14" t="s">
        <v>74</v>
      </c>
      <c r="AY684" s="250" t="s">
        <v>138</v>
      </c>
    </row>
    <row r="685" s="13" customFormat="1">
      <c r="A685" s="13"/>
      <c r="B685" s="229"/>
      <c r="C685" s="230"/>
      <c r="D685" s="231" t="s">
        <v>152</v>
      </c>
      <c r="E685" s="232" t="s">
        <v>1</v>
      </c>
      <c r="F685" s="233" t="s">
        <v>935</v>
      </c>
      <c r="G685" s="230"/>
      <c r="H685" s="232" t="s">
        <v>1</v>
      </c>
      <c r="I685" s="234"/>
      <c r="J685" s="230"/>
      <c r="K685" s="230"/>
      <c r="L685" s="235"/>
      <c r="M685" s="236"/>
      <c r="N685" s="237"/>
      <c r="O685" s="237"/>
      <c r="P685" s="237"/>
      <c r="Q685" s="237"/>
      <c r="R685" s="237"/>
      <c r="S685" s="237"/>
      <c r="T685" s="23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9" t="s">
        <v>152</v>
      </c>
      <c r="AU685" s="239" t="s">
        <v>146</v>
      </c>
      <c r="AV685" s="13" t="s">
        <v>82</v>
      </c>
      <c r="AW685" s="13" t="s">
        <v>30</v>
      </c>
      <c r="AX685" s="13" t="s">
        <v>74</v>
      </c>
      <c r="AY685" s="239" t="s">
        <v>138</v>
      </c>
    </row>
    <row r="686" s="14" customFormat="1">
      <c r="A686" s="14"/>
      <c r="B686" s="240"/>
      <c r="C686" s="241"/>
      <c r="D686" s="231" t="s">
        <v>152</v>
      </c>
      <c r="E686" s="242" t="s">
        <v>1</v>
      </c>
      <c r="F686" s="243" t="s">
        <v>199</v>
      </c>
      <c r="G686" s="241"/>
      <c r="H686" s="244">
        <v>10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0" t="s">
        <v>152</v>
      </c>
      <c r="AU686" s="250" t="s">
        <v>146</v>
      </c>
      <c r="AV686" s="14" t="s">
        <v>146</v>
      </c>
      <c r="AW686" s="14" t="s">
        <v>30</v>
      </c>
      <c r="AX686" s="14" t="s">
        <v>74</v>
      </c>
      <c r="AY686" s="250" t="s">
        <v>138</v>
      </c>
    </row>
    <row r="687" s="15" customFormat="1">
      <c r="A687" s="15"/>
      <c r="B687" s="251"/>
      <c r="C687" s="252"/>
      <c r="D687" s="231" t="s">
        <v>152</v>
      </c>
      <c r="E687" s="253" t="s">
        <v>1</v>
      </c>
      <c r="F687" s="254" t="s">
        <v>169</v>
      </c>
      <c r="G687" s="252"/>
      <c r="H687" s="255">
        <v>39</v>
      </c>
      <c r="I687" s="256"/>
      <c r="J687" s="252"/>
      <c r="K687" s="252"/>
      <c r="L687" s="257"/>
      <c r="M687" s="258"/>
      <c r="N687" s="259"/>
      <c r="O687" s="259"/>
      <c r="P687" s="259"/>
      <c r="Q687" s="259"/>
      <c r="R687" s="259"/>
      <c r="S687" s="259"/>
      <c r="T687" s="260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1" t="s">
        <v>152</v>
      </c>
      <c r="AU687" s="261" t="s">
        <v>146</v>
      </c>
      <c r="AV687" s="15" t="s">
        <v>145</v>
      </c>
      <c r="AW687" s="15" t="s">
        <v>30</v>
      </c>
      <c r="AX687" s="15" t="s">
        <v>82</v>
      </c>
      <c r="AY687" s="261" t="s">
        <v>138</v>
      </c>
    </row>
    <row r="688" s="14" customFormat="1">
      <c r="A688" s="14"/>
      <c r="B688" s="240"/>
      <c r="C688" s="241"/>
      <c r="D688" s="231" t="s">
        <v>152</v>
      </c>
      <c r="E688" s="241"/>
      <c r="F688" s="243" t="s">
        <v>936</v>
      </c>
      <c r="G688" s="241"/>
      <c r="H688" s="244">
        <v>46.799999999999997</v>
      </c>
      <c r="I688" s="245"/>
      <c r="J688" s="241"/>
      <c r="K688" s="241"/>
      <c r="L688" s="246"/>
      <c r="M688" s="247"/>
      <c r="N688" s="248"/>
      <c r="O688" s="248"/>
      <c r="P688" s="248"/>
      <c r="Q688" s="248"/>
      <c r="R688" s="248"/>
      <c r="S688" s="248"/>
      <c r="T688" s="249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0" t="s">
        <v>152</v>
      </c>
      <c r="AU688" s="250" t="s">
        <v>146</v>
      </c>
      <c r="AV688" s="14" t="s">
        <v>146</v>
      </c>
      <c r="AW688" s="14" t="s">
        <v>4</v>
      </c>
      <c r="AX688" s="14" t="s">
        <v>82</v>
      </c>
      <c r="AY688" s="250" t="s">
        <v>138</v>
      </c>
    </row>
    <row r="689" s="2" customFormat="1" ht="24.15" customHeight="1">
      <c r="A689" s="38"/>
      <c r="B689" s="39"/>
      <c r="C689" s="215" t="s">
        <v>937</v>
      </c>
      <c r="D689" s="215" t="s">
        <v>141</v>
      </c>
      <c r="E689" s="216" t="s">
        <v>938</v>
      </c>
      <c r="F689" s="217" t="s">
        <v>939</v>
      </c>
      <c r="G689" s="218" t="s">
        <v>144</v>
      </c>
      <c r="H689" s="219">
        <v>30</v>
      </c>
      <c r="I689" s="220"/>
      <c r="J689" s="221">
        <f>ROUND(I689*H689,1)</f>
        <v>0</v>
      </c>
      <c r="K689" s="222"/>
      <c r="L689" s="44"/>
      <c r="M689" s="223" t="s">
        <v>1</v>
      </c>
      <c r="N689" s="224" t="s">
        <v>40</v>
      </c>
      <c r="O689" s="91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7" t="s">
        <v>232</v>
      </c>
      <c r="AT689" s="227" t="s">
        <v>141</v>
      </c>
      <c r="AU689" s="227" t="s">
        <v>146</v>
      </c>
      <c r="AY689" s="17" t="s">
        <v>138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17" t="s">
        <v>146</v>
      </c>
      <c r="BK689" s="228">
        <f>ROUND(I689*H689,1)</f>
        <v>0</v>
      </c>
      <c r="BL689" s="17" t="s">
        <v>232</v>
      </c>
      <c r="BM689" s="227" t="s">
        <v>940</v>
      </c>
    </row>
    <row r="690" s="14" customFormat="1">
      <c r="A690" s="14"/>
      <c r="B690" s="240"/>
      <c r="C690" s="241"/>
      <c r="D690" s="231" t="s">
        <v>152</v>
      </c>
      <c r="E690" s="242" t="s">
        <v>1</v>
      </c>
      <c r="F690" s="243" t="s">
        <v>308</v>
      </c>
      <c r="G690" s="241"/>
      <c r="H690" s="244">
        <v>30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0" t="s">
        <v>152</v>
      </c>
      <c r="AU690" s="250" t="s">
        <v>146</v>
      </c>
      <c r="AV690" s="14" t="s">
        <v>146</v>
      </c>
      <c r="AW690" s="14" t="s">
        <v>30</v>
      </c>
      <c r="AX690" s="14" t="s">
        <v>82</v>
      </c>
      <c r="AY690" s="250" t="s">
        <v>138</v>
      </c>
    </row>
    <row r="691" s="2" customFormat="1" ht="24.15" customHeight="1">
      <c r="A691" s="38"/>
      <c r="B691" s="39"/>
      <c r="C691" s="215" t="s">
        <v>941</v>
      </c>
      <c r="D691" s="215" t="s">
        <v>141</v>
      </c>
      <c r="E691" s="216" t="s">
        <v>942</v>
      </c>
      <c r="F691" s="217" t="s">
        <v>943</v>
      </c>
      <c r="G691" s="218" t="s">
        <v>144</v>
      </c>
      <c r="H691" s="219">
        <v>1</v>
      </c>
      <c r="I691" s="220"/>
      <c r="J691" s="221">
        <f>ROUND(I691*H691,1)</f>
        <v>0</v>
      </c>
      <c r="K691" s="222"/>
      <c r="L691" s="44"/>
      <c r="M691" s="223" t="s">
        <v>1</v>
      </c>
      <c r="N691" s="224" t="s">
        <v>40</v>
      </c>
      <c r="O691" s="91"/>
      <c r="P691" s="225">
        <f>O691*H691</f>
        <v>0</v>
      </c>
      <c r="Q691" s="225">
        <v>0</v>
      </c>
      <c r="R691" s="225">
        <f>Q691*H691</f>
        <v>0</v>
      </c>
      <c r="S691" s="225">
        <v>0</v>
      </c>
      <c r="T691" s="226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7" t="s">
        <v>232</v>
      </c>
      <c r="AT691" s="227" t="s">
        <v>141</v>
      </c>
      <c r="AU691" s="227" t="s">
        <v>146</v>
      </c>
      <c r="AY691" s="17" t="s">
        <v>138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7" t="s">
        <v>146</v>
      </c>
      <c r="BK691" s="228">
        <f>ROUND(I691*H691,1)</f>
        <v>0</v>
      </c>
      <c r="BL691" s="17" t="s">
        <v>232</v>
      </c>
      <c r="BM691" s="227" t="s">
        <v>944</v>
      </c>
    </row>
    <row r="692" s="14" customFormat="1">
      <c r="A692" s="14"/>
      <c r="B692" s="240"/>
      <c r="C692" s="241"/>
      <c r="D692" s="231" t="s">
        <v>152</v>
      </c>
      <c r="E692" s="242" t="s">
        <v>1</v>
      </c>
      <c r="F692" s="243" t="s">
        <v>82</v>
      </c>
      <c r="G692" s="241"/>
      <c r="H692" s="244">
        <v>1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0" t="s">
        <v>152</v>
      </c>
      <c r="AU692" s="250" t="s">
        <v>146</v>
      </c>
      <c r="AV692" s="14" t="s">
        <v>146</v>
      </c>
      <c r="AW692" s="14" t="s">
        <v>30</v>
      </c>
      <c r="AX692" s="14" t="s">
        <v>82</v>
      </c>
      <c r="AY692" s="250" t="s">
        <v>138</v>
      </c>
    </row>
    <row r="693" s="2" customFormat="1" ht="24.15" customHeight="1">
      <c r="A693" s="38"/>
      <c r="B693" s="39"/>
      <c r="C693" s="215" t="s">
        <v>945</v>
      </c>
      <c r="D693" s="215" t="s">
        <v>141</v>
      </c>
      <c r="E693" s="216" t="s">
        <v>946</v>
      </c>
      <c r="F693" s="217" t="s">
        <v>947</v>
      </c>
      <c r="G693" s="218" t="s">
        <v>144</v>
      </c>
      <c r="H693" s="219">
        <v>1</v>
      </c>
      <c r="I693" s="220"/>
      <c r="J693" s="221">
        <f>ROUND(I693*H693,1)</f>
        <v>0</v>
      </c>
      <c r="K693" s="222"/>
      <c r="L693" s="44"/>
      <c r="M693" s="223" t="s">
        <v>1</v>
      </c>
      <c r="N693" s="224" t="s">
        <v>40</v>
      </c>
      <c r="O693" s="91"/>
      <c r="P693" s="225">
        <f>O693*H693</f>
        <v>0</v>
      </c>
      <c r="Q693" s="225">
        <v>0</v>
      </c>
      <c r="R693" s="225">
        <f>Q693*H693</f>
        <v>0</v>
      </c>
      <c r="S693" s="225">
        <v>0</v>
      </c>
      <c r="T693" s="226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7" t="s">
        <v>232</v>
      </c>
      <c r="AT693" s="227" t="s">
        <v>141</v>
      </c>
      <c r="AU693" s="227" t="s">
        <v>146</v>
      </c>
      <c r="AY693" s="17" t="s">
        <v>138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17" t="s">
        <v>146</v>
      </c>
      <c r="BK693" s="228">
        <f>ROUND(I693*H693,1)</f>
        <v>0</v>
      </c>
      <c r="BL693" s="17" t="s">
        <v>232</v>
      </c>
      <c r="BM693" s="227" t="s">
        <v>948</v>
      </c>
    </row>
    <row r="694" s="2" customFormat="1" ht="24.15" customHeight="1">
      <c r="A694" s="38"/>
      <c r="B694" s="39"/>
      <c r="C694" s="262" t="s">
        <v>949</v>
      </c>
      <c r="D694" s="262" t="s">
        <v>233</v>
      </c>
      <c r="E694" s="263" t="s">
        <v>950</v>
      </c>
      <c r="F694" s="264" t="s">
        <v>951</v>
      </c>
      <c r="G694" s="265" t="s">
        <v>144</v>
      </c>
      <c r="H694" s="266">
        <v>1</v>
      </c>
      <c r="I694" s="267"/>
      <c r="J694" s="268">
        <f>ROUND(I694*H694,1)</f>
        <v>0</v>
      </c>
      <c r="K694" s="269"/>
      <c r="L694" s="270"/>
      <c r="M694" s="271" t="s">
        <v>1</v>
      </c>
      <c r="N694" s="272" t="s">
        <v>40</v>
      </c>
      <c r="O694" s="91"/>
      <c r="P694" s="225">
        <f>O694*H694</f>
        <v>0</v>
      </c>
      <c r="Q694" s="225">
        <v>0.00142</v>
      </c>
      <c r="R694" s="225">
        <f>Q694*H694</f>
        <v>0.00142</v>
      </c>
      <c r="S694" s="225">
        <v>0</v>
      </c>
      <c r="T694" s="226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7" t="s">
        <v>318</v>
      </c>
      <c r="AT694" s="227" t="s">
        <v>233</v>
      </c>
      <c r="AU694" s="227" t="s">
        <v>146</v>
      </c>
      <c r="AY694" s="17" t="s">
        <v>138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17" t="s">
        <v>146</v>
      </c>
      <c r="BK694" s="228">
        <f>ROUND(I694*H694,1)</f>
        <v>0</v>
      </c>
      <c r="BL694" s="17" t="s">
        <v>232</v>
      </c>
      <c r="BM694" s="227" t="s">
        <v>952</v>
      </c>
    </row>
    <row r="695" s="2" customFormat="1" ht="24.15" customHeight="1">
      <c r="A695" s="38"/>
      <c r="B695" s="39"/>
      <c r="C695" s="215" t="s">
        <v>953</v>
      </c>
      <c r="D695" s="215" t="s">
        <v>141</v>
      </c>
      <c r="E695" s="216" t="s">
        <v>954</v>
      </c>
      <c r="F695" s="217" t="s">
        <v>955</v>
      </c>
      <c r="G695" s="218" t="s">
        <v>144</v>
      </c>
      <c r="H695" s="219">
        <v>1</v>
      </c>
      <c r="I695" s="220"/>
      <c r="J695" s="221">
        <f>ROUND(I695*H695,1)</f>
        <v>0</v>
      </c>
      <c r="K695" s="222"/>
      <c r="L695" s="44"/>
      <c r="M695" s="223" t="s">
        <v>1</v>
      </c>
      <c r="N695" s="224" t="s">
        <v>40</v>
      </c>
      <c r="O695" s="91"/>
      <c r="P695" s="225">
        <f>O695*H695</f>
        <v>0</v>
      </c>
      <c r="Q695" s="225">
        <v>0</v>
      </c>
      <c r="R695" s="225">
        <f>Q695*H695</f>
        <v>0</v>
      </c>
      <c r="S695" s="225">
        <v>0.017000000000000001</v>
      </c>
      <c r="T695" s="226">
        <f>S695*H695</f>
        <v>0.017000000000000001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7" t="s">
        <v>232</v>
      </c>
      <c r="AT695" s="227" t="s">
        <v>141</v>
      </c>
      <c r="AU695" s="227" t="s">
        <v>146</v>
      </c>
      <c r="AY695" s="17" t="s">
        <v>138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17" t="s">
        <v>146</v>
      </c>
      <c r="BK695" s="228">
        <f>ROUND(I695*H695,1)</f>
        <v>0</v>
      </c>
      <c r="BL695" s="17" t="s">
        <v>232</v>
      </c>
      <c r="BM695" s="227" t="s">
        <v>956</v>
      </c>
    </row>
    <row r="696" s="2" customFormat="1" ht="24.15" customHeight="1">
      <c r="A696" s="38"/>
      <c r="B696" s="39"/>
      <c r="C696" s="215" t="s">
        <v>957</v>
      </c>
      <c r="D696" s="215" t="s">
        <v>141</v>
      </c>
      <c r="E696" s="216" t="s">
        <v>958</v>
      </c>
      <c r="F696" s="217" t="s">
        <v>959</v>
      </c>
      <c r="G696" s="218" t="s">
        <v>144</v>
      </c>
      <c r="H696" s="219">
        <v>23</v>
      </c>
      <c r="I696" s="220"/>
      <c r="J696" s="221">
        <f>ROUND(I696*H696,1)</f>
        <v>0</v>
      </c>
      <c r="K696" s="222"/>
      <c r="L696" s="44"/>
      <c r="M696" s="223" t="s">
        <v>1</v>
      </c>
      <c r="N696" s="224" t="s">
        <v>40</v>
      </c>
      <c r="O696" s="91"/>
      <c r="P696" s="225">
        <f>O696*H696</f>
        <v>0</v>
      </c>
      <c r="Q696" s="225">
        <v>0</v>
      </c>
      <c r="R696" s="225">
        <f>Q696*H696</f>
        <v>0</v>
      </c>
      <c r="S696" s="225">
        <v>0</v>
      </c>
      <c r="T696" s="226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7" t="s">
        <v>232</v>
      </c>
      <c r="AT696" s="227" t="s">
        <v>141</v>
      </c>
      <c r="AU696" s="227" t="s">
        <v>146</v>
      </c>
      <c r="AY696" s="17" t="s">
        <v>138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7" t="s">
        <v>146</v>
      </c>
      <c r="BK696" s="228">
        <f>ROUND(I696*H696,1)</f>
        <v>0</v>
      </c>
      <c r="BL696" s="17" t="s">
        <v>232</v>
      </c>
      <c r="BM696" s="227" t="s">
        <v>960</v>
      </c>
    </row>
    <row r="697" s="14" customFormat="1">
      <c r="A697" s="14"/>
      <c r="B697" s="240"/>
      <c r="C697" s="241"/>
      <c r="D697" s="231" t="s">
        <v>152</v>
      </c>
      <c r="E697" s="242" t="s">
        <v>1</v>
      </c>
      <c r="F697" s="243" t="s">
        <v>961</v>
      </c>
      <c r="G697" s="241"/>
      <c r="H697" s="244">
        <v>23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0" t="s">
        <v>152</v>
      </c>
      <c r="AU697" s="250" t="s">
        <v>146</v>
      </c>
      <c r="AV697" s="14" t="s">
        <v>146</v>
      </c>
      <c r="AW697" s="14" t="s">
        <v>30</v>
      </c>
      <c r="AX697" s="14" t="s">
        <v>82</v>
      </c>
      <c r="AY697" s="250" t="s">
        <v>138</v>
      </c>
    </row>
    <row r="698" s="2" customFormat="1" ht="16.5" customHeight="1">
      <c r="A698" s="38"/>
      <c r="B698" s="39"/>
      <c r="C698" s="262" t="s">
        <v>962</v>
      </c>
      <c r="D698" s="262" t="s">
        <v>233</v>
      </c>
      <c r="E698" s="263" t="s">
        <v>963</v>
      </c>
      <c r="F698" s="264" t="s">
        <v>964</v>
      </c>
      <c r="G698" s="265" t="s">
        <v>144</v>
      </c>
      <c r="H698" s="266">
        <v>2</v>
      </c>
      <c r="I698" s="267"/>
      <c r="J698" s="268">
        <f>ROUND(I698*H698,1)</f>
        <v>0</v>
      </c>
      <c r="K698" s="269"/>
      <c r="L698" s="270"/>
      <c r="M698" s="271" t="s">
        <v>1</v>
      </c>
      <c r="N698" s="272" t="s">
        <v>40</v>
      </c>
      <c r="O698" s="91"/>
      <c r="P698" s="225">
        <f>O698*H698</f>
        <v>0</v>
      </c>
      <c r="Q698" s="225">
        <v>6.9999999999999994E-05</v>
      </c>
      <c r="R698" s="225">
        <f>Q698*H698</f>
        <v>0.00013999999999999999</v>
      </c>
      <c r="S698" s="225">
        <v>0</v>
      </c>
      <c r="T698" s="226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7" t="s">
        <v>318</v>
      </c>
      <c r="AT698" s="227" t="s">
        <v>233</v>
      </c>
      <c r="AU698" s="227" t="s">
        <v>146</v>
      </c>
      <c r="AY698" s="17" t="s">
        <v>138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7" t="s">
        <v>146</v>
      </c>
      <c r="BK698" s="228">
        <f>ROUND(I698*H698,1)</f>
        <v>0</v>
      </c>
      <c r="BL698" s="17" t="s">
        <v>232</v>
      </c>
      <c r="BM698" s="227" t="s">
        <v>965</v>
      </c>
    </row>
    <row r="699" s="14" customFormat="1">
      <c r="A699" s="14"/>
      <c r="B699" s="240"/>
      <c r="C699" s="241"/>
      <c r="D699" s="231" t="s">
        <v>152</v>
      </c>
      <c r="E699" s="242" t="s">
        <v>1</v>
      </c>
      <c r="F699" s="243" t="s">
        <v>146</v>
      </c>
      <c r="G699" s="241"/>
      <c r="H699" s="244">
        <v>2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0" t="s">
        <v>152</v>
      </c>
      <c r="AU699" s="250" t="s">
        <v>146</v>
      </c>
      <c r="AV699" s="14" t="s">
        <v>146</v>
      </c>
      <c r="AW699" s="14" t="s">
        <v>30</v>
      </c>
      <c r="AX699" s="14" t="s">
        <v>82</v>
      </c>
      <c r="AY699" s="250" t="s">
        <v>138</v>
      </c>
    </row>
    <row r="700" s="2" customFormat="1" ht="24.15" customHeight="1">
      <c r="A700" s="38"/>
      <c r="B700" s="39"/>
      <c r="C700" s="262" t="s">
        <v>966</v>
      </c>
      <c r="D700" s="262" t="s">
        <v>233</v>
      </c>
      <c r="E700" s="263" t="s">
        <v>967</v>
      </c>
      <c r="F700" s="264" t="s">
        <v>968</v>
      </c>
      <c r="G700" s="265" t="s">
        <v>144</v>
      </c>
      <c r="H700" s="266">
        <v>2</v>
      </c>
      <c r="I700" s="267"/>
      <c r="J700" s="268">
        <f>ROUND(I700*H700,1)</f>
        <v>0</v>
      </c>
      <c r="K700" s="269"/>
      <c r="L700" s="270"/>
      <c r="M700" s="271" t="s">
        <v>1</v>
      </c>
      <c r="N700" s="272" t="s">
        <v>40</v>
      </c>
      <c r="O700" s="91"/>
      <c r="P700" s="225">
        <f>O700*H700</f>
        <v>0</v>
      </c>
      <c r="Q700" s="225">
        <v>6.0000000000000002E-05</v>
      </c>
      <c r="R700" s="225">
        <f>Q700*H700</f>
        <v>0.00012</v>
      </c>
      <c r="S700" s="225">
        <v>0</v>
      </c>
      <c r="T700" s="226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7" t="s">
        <v>318</v>
      </c>
      <c r="AT700" s="227" t="s">
        <v>233</v>
      </c>
      <c r="AU700" s="227" t="s">
        <v>146</v>
      </c>
      <c r="AY700" s="17" t="s">
        <v>138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7" t="s">
        <v>146</v>
      </c>
      <c r="BK700" s="228">
        <f>ROUND(I700*H700,1)</f>
        <v>0</v>
      </c>
      <c r="BL700" s="17" t="s">
        <v>232</v>
      </c>
      <c r="BM700" s="227" t="s">
        <v>969</v>
      </c>
    </row>
    <row r="701" s="13" customFormat="1">
      <c r="A701" s="13"/>
      <c r="B701" s="229"/>
      <c r="C701" s="230"/>
      <c r="D701" s="231" t="s">
        <v>152</v>
      </c>
      <c r="E701" s="232" t="s">
        <v>1</v>
      </c>
      <c r="F701" s="233" t="s">
        <v>160</v>
      </c>
      <c r="G701" s="230"/>
      <c r="H701" s="232" t="s">
        <v>1</v>
      </c>
      <c r="I701" s="234"/>
      <c r="J701" s="230"/>
      <c r="K701" s="230"/>
      <c r="L701" s="235"/>
      <c r="M701" s="236"/>
      <c r="N701" s="237"/>
      <c r="O701" s="237"/>
      <c r="P701" s="237"/>
      <c r="Q701" s="237"/>
      <c r="R701" s="237"/>
      <c r="S701" s="237"/>
      <c r="T701" s="23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9" t="s">
        <v>152</v>
      </c>
      <c r="AU701" s="239" t="s">
        <v>146</v>
      </c>
      <c r="AV701" s="13" t="s">
        <v>82</v>
      </c>
      <c r="AW701" s="13" t="s">
        <v>30</v>
      </c>
      <c r="AX701" s="13" t="s">
        <v>74</v>
      </c>
      <c r="AY701" s="239" t="s">
        <v>138</v>
      </c>
    </row>
    <row r="702" s="14" customFormat="1">
      <c r="A702" s="14"/>
      <c r="B702" s="240"/>
      <c r="C702" s="241"/>
      <c r="D702" s="231" t="s">
        <v>152</v>
      </c>
      <c r="E702" s="242" t="s">
        <v>1</v>
      </c>
      <c r="F702" s="243" t="s">
        <v>146</v>
      </c>
      <c r="G702" s="241"/>
      <c r="H702" s="244">
        <v>2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0" t="s">
        <v>152</v>
      </c>
      <c r="AU702" s="250" t="s">
        <v>146</v>
      </c>
      <c r="AV702" s="14" t="s">
        <v>146</v>
      </c>
      <c r="AW702" s="14" t="s">
        <v>30</v>
      </c>
      <c r="AX702" s="14" t="s">
        <v>74</v>
      </c>
      <c r="AY702" s="250" t="s">
        <v>138</v>
      </c>
    </row>
    <row r="703" s="15" customFormat="1">
      <c r="A703" s="15"/>
      <c r="B703" s="251"/>
      <c r="C703" s="252"/>
      <c r="D703" s="231" t="s">
        <v>152</v>
      </c>
      <c r="E703" s="253" t="s">
        <v>1</v>
      </c>
      <c r="F703" s="254" t="s">
        <v>169</v>
      </c>
      <c r="G703" s="252"/>
      <c r="H703" s="255">
        <v>2</v>
      </c>
      <c r="I703" s="256"/>
      <c r="J703" s="252"/>
      <c r="K703" s="252"/>
      <c r="L703" s="257"/>
      <c r="M703" s="258"/>
      <c r="N703" s="259"/>
      <c r="O703" s="259"/>
      <c r="P703" s="259"/>
      <c r="Q703" s="259"/>
      <c r="R703" s="259"/>
      <c r="S703" s="259"/>
      <c r="T703" s="260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1" t="s">
        <v>152</v>
      </c>
      <c r="AU703" s="261" t="s">
        <v>146</v>
      </c>
      <c r="AV703" s="15" t="s">
        <v>145</v>
      </c>
      <c r="AW703" s="15" t="s">
        <v>30</v>
      </c>
      <c r="AX703" s="15" t="s">
        <v>82</v>
      </c>
      <c r="AY703" s="261" t="s">
        <v>138</v>
      </c>
    </row>
    <row r="704" s="2" customFormat="1" ht="16.5" customHeight="1">
      <c r="A704" s="38"/>
      <c r="B704" s="39"/>
      <c r="C704" s="215" t="s">
        <v>970</v>
      </c>
      <c r="D704" s="215" t="s">
        <v>141</v>
      </c>
      <c r="E704" s="216" t="s">
        <v>971</v>
      </c>
      <c r="F704" s="217" t="s">
        <v>972</v>
      </c>
      <c r="G704" s="218" t="s">
        <v>144</v>
      </c>
      <c r="H704" s="219">
        <v>12</v>
      </c>
      <c r="I704" s="220"/>
      <c r="J704" s="221">
        <f>ROUND(I704*H704,1)</f>
        <v>0</v>
      </c>
      <c r="K704" s="222"/>
      <c r="L704" s="44"/>
      <c r="M704" s="223" t="s">
        <v>1</v>
      </c>
      <c r="N704" s="224" t="s">
        <v>40</v>
      </c>
      <c r="O704" s="91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7" t="s">
        <v>232</v>
      </c>
      <c r="AT704" s="227" t="s">
        <v>141</v>
      </c>
      <c r="AU704" s="227" t="s">
        <v>146</v>
      </c>
      <c r="AY704" s="17" t="s">
        <v>138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17" t="s">
        <v>146</v>
      </c>
      <c r="BK704" s="228">
        <f>ROUND(I704*H704,1)</f>
        <v>0</v>
      </c>
      <c r="BL704" s="17" t="s">
        <v>232</v>
      </c>
      <c r="BM704" s="227" t="s">
        <v>973</v>
      </c>
    </row>
    <row r="705" s="14" customFormat="1">
      <c r="A705" s="14"/>
      <c r="B705" s="240"/>
      <c r="C705" s="241"/>
      <c r="D705" s="231" t="s">
        <v>152</v>
      </c>
      <c r="E705" s="242" t="s">
        <v>1</v>
      </c>
      <c r="F705" s="243" t="s">
        <v>974</v>
      </c>
      <c r="G705" s="241"/>
      <c r="H705" s="244">
        <v>12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152</v>
      </c>
      <c r="AU705" s="250" t="s">
        <v>146</v>
      </c>
      <c r="AV705" s="14" t="s">
        <v>146</v>
      </c>
      <c r="AW705" s="14" t="s">
        <v>30</v>
      </c>
      <c r="AX705" s="14" t="s">
        <v>82</v>
      </c>
      <c r="AY705" s="250" t="s">
        <v>138</v>
      </c>
    </row>
    <row r="706" s="2" customFormat="1" ht="16.5" customHeight="1">
      <c r="A706" s="38"/>
      <c r="B706" s="39"/>
      <c r="C706" s="262" t="s">
        <v>975</v>
      </c>
      <c r="D706" s="262" t="s">
        <v>233</v>
      </c>
      <c r="E706" s="263" t="s">
        <v>976</v>
      </c>
      <c r="F706" s="264" t="s">
        <v>977</v>
      </c>
      <c r="G706" s="265" t="s">
        <v>144</v>
      </c>
      <c r="H706" s="266">
        <v>2</v>
      </c>
      <c r="I706" s="267"/>
      <c r="J706" s="268">
        <f>ROUND(I706*H706,1)</f>
        <v>0</v>
      </c>
      <c r="K706" s="269"/>
      <c r="L706" s="270"/>
      <c r="M706" s="271" t="s">
        <v>1</v>
      </c>
      <c r="N706" s="272" t="s">
        <v>40</v>
      </c>
      <c r="O706" s="91"/>
      <c r="P706" s="225">
        <f>O706*H706</f>
        <v>0</v>
      </c>
      <c r="Q706" s="225">
        <v>0.00040000000000000002</v>
      </c>
      <c r="R706" s="225">
        <f>Q706*H706</f>
        <v>0.00080000000000000004</v>
      </c>
      <c r="S706" s="225">
        <v>0</v>
      </c>
      <c r="T706" s="226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7" t="s">
        <v>318</v>
      </c>
      <c r="AT706" s="227" t="s">
        <v>233</v>
      </c>
      <c r="AU706" s="227" t="s">
        <v>146</v>
      </c>
      <c r="AY706" s="17" t="s">
        <v>138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17" t="s">
        <v>146</v>
      </c>
      <c r="BK706" s="228">
        <f>ROUND(I706*H706,1)</f>
        <v>0</v>
      </c>
      <c r="BL706" s="17" t="s">
        <v>232</v>
      </c>
      <c r="BM706" s="227" t="s">
        <v>978</v>
      </c>
    </row>
    <row r="707" s="13" customFormat="1">
      <c r="A707" s="13"/>
      <c r="B707" s="229"/>
      <c r="C707" s="230"/>
      <c r="D707" s="231" t="s">
        <v>152</v>
      </c>
      <c r="E707" s="232" t="s">
        <v>1</v>
      </c>
      <c r="F707" s="233" t="s">
        <v>979</v>
      </c>
      <c r="G707" s="230"/>
      <c r="H707" s="232" t="s">
        <v>1</v>
      </c>
      <c r="I707" s="234"/>
      <c r="J707" s="230"/>
      <c r="K707" s="230"/>
      <c r="L707" s="235"/>
      <c r="M707" s="236"/>
      <c r="N707" s="237"/>
      <c r="O707" s="237"/>
      <c r="P707" s="237"/>
      <c r="Q707" s="237"/>
      <c r="R707" s="237"/>
      <c r="S707" s="237"/>
      <c r="T707" s="23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9" t="s">
        <v>152</v>
      </c>
      <c r="AU707" s="239" t="s">
        <v>146</v>
      </c>
      <c r="AV707" s="13" t="s">
        <v>82</v>
      </c>
      <c r="AW707" s="13" t="s">
        <v>30</v>
      </c>
      <c r="AX707" s="13" t="s">
        <v>74</v>
      </c>
      <c r="AY707" s="239" t="s">
        <v>138</v>
      </c>
    </row>
    <row r="708" s="14" customFormat="1">
      <c r="A708" s="14"/>
      <c r="B708" s="240"/>
      <c r="C708" s="241"/>
      <c r="D708" s="231" t="s">
        <v>152</v>
      </c>
      <c r="E708" s="242" t="s">
        <v>1</v>
      </c>
      <c r="F708" s="243" t="s">
        <v>146</v>
      </c>
      <c r="G708" s="241"/>
      <c r="H708" s="244">
        <v>2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0" t="s">
        <v>152</v>
      </c>
      <c r="AU708" s="250" t="s">
        <v>146</v>
      </c>
      <c r="AV708" s="14" t="s">
        <v>146</v>
      </c>
      <c r="AW708" s="14" t="s">
        <v>30</v>
      </c>
      <c r="AX708" s="14" t="s">
        <v>82</v>
      </c>
      <c r="AY708" s="250" t="s">
        <v>138</v>
      </c>
    </row>
    <row r="709" s="2" customFormat="1" ht="21.75" customHeight="1">
      <c r="A709" s="38"/>
      <c r="B709" s="39"/>
      <c r="C709" s="215" t="s">
        <v>980</v>
      </c>
      <c r="D709" s="215" t="s">
        <v>141</v>
      </c>
      <c r="E709" s="216" t="s">
        <v>981</v>
      </c>
      <c r="F709" s="217" t="s">
        <v>982</v>
      </c>
      <c r="G709" s="218" t="s">
        <v>144</v>
      </c>
      <c r="H709" s="219">
        <v>10</v>
      </c>
      <c r="I709" s="220"/>
      <c r="J709" s="221">
        <f>ROUND(I709*H709,1)</f>
        <v>0</v>
      </c>
      <c r="K709" s="222"/>
      <c r="L709" s="44"/>
      <c r="M709" s="223" t="s">
        <v>1</v>
      </c>
      <c r="N709" s="224" t="s">
        <v>40</v>
      </c>
      <c r="O709" s="91"/>
      <c r="P709" s="225">
        <f>O709*H709</f>
        <v>0</v>
      </c>
      <c r="Q709" s="225">
        <v>0</v>
      </c>
      <c r="R709" s="225">
        <f>Q709*H709</f>
        <v>0</v>
      </c>
      <c r="S709" s="225">
        <v>0.00040000000000000002</v>
      </c>
      <c r="T709" s="226">
        <f>S709*H709</f>
        <v>0.0040000000000000001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7" t="s">
        <v>232</v>
      </c>
      <c r="AT709" s="227" t="s">
        <v>141</v>
      </c>
      <c r="AU709" s="227" t="s">
        <v>146</v>
      </c>
      <c r="AY709" s="17" t="s">
        <v>138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17" t="s">
        <v>146</v>
      </c>
      <c r="BK709" s="228">
        <f>ROUND(I709*H709,1)</f>
        <v>0</v>
      </c>
      <c r="BL709" s="17" t="s">
        <v>232</v>
      </c>
      <c r="BM709" s="227" t="s">
        <v>983</v>
      </c>
    </row>
    <row r="710" s="14" customFormat="1">
      <c r="A710" s="14"/>
      <c r="B710" s="240"/>
      <c r="C710" s="241"/>
      <c r="D710" s="231" t="s">
        <v>152</v>
      </c>
      <c r="E710" s="242" t="s">
        <v>1</v>
      </c>
      <c r="F710" s="243" t="s">
        <v>199</v>
      </c>
      <c r="G710" s="241"/>
      <c r="H710" s="244">
        <v>10</v>
      </c>
      <c r="I710" s="245"/>
      <c r="J710" s="241"/>
      <c r="K710" s="241"/>
      <c r="L710" s="246"/>
      <c r="M710" s="247"/>
      <c r="N710" s="248"/>
      <c r="O710" s="248"/>
      <c r="P710" s="248"/>
      <c r="Q710" s="248"/>
      <c r="R710" s="248"/>
      <c r="S710" s="248"/>
      <c r="T710" s="24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0" t="s">
        <v>152</v>
      </c>
      <c r="AU710" s="250" t="s">
        <v>146</v>
      </c>
      <c r="AV710" s="14" t="s">
        <v>146</v>
      </c>
      <c r="AW710" s="14" t="s">
        <v>30</v>
      </c>
      <c r="AX710" s="14" t="s">
        <v>82</v>
      </c>
      <c r="AY710" s="250" t="s">
        <v>138</v>
      </c>
    </row>
    <row r="711" s="2" customFormat="1" ht="33" customHeight="1">
      <c r="A711" s="38"/>
      <c r="B711" s="39"/>
      <c r="C711" s="215" t="s">
        <v>984</v>
      </c>
      <c r="D711" s="215" t="s">
        <v>141</v>
      </c>
      <c r="E711" s="216" t="s">
        <v>985</v>
      </c>
      <c r="F711" s="217" t="s">
        <v>986</v>
      </c>
      <c r="G711" s="218" t="s">
        <v>144</v>
      </c>
      <c r="H711" s="219">
        <v>2</v>
      </c>
      <c r="I711" s="220"/>
      <c r="J711" s="221">
        <f>ROUND(I711*H711,1)</f>
        <v>0</v>
      </c>
      <c r="K711" s="222"/>
      <c r="L711" s="44"/>
      <c r="M711" s="223" t="s">
        <v>1</v>
      </c>
      <c r="N711" s="224" t="s">
        <v>40</v>
      </c>
      <c r="O711" s="91"/>
      <c r="P711" s="225">
        <f>O711*H711</f>
        <v>0</v>
      </c>
      <c r="Q711" s="225">
        <v>0</v>
      </c>
      <c r="R711" s="225">
        <f>Q711*H711</f>
        <v>0</v>
      </c>
      <c r="S711" s="225">
        <v>0.001</v>
      </c>
      <c r="T711" s="226">
        <f>S711*H711</f>
        <v>0.002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7" t="s">
        <v>232</v>
      </c>
      <c r="AT711" s="227" t="s">
        <v>141</v>
      </c>
      <c r="AU711" s="227" t="s">
        <v>146</v>
      </c>
      <c r="AY711" s="17" t="s">
        <v>138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17" t="s">
        <v>146</v>
      </c>
      <c r="BK711" s="228">
        <f>ROUND(I711*H711,1)</f>
        <v>0</v>
      </c>
      <c r="BL711" s="17" t="s">
        <v>232</v>
      </c>
      <c r="BM711" s="227" t="s">
        <v>987</v>
      </c>
    </row>
    <row r="712" s="13" customFormat="1">
      <c r="A712" s="13"/>
      <c r="B712" s="229"/>
      <c r="C712" s="230"/>
      <c r="D712" s="231" t="s">
        <v>152</v>
      </c>
      <c r="E712" s="232" t="s">
        <v>1</v>
      </c>
      <c r="F712" s="233" t="s">
        <v>376</v>
      </c>
      <c r="G712" s="230"/>
      <c r="H712" s="232" t="s">
        <v>1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9" t="s">
        <v>152</v>
      </c>
      <c r="AU712" s="239" t="s">
        <v>146</v>
      </c>
      <c r="AV712" s="13" t="s">
        <v>82</v>
      </c>
      <c r="AW712" s="13" t="s">
        <v>30</v>
      </c>
      <c r="AX712" s="13" t="s">
        <v>74</v>
      </c>
      <c r="AY712" s="239" t="s">
        <v>138</v>
      </c>
    </row>
    <row r="713" s="14" customFormat="1">
      <c r="A713" s="14"/>
      <c r="B713" s="240"/>
      <c r="C713" s="241"/>
      <c r="D713" s="231" t="s">
        <v>152</v>
      </c>
      <c r="E713" s="242" t="s">
        <v>1</v>
      </c>
      <c r="F713" s="243" t="s">
        <v>82</v>
      </c>
      <c r="G713" s="241"/>
      <c r="H713" s="244">
        <v>1</v>
      </c>
      <c r="I713" s="245"/>
      <c r="J713" s="241"/>
      <c r="K713" s="241"/>
      <c r="L713" s="246"/>
      <c r="M713" s="247"/>
      <c r="N713" s="248"/>
      <c r="O713" s="248"/>
      <c r="P713" s="248"/>
      <c r="Q713" s="248"/>
      <c r="R713" s="248"/>
      <c r="S713" s="248"/>
      <c r="T713" s="24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0" t="s">
        <v>152</v>
      </c>
      <c r="AU713" s="250" t="s">
        <v>146</v>
      </c>
      <c r="AV713" s="14" t="s">
        <v>146</v>
      </c>
      <c r="AW713" s="14" t="s">
        <v>30</v>
      </c>
      <c r="AX713" s="14" t="s">
        <v>74</v>
      </c>
      <c r="AY713" s="250" t="s">
        <v>138</v>
      </c>
    </row>
    <row r="714" s="13" customFormat="1">
      <c r="A714" s="13"/>
      <c r="B714" s="229"/>
      <c r="C714" s="230"/>
      <c r="D714" s="231" t="s">
        <v>152</v>
      </c>
      <c r="E714" s="232" t="s">
        <v>1</v>
      </c>
      <c r="F714" s="233" t="s">
        <v>167</v>
      </c>
      <c r="G714" s="230"/>
      <c r="H714" s="232" t="s">
        <v>1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9" t="s">
        <v>152</v>
      </c>
      <c r="AU714" s="239" t="s">
        <v>146</v>
      </c>
      <c r="AV714" s="13" t="s">
        <v>82</v>
      </c>
      <c r="AW714" s="13" t="s">
        <v>30</v>
      </c>
      <c r="AX714" s="13" t="s">
        <v>74</v>
      </c>
      <c r="AY714" s="239" t="s">
        <v>138</v>
      </c>
    </row>
    <row r="715" s="14" customFormat="1">
      <c r="A715" s="14"/>
      <c r="B715" s="240"/>
      <c r="C715" s="241"/>
      <c r="D715" s="231" t="s">
        <v>152</v>
      </c>
      <c r="E715" s="242" t="s">
        <v>1</v>
      </c>
      <c r="F715" s="243" t="s">
        <v>82</v>
      </c>
      <c r="G715" s="241"/>
      <c r="H715" s="244">
        <v>1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0" t="s">
        <v>152</v>
      </c>
      <c r="AU715" s="250" t="s">
        <v>146</v>
      </c>
      <c r="AV715" s="14" t="s">
        <v>146</v>
      </c>
      <c r="AW715" s="14" t="s">
        <v>30</v>
      </c>
      <c r="AX715" s="14" t="s">
        <v>74</v>
      </c>
      <c r="AY715" s="250" t="s">
        <v>138</v>
      </c>
    </row>
    <row r="716" s="15" customFormat="1">
      <c r="A716" s="15"/>
      <c r="B716" s="251"/>
      <c r="C716" s="252"/>
      <c r="D716" s="231" t="s">
        <v>152</v>
      </c>
      <c r="E716" s="253" t="s">
        <v>1</v>
      </c>
      <c r="F716" s="254" t="s">
        <v>169</v>
      </c>
      <c r="G716" s="252"/>
      <c r="H716" s="255">
        <v>2</v>
      </c>
      <c r="I716" s="256"/>
      <c r="J716" s="252"/>
      <c r="K716" s="252"/>
      <c r="L716" s="257"/>
      <c r="M716" s="258"/>
      <c r="N716" s="259"/>
      <c r="O716" s="259"/>
      <c r="P716" s="259"/>
      <c r="Q716" s="259"/>
      <c r="R716" s="259"/>
      <c r="S716" s="259"/>
      <c r="T716" s="260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1" t="s">
        <v>152</v>
      </c>
      <c r="AU716" s="261" t="s">
        <v>146</v>
      </c>
      <c r="AV716" s="15" t="s">
        <v>145</v>
      </c>
      <c r="AW716" s="15" t="s">
        <v>30</v>
      </c>
      <c r="AX716" s="15" t="s">
        <v>82</v>
      </c>
      <c r="AY716" s="261" t="s">
        <v>138</v>
      </c>
    </row>
    <row r="717" s="2" customFormat="1" ht="33" customHeight="1">
      <c r="A717" s="38"/>
      <c r="B717" s="39"/>
      <c r="C717" s="215" t="s">
        <v>988</v>
      </c>
      <c r="D717" s="215" t="s">
        <v>141</v>
      </c>
      <c r="E717" s="216" t="s">
        <v>989</v>
      </c>
      <c r="F717" s="217" t="s">
        <v>990</v>
      </c>
      <c r="G717" s="218" t="s">
        <v>144</v>
      </c>
      <c r="H717" s="219">
        <v>1</v>
      </c>
      <c r="I717" s="220"/>
      <c r="J717" s="221">
        <f>ROUND(I717*H717,1)</f>
        <v>0</v>
      </c>
      <c r="K717" s="222"/>
      <c r="L717" s="44"/>
      <c r="M717" s="223" t="s">
        <v>1</v>
      </c>
      <c r="N717" s="224" t="s">
        <v>40</v>
      </c>
      <c r="O717" s="91"/>
      <c r="P717" s="225">
        <f>O717*H717</f>
        <v>0</v>
      </c>
      <c r="Q717" s="225">
        <v>0</v>
      </c>
      <c r="R717" s="225">
        <f>Q717*H717</f>
        <v>0</v>
      </c>
      <c r="S717" s="225">
        <v>0.0050000000000000001</v>
      </c>
      <c r="T717" s="226">
        <f>S717*H717</f>
        <v>0.0050000000000000001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27" t="s">
        <v>232</v>
      </c>
      <c r="AT717" s="227" t="s">
        <v>141</v>
      </c>
      <c r="AU717" s="227" t="s">
        <v>146</v>
      </c>
      <c r="AY717" s="17" t="s">
        <v>138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17" t="s">
        <v>146</v>
      </c>
      <c r="BK717" s="228">
        <f>ROUND(I717*H717,1)</f>
        <v>0</v>
      </c>
      <c r="BL717" s="17" t="s">
        <v>232</v>
      </c>
      <c r="BM717" s="227" t="s">
        <v>991</v>
      </c>
    </row>
    <row r="718" s="13" customFormat="1">
      <c r="A718" s="13"/>
      <c r="B718" s="229"/>
      <c r="C718" s="230"/>
      <c r="D718" s="231" t="s">
        <v>152</v>
      </c>
      <c r="E718" s="232" t="s">
        <v>1</v>
      </c>
      <c r="F718" s="233" t="s">
        <v>187</v>
      </c>
      <c r="G718" s="230"/>
      <c r="H718" s="232" t="s">
        <v>1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9" t="s">
        <v>152</v>
      </c>
      <c r="AU718" s="239" t="s">
        <v>146</v>
      </c>
      <c r="AV718" s="13" t="s">
        <v>82</v>
      </c>
      <c r="AW718" s="13" t="s">
        <v>30</v>
      </c>
      <c r="AX718" s="13" t="s">
        <v>74</v>
      </c>
      <c r="AY718" s="239" t="s">
        <v>138</v>
      </c>
    </row>
    <row r="719" s="14" customFormat="1">
      <c r="A719" s="14"/>
      <c r="B719" s="240"/>
      <c r="C719" s="241"/>
      <c r="D719" s="231" t="s">
        <v>152</v>
      </c>
      <c r="E719" s="242" t="s">
        <v>1</v>
      </c>
      <c r="F719" s="243" t="s">
        <v>82</v>
      </c>
      <c r="G719" s="241"/>
      <c r="H719" s="244">
        <v>1</v>
      </c>
      <c r="I719" s="245"/>
      <c r="J719" s="241"/>
      <c r="K719" s="241"/>
      <c r="L719" s="246"/>
      <c r="M719" s="247"/>
      <c r="N719" s="248"/>
      <c r="O719" s="248"/>
      <c r="P719" s="248"/>
      <c r="Q719" s="248"/>
      <c r="R719" s="248"/>
      <c r="S719" s="248"/>
      <c r="T719" s="24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0" t="s">
        <v>152</v>
      </c>
      <c r="AU719" s="250" t="s">
        <v>146</v>
      </c>
      <c r="AV719" s="14" t="s">
        <v>146</v>
      </c>
      <c r="AW719" s="14" t="s">
        <v>30</v>
      </c>
      <c r="AX719" s="14" t="s">
        <v>74</v>
      </c>
      <c r="AY719" s="250" t="s">
        <v>138</v>
      </c>
    </row>
    <row r="720" s="15" customFormat="1">
      <c r="A720" s="15"/>
      <c r="B720" s="251"/>
      <c r="C720" s="252"/>
      <c r="D720" s="231" t="s">
        <v>152</v>
      </c>
      <c r="E720" s="253" t="s">
        <v>1</v>
      </c>
      <c r="F720" s="254" t="s">
        <v>169</v>
      </c>
      <c r="G720" s="252"/>
      <c r="H720" s="255">
        <v>1</v>
      </c>
      <c r="I720" s="256"/>
      <c r="J720" s="252"/>
      <c r="K720" s="252"/>
      <c r="L720" s="257"/>
      <c r="M720" s="258"/>
      <c r="N720" s="259"/>
      <c r="O720" s="259"/>
      <c r="P720" s="259"/>
      <c r="Q720" s="259"/>
      <c r="R720" s="259"/>
      <c r="S720" s="259"/>
      <c r="T720" s="260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1" t="s">
        <v>152</v>
      </c>
      <c r="AU720" s="261" t="s">
        <v>146</v>
      </c>
      <c r="AV720" s="15" t="s">
        <v>145</v>
      </c>
      <c r="AW720" s="15" t="s">
        <v>30</v>
      </c>
      <c r="AX720" s="15" t="s">
        <v>82</v>
      </c>
      <c r="AY720" s="261" t="s">
        <v>138</v>
      </c>
    </row>
    <row r="721" s="2" customFormat="1" ht="24.15" customHeight="1">
      <c r="A721" s="38"/>
      <c r="B721" s="39"/>
      <c r="C721" s="215" t="s">
        <v>992</v>
      </c>
      <c r="D721" s="215" t="s">
        <v>141</v>
      </c>
      <c r="E721" s="216" t="s">
        <v>993</v>
      </c>
      <c r="F721" s="217" t="s">
        <v>994</v>
      </c>
      <c r="G721" s="218" t="s">
        <v>144</v>
      </c>
      <c r="H721" s="219">
        <v>1</v>
      </c>
      <c r="I721" s="220"/>
      <c r="J721" s="221">
        <f>ROUND(I721*H721,1)</f>
        <v>0</v>
      </c>
      <c r="K721" s="222"/>
      <c r="L721" s="44"/>
      <c r="M721" s="223" t="s">
        <v>1</v>
      </c>
      <c r="N721" s="224" t="s">
        <v>40</v>
      </c>
      <c r="O721" s="91"/>
      <c r="P721" s="225">
        <f>O721*H721</f>
        <v>0</v>
      </c>
      <c r="Q721" s="225">
        <v>0</v>
      </c>
      <c r="R721" s="225">
        <f>Q721*H721</f>
        <v>0</v>
      </c>
      <c r="S721" s="225">
        <v>0</v>
      </c>
      <c r="T721" s="226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7" t="s">
        <v>232</v>
      </c>
      <c r="AT721" s="227" t="s">
        <v>141</v>
      </c>
      <c r="AU721" s="227" t="s">
        <v>146</v>
      </c>
      <c r="AY721" s="17" t="s">
        <v>138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17" t="s">
        <v>146</v>
      </c>
      <c r="BK721" s="228">
        <f>ROUND(I721*H721,1)</f>
        <v>0</v>
      </c>
      <c r="BL721" s="17" t="s">
        <v>232</v>
      </c>
      <c r="BM721" s="227" t="s">
        <v>995</v>
      </c>
    </row>
    <row r="722" s="2" customFormat="1" ht="24.15" customHeight="1">
      <c r="A722" s="38"/>
      <c r="B722" s="39"/>
      <c r="C722" s="215" t="s">
        <v>996</v>
      </c>
      <c r="D722" s="215" t="s">
        <v>141</v>
      </c>
      <c r="E722" s="216" t="s">
        <v>997</v>
      </c>
      <c r="F722" s="217" t="s">
        <v>998</v>
      </c>
      <c r="G722" s="218" t="s">
        <v>337</v>
      </c>
      <c r="H722" s="219">
        <v>0.0030000000000000001</v>
      </c>
      <c r="I722" s="220"/>
      <c r="J722" s="221">
        <f>ROUND(I722*H722,1)</f>
        <v>0</v>
      </c>
      <c r="K722" s="222"/>
      <c r="L722" s="44"/>
      <c r="M722" s="223" t="s">
        <v>1</v>
      </c>
      <c r="N722" s="224" t="s">
        <v>40</v>
      </c>
      <c r="O722" s="91"/>
      <c r="P722" s="225">
        <f>O722*H722</f>
        <v>0</v>
      </c>
      <c r="Q722" s="225">
        <v>0</v>
      </c>
      <c r="R722" s="225">
        <f>Q722*H722</f>
        <v>0</v>
      </c>
      <c r="S722" s="225">
        <v>0</v>
      </c>
      <c r="T722" s="226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7" t="s">
        <v>232</v>
      </c>
      <c r="AT722" s="227" t="s">
        <v>141</v>
      </c>
      <c r="AU722" s="227" t="s">
        <v>146</v>
      </c>
      <c r="AY722" s="17" t="s">
        <v>138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17" t="s">
        <v>146</v>
      </c>
      <c r="BK722" s="228">
        <f>ROUND(I722*H722,1)</f>
        <v>0</v>
      </c>
      <c r="BL722" s="17" t="s">
        <v>232</v>
      </c>
      <c r="BM722" s="227" t="s">
        <v>999</v>
      </c>
    </row>
    <row r="723" s="2" customFormat="1" ht="24.15" customHeight="1">
      <c r="A723" s="38"/>
      <c r="B723" s="39"/>
      <c r="C723" s="215" t="s">
        <v>1000</v>
      </c>
      <c r="D723" s="215" t="s">
        <v>141</v>
      </c>
      <c r="E723" s="216" t="s">
        <v>1001</v>
      </c>
      <c r="F723" s="217" t="s">
        <v>1002</v>
      </c>
      <c r="G723" s="218" t="s">
        <v>337</v>
      </c>
      <c r="H723" s="219">
        <v>0.0030000000000000001</v>
      </c>
      <c r="I723" s="220"/>
      <c r="J723" s="221">
        <f>ROUND(I723*H723,1)</f>
        <v>0</v>
      </c>
      <c r="K723" s="222"/>
      <c r="L723" s="44"/>
      <c r="M723" s="223" t="s">
        <v>1</v>
      </c>
      <c r="N723" s="224" t="s">
        <v>40</v>
      </c>
      <c r="O723" s="91"/>
      <c r="P723" s="225">
        <f>O723*H723</f>
        <v>0</v>
      </c>
      <c r="Q723" s="225">
        <v>0</v>
      </c>
      <c r="R723" s="225">
        <f>Q723*H723</f>
        <v>0</v>
      </c>
      <c r="S723" s="225">
        <v>0</v>
      </c>
      <c r="T723" s="226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7" t="s">
        <v>232</v>
      </c>
      <c r="AT723" s="227" t="s">
        <v>141</v>
      </c>
      <c r="AU723" s="227" t="s">
        <v>146</v>
      </c>
      <c r="AY723" s="17" t="s">
        <v>138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17" t="s">
        <v>146</v>
      </c>
      <c r="BK723" s="228">
        <f>ROUND(I723*H723,1)</f>
        <v>0</v>
      </c>
      <c r="BL723" s="17" t="s">
        <v>232</v>
      </c>
      <c r="BM723" s="227" t="s">
        <v>1003</v>
      </c>
    </row>
    <row r="724" s="2" customFormat="1" ht="24.15" customHeight="1">
      <c r="A724" s="38"/>
      <c r="B724" s="39"/>
      <c r="C724" s="215" t="s">
        <v>1004</v>
      </c>
      <c r="D724" s="215" t="s">
        <v>141</v>
      </c>
      <c r="E724" s="216" t="s">
        <v>1005</v>
      </c>
      <c r="F724" s="217" t="s">
        <v>1006</v>
      </c>
      <c r="G724" s="218" t="s">
        <v>337</v>
      </c>
      <c r="H724" s="219">
        <v>0.0030000000000000001</v>
      </c>
      <c r="I724" s="220"/>
      <c r="J724" s="221">
        <f>ROUND(I724*H724,1)</f>
        <v>0</v>
      </c>
      <c r="K724" s="222"/>
      <c r="L724" s="44"/>
      <c r="M724" s="223" t="s">
        <v>1</v>
      </c>
      <c r="N724" s="224" t="s">
        <v>40</v>
      </c>
      <c r="O724" s="91"/>
      <c r="P724" s="225">
        <f>O724*H724</f>
        <v>0</v>
      </c>
      <c r="Q724" s="225">
        <v>0</v>
      </c>
      <c r="R724" s="225">
        <f>Q724*H724</f>
        <v>0</v>
      </c>
      <c r="S724" s="225">
        <v>0</v>
      </c>
      <c r="T724" s="226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7" t="s">
        <v>232</v>
      </c>
      <c r="AT724" s="227" t="s">
        <v>141</v>
      </c>
      <c r="AU724" s="227" t="s">
        <v>146</v>
      </c>
      <c r="AY724" s="17" t="s">
        <v>138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17" t="s">
        <v>146</v>
      </c>
      <c r="BK724" s="228">
        <f>ROUND(I724*H724,1)</f>
        <v>0</v>
      </c>
      <c r="BL724" s="17" t="s">
        <v>232</v>
      </c>
      <c r="BM724" s="227" t="s">
        <v>1007</v>
      </c>
    </row>
    <row r="725" s="12" customFormat="1" ht="22.8" customHeight="1">
      <c r="A725" s="12"/>
      <c r="B725" s="199"/>
      <c r="C725" s="200"/>
      <c r="D725" s="201" t="s">
        <v>73</v>
      </c>
      <c r="E725" s="213" t="s">
        <v>1008</v>
      </c>
      <c r="F725" s="213" t="s">
        <v>1009</v>
      </c>
      <c r="G725" s="200"/>
      <c r="H725" s="200"/>
      <c r="I725" s="203"/>
      <c r="J725" s="214">
        <f>BK725</f>
        <v>0</v>
      </c>
      <c r="K725" s="200"/>
      <c r="L725" s="205"/>
      <c r="M725" s="206"/>
      <c r="N725" s="207"/>
      <c r="O725" s="207"/>
      <c r="P725" s="208">
        <f>SUM(P726:P728)</f>
        <v>0</v>
      </c>
      <c r="Q725" s="207"/>
      <c r="R725" s="208">
        <f>SUM(R726:R728)</f>
        <v>0</v>
      </c>
      <c r="S725" s="207"/>
      <c r="T725" s="209">
        <f>SUM(T726:T728)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10" t="s">
        <v>146</v>
      </c>
      <c r="AT725" s="211" t="s">
        <v>73</v>
      </c>
      <c r="AU725" s="211" t="s">
        <v>82</v>
      </c>
      <c r="AY725" s="210" t="s">
        <v>138</v>
      </c>
      <c r="BK725" s="212">
        <f>SUM(BK726:BK728)</f>
        <v>0</v>
      </c>
    </row>
    <row r="726" s="2" customFormat="1" ht="21.75" customHeight="1">
      <c r="A726" s="38"/>
      <c r="B726" s="39"/>
      <c r="C726" s="215" t="s">
        <v>1010</v>
      </c>
      <c r="D726" s="215" t="s">
        <v>141</v>
      </c>
      <c r="E726" s="216" t="s">
        <v>1011</v>
      </c>
      <c r="F726" s="217" t="s">
        <v>1012</v>
      </c>
      <c r="G726" s="218" t="s">
        <v>144</v>
      </c>
      <c r="H726" s="219">
        <v>4</v>
      </c>
      <c r="I726" s="220"/>
      <c r="J726" s="221">
        <f>ROUND(I726*H726,1)</f>
        <v>0</v>
      </c>
      <c r="K726" s="222"/>
      <c r="L726" s="44"/>
      <c r="M726" s="223" t="s">
        <v>1</v>
      </c>
      <c r="N726" s="224" t="s">
        <v>40</v>
      </c>
      <c r="O726" s="91"/>
      <c r="P726" s="225">
        <f>O726*H726</f>
        <v>0</v>
      </c>
      <c r="Q726" s="225">
        <v>0</v>
      </c>
      <c r="R726" s="225">
        <f>Q726*H726</f>
        <v>0</v>
      </c>
      <c r="S726" s="225">
        <v>0</v>
      </c>
      <c r="T726" s="226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7" t="s">
        <v>232</v>
      </c>
      <c r="AT726" s="227" t="s">
        <v>141</v>
      </c>
      <c r="AU726" s="227" t="s">
        <v>146</v>
      </c>
      <c r="AY726" s="17" t="s">
        <v>138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7" t="s">
        <v>146</v>
      </c>
      <c r="BK726" s="228">
        <f>ROUND(I726*H726,1)</f>
        <v>0</v>
      </c>
      <c r="BL726" s="17" t="s">
        <v>232</v>
      </c>
      <c r="BM726" s="227" t="s">
        <v>1013</v>
      </c>
    </row>
    <row r="727" s="13" customFormat="1">
      <c r="A727" s="13"/>
      <c r="B727" s="229"/>
      <c r="C727" s="230"/>
      <c r="D727" s="231" t="s">
        <v>152</v>
      </c>
      <c r="E727" s="232" t="s">
        <v>1</v>
      </c>
      <c r="F727" s="233" t="s">
        <v>1014</v>
      </c>
      <c r="G727" s="230"/>
      <c r="H727" s="232" t="s">
        <v>1</v>
      </c>
      <c r="I727" s="234"/>
      <c r="J727" s="230"/>
      <c r="K727" s="230"/>
      <c r="L727" s="235"/>
      <c r="M727" s="236"/>
      <c r="N727" s="237"/>
      <c r="O727" s="237"/>
      <c r="P727" s="237"/>
      <c r="Q727" s="237"/>
      <c r="R727" s="237"/>
      <c r="S727" s="237"/>
      <c r="T727" s="23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9" t="s">
        <v>152</v>
      </c>
      <c r="AU727" s="239" t="s">
        <v>146</v>
      </c>
      <c r="AV727" s="13" t="s">
        <v>82</v>
      </c>
      <c r="AW727" s="13" t="s">
        <v>30</v>
      </c>
      <c r="AX727" s="13" t="s">
        <v>74</v>
      </c>
      <c r="AY727" s="239" t="s">
        <v>138</v>
      </c>
    </row>
    <row r="728" s="14" customFormat="1">
      <c r="A728" s="14"/>
      <c r="B728" s="240"/>
      <c r="C728" s="241"/>
      <c r="D728" s="231" t="s">
        <v>152</v>
      </c>
      <c r="E728" s="242" t="s">
        <v>1</v>
      </c>
      <c r="F728" s="243" t="s">
        <v>1015</v>
      </c>
      <c r="G728" s="241"/>
      <c r="H728" s="244">
        <v>4</v>
      </c>
      <c r="I728" s="245"/>
      <c r="J728" s="241"/>
      <c r="K728" s="241"/>
      <c r="L728" s="246"/>
      <c r="M728" s="247"/>
      <c r="N728" s="248"/>
      <c r="O728" s="248"/>
      <c r="P728" s="248"/>
      <c r="Q728" s="248"/>
      <c r="R728" s="248"/>
      <c r="S728" s="248"/>
      <c r="T728" s="24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0" t="s">
        <v>152</v>
      </c>
      <c r="AU728" s="250" t="s">
        <v>146</v>
      </c>
      <c r="AV728" s="14" t="s">
        <v>146</v>
      </c>
      <c r="AW728" s="14" t="s">
        <v>30</v>
      </c>
      <c r="AX728" s="14" t="s">
        <v>82</v>
      </c>
      <c r="AY728" s="250" t="s">
        <v>138</v>
      </c>
    </row>
    <row r="729" s="12" customFormat="1" ht="22.8" customHeight="1">
      <c r="A729" s="12"/>
      <c r="B729" s="199"/>
      <c r="C729" s="200"/>
      <c r="D729" s="201" t="s">
        <v>73</v>
      </c>
      <c r="E729" s="213" t="s">
        <v>1016</v>
      </c>
      <c r="F729" s="213" t="s">
        <v>1017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SUM(P730:P740)</f>
        <v>0</v>
      </c>
      <c r="Q729" s="207"/>
      <c r="R729" s="208">
        <f>SUM(R730:R740)</f>
        <v>0</v>
      </c>
      <c r="S729" s="207"/>
      <c r="T729" s="209">
        <f>SUM(T730:T740)</f>
        <v>0.00060000000000000006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146</v>
      </c>
      <c r="AT729" s="211" t="s">
        <v>73</v>
      </c>
      <c r="AU729" s="211" t="s">
        <v>82</v>
      </c>
      <c r="AY729" s="210" t="s">
        <v>138</v>
      </c>
      <c r="BK729" s="212">
        <f>SUM(BK730:BK740)</f>
        <v>0</v>
      </c>
    </row>
    <row r="730" s="2" customFormat="1" ht="16.5" customHeight="1">
      <c r="A730" s="38"/>
      <c r="B730" s="39"/>
      <c r="C730" s="215" t="s">
        <v>1018</v>
      </c>
      <c r="D730" s="215" t="s">
        <v>141</v>
      </c>
      <c r="E730" s="216" t="s">
        <v>1019</v>
      </c>
      <c r="F730" s="217" t="s">
        <v>1020</v>
      </c>
      <c r="G730" s="218" t="s">
        <v>144</v>
      </c>
      <c r="H730" s="219">
        <v>3</v>
      </c>
      <c r="I730" s="220"/>
      <c r="J730" s="221">
        <f>ROUND(I730*H730,1)</f>
        <v>0</v>
      </c>
      <c r="K730" s="222"/>
      <c r="L730" s="44"/>
      <c r="M730" s="223" t="s">
        <v>1</v>
      </c>
      <c r="N730" s="224" t="s">
        <v>40</v>
      </c>
      <c r="O730" s="91"/>
      <c r="P730" s="225">
        <f>O730*H730</f>
        <v>0</v>
      </c>
      <c r="Q730" s="225">
        <v>0</v>
      </c>
      <c r="R730" s="225">
        <f>Q730*H730</f>
        <v>0</v>
      </c>
      <c r="S730" s="225">
        <v>0</v>
      </c>
      <c r="T730" s="226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7" t="s">
        <v>232</v>
      </c>
      <c r="AT730" s="227" t="s">
        <v>141</v>
      </c>
      <c r="AU730" s="227" t="s">
        <v>146</v>
      </c>
      <c r="AY730" s="17" t="s">
        <v>138</v>
      </c>
      <c r="BE730" s="228">
        <f>IF(N730="základní",J730,0)</f>
        <v>0</v>
      </c>
      <c r="BF730" s="228">
        <f>IF(N730="snížená",J730,0)</f>
        <v>0</v>
      </c>
      <c r="BG730" s="228">
        <f>IF(N730="zákl. přenesená",J730,0)</f>
        <v>0</v>
      </c>
      <c r="BH730" s="228">
        <f>IF(N730="sníž. přenesená",J730,0)</f>
        <v>0</v>
      </c>
      <c r="BI730" s="228">
        <f>IF(N730="nulová",J730,0)</f>
        <v>0</v>
      </c>
      <c r="BJ730" s="17" t="s">
        <v>146</v>
      </c>
      <c r="BK730" s="228">
        <f>ROUND(I730*H730,1)</f>
        <v>0</v>
      </c>
      <c r="BL730" s="17" t="s">
        <v>232</v>
      </c>
      <c r="BM730" s="227" t="s">
        <v>1021</v>
      </c>
    </row>
    <row r="731" s="2" customFormat="1" ht="16.5" customHeight="1">
      <c r="A731" s="38"/>
      <c r="B731" s="39"/>
      <c r="C731" s="262" t="s">
        <v>1022</v>
      </c>
      <c r="D731" s="262" t="s">
        <v>233</v>
      </c>
      <c r="E731" s="263" t="s">
        <v>1023</v>
      </c>
      <c r="F731" s="264" t="s">
        <v>1024</v>
      </c>
      <c r="G731" s="265" t="s">
        <v>144</v>
      </c>
      <c r="H731" s="266">
        <v>3</v>
      </c>
      <c r="I731" s="267"/>
      <c r="J731" s="268">
        <f>ROUND(I731*H731,1)</f>
        <v>0</v>
      </c>
      <c r="K731" s="269"/>
      <c r="L731" s="270"/>
      <c r="M731" s="271" t="s">
        <v>1</v>
      </c>
      <c r="N731" s="272" t="s">
        <v>40</v>
      </c>
      <c r="O731" s="91"/>
      <c r="P731" s="225">
        <f>O731*H731</f>
        <v>0</v>
      </c>
      <c r="Q731" s="225">
        <v>0</v>
      </c>
      <c r="R731" s="225">
        <f>Q731*H731</f>
        <v>0</v>
      </c>
      <c r="S731" s="225">
        <v>0</v>
      </c>
      <c r="T731" s="226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7" t="s">
        <v>318</v>
      </c>
      <c r="AT731" s="227" t="s">
        <v>233</v>
      </c>
      <c r="AU731" s="227" t="s">
        <v>146</v>
      </c>
      <c r="AY731" s="17" t="s">
        <v>138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17" t="s">
        <v>146</v>
      </c>
      <c r="BK731" s="228">
        <f>ROUND(I731*H731,1)</f>
        <v>0</v>
      </c>
      <c r="BL731" s="17" t="s">
        <v>232</v>
      </c>
      <c r="BM731" s="227" t="s">
        <v>1025</v>
      </c>
    </row>
    <row r="732" s="2" customFormat="1" ht="24.15" customHeight="1">
      <c r="A732" s="38"/>
      <c r="B732" s="39"/>
      <c r="C732" s="215" t="s">
        <v>1026</v>
      </c>
      <c r="D732" s="215" t="s">
        <v>141</v>
      </c>
      <c r="E732" s="216" t="s">
        <v>1027</v>
      </c>
      <c r="F732" s="217" t="s">
        <v>1028</v>
      </c>
      <c r="G732" s="218" t="s">
        <v>144</v>
      </c>
      <c r="H732" s="219">
        <v>3</v>
      </c>
      <c r="I732" s="220"/>
      <c r="J732" s="221">
        <f>ROUND(I732*H732,1)</f>
        <v>0</v>
      </c>
      <c r="K732" s="222"/>
      <c r="L732" s="44"/>
      <c r="M732" s="223" t="s">
        <v>1</v>
      </c>
      <c r="N732" s="224" t="s">
        <v>40</v>
      </c>
      <c r="O732" s="91"/>
      <c r="P732" s="225">
        <f>O732*H732</f>
        <v>0</v>
      </c>
      <c r="Q732" s="225">
        <v>0</v>
      </c>
      <c r="R732" s="225">
        <f>Q732*H732</f>
        <v>0</v>
      </c>
      <c r="S732" s="225">
        <v>0.00020000000000000001</v>
      </c>
      <c r="T732" s="226">
        <f>S732*H732</f>
        <v>0.00060000000000000006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7" t="s">
        <v>232</v>
      </c>
      <c r="AT732" s="227" t="s">
        <v>141</v>
      </c>
      <c r="AU732" s="227" t="s">
        <v>146</v>
      </c>
      <c r="AY732" s="17" t="s">
        <v>138</v>
      </c>
      <c r="BE732" s="228">
        <f>IF(N732="základní",J732,0)</f>
        <v>0</v>
      </c>
      <c r="BF732" s="228">
        <f>IF(N732="snížená",J732,0)</f>
        <v>0</v>
      </c>
      <c r="BG732" s="228">
        <f>IF(N732="zákl. přenesená",J732,0)</f>
        <v>0</v>
      </c>
      <c r="BH732" s="228">
        <f>IF(N732="sníž. přenesená",J732,0)</f>
        <v>0</v>
      </c>
      <c r="BI732" s="228">
        <f>IF(N732="nulová",J732,0)</f>
        <v>0</v>
      </c>
      <c r="BJ732" s="17" t="s">
        <v>146</v>
      </c>
      <c r="BK732" s="228">
        <f>ROUND(I732*H732,1)</f>
        <v>0</v>
      </c>
      <c r="BL732" s="17" t="s">
        <v>232</v>
      </c>
      <c r="BM732" s="227" t="s">
        <v>1029</v>
      </c>
    </row>
    <row r="733" s="13" customFormat="1">
      <c r="A733" s="13"/>
      <c r="B733" s="229"/>
      <c r="C733" s="230"/>
      <c r="D733" s="231" t="s">
        <v>152</v>
      </c>
      <c r="E733" s="232" t="s">
        <v>1</v>
      </c>
      <c r="F733" s="233" t="s">
        <v>1030</v>
      </c>
      <c r="G733" s="230"/>
      <c r="H733" s="232" t="s">
        <v>1</v>
      </c>
      <c r="I733" s="234"/>
      <c r="J733" s="230"/>
      <c r="K733" s="230"/>
      <c r="L733" s="235"/>
      <c r="M733" s="236"/>
      <c r="N733" s="237"/>
      <c r="O733" s="237"/>
      <c r="P733" s="237"/>
      <c r="Q733" s="237"/>
      <c r="R733" s="237"/>
      <c r="S733" s="237"/>
      <c r="T733" s="23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9" t="s">
        <v>152</v>
      </c>
      <c r="AU733" s="239" t="s">
        <v>146</v>
      </c>
      <c r="AV733" s="13" t="s">
        <v>82</v>
      </c>
      <c r="AW733" s="13" t="s">
        <v>30</v>
      </c>
      <c r="AX733" s="13" t="s">
        <v>74</v>
      </c>
      <c r="AY733" s="239" t="s">
        <v>138</v>
      </c>
    </row>
    <row r="734" s="14" customFormat="1">
      <c r="A734" s="14"/>
      <c r="B734" s="240"/>
      <c r="C734" s="241"/>
      <c r="D734" s="231" t="s">
        <v>152</v>
      </c>
      <c r="E734" s="242" t="s">
        <v>1</v>
      </c>
      <c r="F734" s="243" t="s">
        <v>488</v>
      </c>
      <c r="G734" s="241"/>
      <c r="H734" s="244">
        <v>3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0" t="s">
        <v>152</v>
      </c>
      <c r="AU734" s="250" t="s">
        <v>146</v>
      </c>
      <c r="AV734" s="14" t="s">
        <v>146</v>
      </c>
      <c r="AW734" s="14" t="s">
        <v>30</v>
      </c>
      <c r="AX734" s="14" t="s">
        <v>82</v>
      </c>
      <c r="AY734" s="250" t="s">
        <v>138</v>
      </c>
    </row>
    <row r="735" s="2" customFormat="1" ht="24.15" customHeight="1">
      <c r="A735" s="38"/>
      <c r="B735" s="39"/>
      <c r="C735" s="215" t="s">
        <v>1031</v>
      </c>
      <c r="D735" s="215" t="s">
        <v>141</v>
      </c>
      <c r="E735" s="216" t="s">
        <v>1032</v>
      </c>
      <c r="F735" s="217" t="s">
        <v>1033</v>
      </c>
      <c r="G735" s="218" t="s">
        <v>337</v>
      </c>
      <c r="H735" s="219">
        <v>0.001</v>
      </c>
      <c r="I735" s="220"/>
      <c r="J735" s="221">
        <f>ROUND(I735*H735,1)</f>
        <v>0</v>
      </c>
      <c r="K735" s="222"/>
      <c r="L735" s="44"/>
      <c r="M735" s="223" t="s">
        <v>1</v>
      </c>
      <c r="N735" s="224" t="s">
        <v>40</v>
      </c>
      <c r="O735" s="91"/>
      <c r="P735" s="225">
        <f>O735*H735</f>
        <v>0</v>
      </c>
      <c r="Q735" s="225">
        <v>0</v>
      </c>
      <c r="R735" s="225">
        <f>Q735*H735</f>
        <v>0</v>
      </c>
      <c r="S735" s="225">
        <v>0</v>
      </c>
      <c r="T735" s="226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7" t="s">
        <v>232</v>
      </c>
      <c r="AT735" s="227" t="s">
        <v>141</v>
      </c>
      <c r="AU735" s="227" t="s">
        <v>146</v>
      </c>
      <c r="AY735" s="17" t="s">
        <v>138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17" t="s">
        <v>146</v>
      </c>
      <c r="BK735" s="228">
        <f>ROUND(I735*H735,1)</f>
        <v>0</v>
      </c>
      <c r="BL735" s="17" t="s">
        <v>232</v>
      </c>
      <c r="BM735" s="227" t="s">
        <v>1034</v>
      </c>
    </row>
    <row r="736" s="14" customFormat="1">
      <c r="A736" s="14"/>
      <c r="B736" s="240"/>
      <c r="C736" s="241"/>
      <c r="D736" s="231" t="s">
        <v>152</v>
      </c>
      <c r="E736" s="242" t="s">
        <v>1</v>
      </c>
      <c r="F736" s="243" t="s">
        <v>12</v>
      </c>
      <c r="G736" s="241"/>
      <c r="H736" s="244">
        <v>0.001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0" t="s">
        <v>152</v>
      </c>
      <c r="AU736" s="250" t="s">
        <v>146</v>
      </c>
      <c r="AV736" s="14" t="s">
        <v>146</v>
      </c>
      <c r="AW736" s="14" t="s">
        <v>30</v>
      </c>
      <c r="AX736" s="14" t="s">
        <v>82</v>
      </c>
      <c r="AY736" s="250" t="s">
        <v>138</v>
      </c>
    </row>
    <row r="737" s="2" customFormat="1" ht="33" customHeight="1">
      <c r="A737" s="38"/>
      <c r="B737" s="39"/>
      <c r="C737" s="215" t="s">
        <v>1035</v>
      </c>
      <c r="D737" s="215" t="s">
        <v>141</v>
      </c>
      <c r="E737" s="216" t="s">
        <v>1036</v>
      </c>
      <c r="F737" s="217" t="s">
        <v>1037</v>
      </c>
      <c r="G737" s="218" t="s">
        <v>337</v>
      </c>
      <c r="H737" s="219">
        <v>0.001</v>
      </c>
      <c r="I737" s="220"/>
      <c r="J737" s="221">
        <f>ROUND(I737*H737,1)</f>
        <v>0</v>
      </c>
      <c r="K737" s="222"/>
      <c r="L737" s="44"/>
      <c r="M737" s="223" t="s">
        <v>1</v>
      </c>
      <c r="N737" s="224" t="s">
        <v>40</v>
      </c>
      <c r="O737" s="91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7" t="s">
        <v>232</v>
      </c>
      <c r="AT737" s="227" t="s">
        <v>141</v>
      </c>
      <c r="AU737" s="227" t="s">
        <v>146</v>
      </c>
      <c r="AY737" s="17" t="s">
        <v>138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7" t="s">
        <v>146</v>
      </c>
      <c r="BK737" s="228">
        <f>ROUND(I737*H737,1)</f>
        <v>0</v>
      </c>
      <c r="BL737" s="17" t="s">
        <v>232</v>
      </c>
      <c r="BM737" s="227" t="s">
        <v>1038</v>
      </c>
    </row>
    <row r="738" s="14" customFormat="1">
      <c r="A738" s="14"/>
      <c r="B738" s="240"/>
      <c r="C738" s="241"/>
      <c r="D738" s="231" t="s">
        <v>152</v>
      </c>
      <c r="E738" s="242" t="s">
        <v>1</v>
      </c>
      <c r="F738" s="243" t="s">
        <v>12</v>
      </c>
      <c r="G738" s="241"/>
      <c r="H738" s="244">
        <v>0.001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0" t="s">
        <v>152</v>
      </c>
      <c r="AU738" s="250" t="s">
        <v>146</v>
      </c>
      <c r="AV738" s="14" t="s">
        <v>146</v>
      </c>
      <c r="AW738" s="14" t="s">
        <v>30</v>
      </c>
      <c r="AX738" s="14" t="s">
        <v>82</v>
      </c>
      <c r="AY738" s="250" t="s">
        <v>138</v>
      </c>
    </row>
    <row r="739" s="2" customFormat="1" ht="24.15" customHeight="1">
      <c r="A739" s="38"/>
      <c r="B739" s="39"/>
      <c r="C739" s="215" t="s">
        <v>1039</v>
      </c>
      <c r="D739" s="215" t="s">
        <v>141</v>
      </c>
      <c r="E739" s="216" t="s">
        <v>1040</v>
      </c>
      <c r="F739" s="217" t="s">
        <v>1041</v>
      </c>
      <c r="G739" s="218" t="s">
        <v>337</v>
      </c>
      <c r="H739" s="219">
        <v>0.001</v>
      </c>
      <c r="I739" s="220"/>
      <c r="J739" s="221">
        <f>ROUND(I739*H739,1)</f>
        <v>0</v>
      </c>
      <c r="K739" s="222"/>
      <c r="L739" s="44"/>
      <c r="M739" s="223" t="s">
        <v>1</v>
      </c>
      <c r="N739" s="224" t="s">
        <v>40</v>
      </c>
      <c r="O739" s="91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7" t="s">
        <v>232</v>
      </c>
      <c r="AT739" s="227" t="s">
        <v>141</v>
      </c>
      <c r="AU739" s="227" t="s">
        <v>146</v>
      </c>
      <c r="AY739" s="17" t="s">
        <v>138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17" t="s">
        <v>146</v>
      </c>
      <c r="BK739" s="228">
        <f>ROUND(I739*H739,1)</f>
        <v>0</v>
      </c>
      <c r="BL739" s="17" t="s">
        <v>232</v>
      </c>
      <c r="BM739" s="227" t="s">
        <v>1042</v>
      </c>
    </row>
    <row r="740" s="14" customFormat="1">
      <c r="A740" s="14"/>
      <c r="B740" s="240"/>
      <c r="C740" s="241"/>
      <c r="D740" s="231" t="s">
        <v>152</v>
      </c>
      <c r="E740" s="242" t="s">
        <v>1</v>
      </c>
      <c r="F740" s="243" t="s">
        <v>12</v>
      </c>
      <c r="G740" s="241"/>
      <c r="H740" s="244">
        <v>0.001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0" t="s">
        <v>152</v>
      </c>
      <c r="AU740" s="250" t="s">
        <v>146</v>
      </c>
      <c r="AV740" s="14" t="s">
        <v>146</v>
      </c>
      <c r="AW740" s="14" t="s">
        <v>30</v>
      </c>
      <c r="AX740" s="14" t="s">
        <v>82</v>
      </c>
      <c r="AY740" s="250" t="s">
        <v>138</v>
      </c>
    </row>
    <row r="741" s="12" customFormat="1" ht="22.8" customHeight="1">
      <c r="A741" s="12"/>
      <c r="B741" s="199"/>
      <c r="C741" s="200"/>
      <c r="D741" s="201" t="s">
        <v>73</v>
      </c>
      <c r="E741" s="213" t="s">
        <v>1043</v>
      </c>
      <c r="F741" s="213" t="s">
        <v>1044</v>
      </c>
      <c r="G741" s="200"/>
      <c r="H741" s="200"/>
      <c r="I741" s="203"/>
      <c r="J741" s="214">
        <f>BK741</f>
        <v>0</v>
      </c>
      <c r="K741" s="200"/>
      <c r="L741" s="205"/>
      <c r="M741" s="206"/>
      <c r="N741" s="207"/>
      <c r="O741" s="207"/>
      <c r="P741" s="208">
        <f>SUM(P742:P747)</f>
        <v>0</v>
      </c>
      <c r="Q741" s="207"/>
      <c r="R741" s="208">
        <f>SUM(R742:R747)</f>
        <v>0.025935</v>
      </c>
      <c r="S741" s="207"/>
      <c r="T741" s="209">
        <f>SUM(T742:T747)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0" t="s">
        <v>146</v>
      </c>
      <c r="AT741" s="211" t="s">
        <v>73</v>
      </c>
      <c r="AU741" s="211" t="s">
        <v>82</v>
      </c>
      <c r="AY741" s="210" t="s">
        <v>138</v>
      </c>
      <c r="BK741" s="212">
        <f>SUM(BK742:BK747)</f>
        <v>0</v>
      </c>
    </row>
    <row r="742" s="2" customFormat="1" ht="21.75" customHeight="1">
      <c r="A742" s="38"/>
      <c r="B742" s="39"/>
      <c r="C742" s="215" t="s">
        <v>1045</v>
      </c>
      <c r="D742" s="215" t="s">
        <v>141</v>
      </c>
      <c r="E742" s="216" t="s">
        <v>1046</v>
      </c>
      <c r="F742" s="217" t="s">
        <v>1047</v>
      </c>
      <c r="G742" s="218" t="s">
        <v>150</v>
      </c>
      <c r="H742" s="219">
        <v>1.5</v>
      </c>
      <c r="I742" s="220"/>
      <c r="J742" s="221">
        <f>ROUND(I742*H742,1)</f>
        <v>0</v>
      </c>
      <c r="K742" s="222"/>
      <c r="L742" s="44"/>
      <c r="M742" s="223" t="s">
        <v>1</v>
      </c>
      <c r="N742" s="224" t="s">
        <v>40</v>
      </c>
      <c r="O742" s="91"/>
      <c r="P742" s="225">
        <f>O742*H742</f>
        <v>0</v>
      </c>
      <c r="Q742" s="225">
        <v>0.01729</v>
      </c>
      <c r="R742" s="225">
        <f>Q742*H742</f>
        <v>0.025935</v>
      </c>
      <c r="S742" s="225">
        <v>0</v>
      </c>
      <c r="T742" s="226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7" t="s">
        <v>232</v>
      </c>
      <c r="AT742" s="227" t="s">
        <v>141</v>
      </c>
      <c r="AU742" s="227" t="s">
        <v>146</v>
      </c>
      <c r="AY742" s="17" t="s">
        <v>138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17" t="s">
        <v>146</v>
      </c>
      <c r="BK742" s="228">
        <f>ROUND(I742*H742,1)</f>
        <v>0</v>
      </c>
      <c r="BL742" s="17" t="s">
        <v>232</v>
      </c>
      <c r="BM742" s="227" t="s">
        <v>1048</v>
      </c>
    </row>
    <row r="743" s="13" customFormat="1">
      <c r="A743" s="13"/>
      <c r="B743" s="229"/>
      <c r="C743" s="230"/>
      <c r="D743" s="231" t="s">
        <v>152</v>
      </c>
      <c r="E743" s="232" t="s">
        <v>1</v>
      </c>
      <c r="F743" s="233" t="s">
        <v>1049</v>
      </c>
      <c r="G743" s="230"/>
      <c r="H743" s="232" t="s">
        <v>1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9" t="s">
        <v>152</v>
      </c>
      <c r="AU743" s="239" t="s">
        <v>146</v>
      </c>
      <c r="AV743" s="13" t="s">
        <v>82</v>
      </c>
      <c r="AW743" s="13" t="s">
        <v>30</v>
      </c>
      <c r="AX743" s="13" t="s">
        <v>74</v>
      </c>
      <c r="AY743" s="239" t="s">
        <v>138</v>
      </c>
    </row>
    <row r="744" s="14" customFormat="1">
      <c r="A744" s="14"/>
      <c r="B744" s="240"/>
      <c r="C744" s="241"/>
      <c r="D744" s="231" t="s">
        <v>152</v>
      </c>
      <c r="E744" s="242" t="s">
        <v>1</v>
      </c>
      <c r="F744" s="243" t="s">
        <v>1050</v>
      </c>
      <c r="G744" s="241"/>
      <c r="H744" s="244">
        <v>1.5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0" t="s">
        <v>152</v>
      </c>
      <c r="AU744" s="250" t="s">
        <v>146</v>
      </c>
      <c r="AV744" s="14" t="s">
        <v>146</v>
      </c>
      <c r="AW744" s="14" t="s">
        <v>30</v>
      </c>
      <c r="AX744" s="14" t="s">
        <v>82</v>
      </c>
      <c r="AY744" s="250" t="s">
        <v>138</v>
      </c>
    </row>
    <row r="745" s="2" customFormat="1" ht="24.15" customHeight="1">
      <c r="A745" s="38"/>
      <c r="B745" s="39"/>
      <c r="C745" s="215" t="s">
        <v>1051</v>
      </c>
      <c r="D745" s="215" t="s">
        <v>141</v>
      </c>
      <c r="E745" s="216" t="s">
        <v>1052</v>
      </c>
      <c r="F745" s="217" t="s">
        <v>1053</v>
      </c>
      <c r="G745" s="218" t="s">
        <v>337</v>
      </c>
      <c r="H745" s="219">
        <v>0.025999999999999999</v>
      </c>
      <c r="I745" s="220"/>
      <c r="J745" s="221">
        <f>ROUND(I745*H745,1)</f>
        <v>0</v>
      </c>
      <c r="K745" s="222"/>
      <c r="L745" s="44"/>
      <c r="M745" s="223" t="s">
        <v>1</v>
      </c>
      <c r="N745" s="224" t="s">
        <v>40</v>
      </c>
      <c r="O745" s="91"/>
      <c r="P745" s="225">
        <f>O745*H745</f>
        <v>0</v>
      </c>
      <c r="Q745" s="225">
        <v>0</v>
      </c>
      <c r="R745" s="225">
        <f>Q745*H745</f>
        <v>0</v>
      </c>
      <c r="S745" s="225">
        <v>0</v>
      </c>
      <c r="T745" s="226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7" t="s">
        <v>232</v>
      </c>
      <c r="AT745" s="227" t="s">
        <v>141</v>
      </c>
      <c r="AU745" s="227" t="s">
        <v>146</v>
      </c>
      <c r="AY745" s="17" t="s">
        <v>138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17" t="s">
        <v>146</v>
      </c>
      <c r="BK745" s="228">
        <f>ROUND(I745*H745,1)</f>
        <v>0</v>
      </c>
      <c r="BL745" s="17" t="s">
        <v>232</v>
      </c>
      <c r="BM745" s="227" t="s">
        <v>1054</v>
      </c>
    </row>
    <row r="746" s="2" customFormat="1" ht="24.15" customHeight="1">
      <c r="A746" s="38"/>
      <c r="B746" s="39"/>
      <c r="C746" s="215" t="s">
        <v>1055</v>
      </c>
      <c r="D746" s="215" t="s">
        <v>141</v>
      </c>
      <c r="E746" s="216" t="s">
        <v>1056</v>
      </c>
      <c r="F746" s="217" t="s">
        <v>1057</v>
      </c>
      <c r="G746" s="218" t="s">
        <v>337</v>
      </c>
      <c r="H746" s="219">
        <v>0.025999999999999999</v>
      </c>
      <c r="I746" s="220"/>
      <c r="J746" s="221">
        <f>ROUND(I746*H746,1)</f>
        <v>0</v>
      </c>
      <c r="K746" s="222"/>
      <c r="L746" s="44"/>
      <c r="M746" s="223" t="s">
        <v>1</v>
      </c>
      <c r="N746" s="224" t="s">
        <v>40</v>
      </c>
      <c r="O746" s="91"/>
      <c r="P746" s="225">
        <f>O746*H746</f>
        <v>0</v>
      </c>
      <c r="Q746" s="225">
        <v>0</v>
      </c>
      <c r="R746" s="225">
        <f>Q746*H746</f>
        <v>0</v>
      </c>
      <c r="S746" s="225">
        <v>0</v>
      </c>
      <c r="T746" s="226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27" t="s">
        <v>232</v>
      </c>
      <c r="AT746" s="227" t="s">
        <v>141</v>
      </c>
      <c r="AU746" s="227" t="s">
        <v>146</v>
      </c>
      <c r="AY746" s="17" t="s">
        <v>138</v>
      </c>
      <c r="BE746" s="228">
        <f>IF(N746="základní",J746,0)</f>
        <v>0</v>
      </c>
      <c r="BF746" s="228">
        <f>IF(N746="snížená",J746,0)</f>
        <v>0</v>
      </c>
      <c r="BG746" s="228">
        <f>IF(N746="zákl. přenesená",J746,0)</f>
        <v>0</v>
      </c>
      <c r="BH746" s="228">
        <f>IF(N746="sníž. přenesená",J746,0)</f>
        <v>0</v>
      </c>
      <c r="BI746" s="228">
        <f>IF(N746="nulová",J746,0)</f>
        <v>0</v>
      </c>
      <c r="BJ746" s="17" t="s">
        <v>146</v>
      </c>
      <c r="BK746" s="228">
        <f>ROUND(I746*H746,1)</f>
        <v>0</v>
      </c>
      <c r="BL746" s="17" t="s">
        <v>232</v>
      </c>
      <c r="BM746" s="227" t="s">
        <v>1058</v>
      </c>
    </row>
    <row r="747" s="2" customFormat="1" ht="24.15" customHeight="1">
      <c r="A747" s="38"/>
      <c r="B747" s="39"/>
      <c r="C747" s="215" t="s">
        <v>1059</v>
      </c>
      <c r="D747" s="215" t="s">
        <v>141</v>
      </c>
      <c r="E747" s="216" t="s">
        <v>1060</v>
      </c>
      <c r="F747" s="217" t="s">
        <v>1061</v>
      </c>
      <c r="G747" s="218" t="s">
        <v>337</v>
      </c>
      <c r="H747" s="219">
        <v>0.025999999999999999</v>
      </c>
      <c r="I747" s="220"/>
      <c r="J747" s="221">
        <f>ROUND(I747*H747,1)</f>
        <v>0</v>
      </c>
      <c r="K747" s="222"/>
      <c r="L747" s="44"/>
      <c r="M747" s="223" t="s">
        <v>1</v>
      </c>
      <c r="N747" s="224" t="s">
        <v>40</v>
      </c>
      <c r="O747" s="91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7" t="s">
        <v>232</v>
      </c>
      <c r="AT747" s="227" t="s">
        <v>141</v>
      </c>
      <c r="AU747" s="227" t="s">
        <v>146</v>
      </c>
      <c r="AY747" s="17" t="s">
        <v>138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17" t="s">
        <v>146</v>
      </c>
      <c r="BK747" s="228">
        <f>ROUND(I747*H747,1)</f>
        <v>0</v>
      </c>
      <c r="BL747" s="17" t="s">
        <v>232</v>
      </c>
      <c r="BM747" s="227" t="s">
        <v>1062</v>
      </c>
    </row>
    <row r="748" s="12" customFormat="1" ht="22.8" customHeight="1">
      <c r="A748" s="12"/>
      <c r="B748" s="199"/>
      <c r="C748" s="200"/>
      <c r="D748" s="201" t="s">
        <v>73</v>
      </c>
      <c r="E748" s="213" t="s">
        <v>1063</v>
      </c>
      <c r="F748" s="213" t="s">
        <v>1064</v>
      </c>
      <c r="G748" s="200"/>
      <c r="H748" s="200"/>
      <c r="I748" s="203"/>
      <c r="J748" s="214">
        <f>BK748</f>
        <v>0</v>
      </c>
      <c r="K748" s="200"/>
      <c r="L748" s="205"/>
      <c r="M748" s="206"/>
      <c r="N748" s="207"/>
      <c r="O748" s="207"/>
      <c r="P748" s="208">
        <f>SUM(P749:P797)</f>
        <v>0</v>
      </c>
      <c r="Q748" s="207"/>
      <c r="R748" s="208">
        <f>SUM(R749:R797)</f>
        <v>0.034849999999999999</v>
      </c>
      <c r="S748" s="207"/>
      <c r="T748" s="209">
        <f>SUM(T749:T797)</f>
        <v>0.43909999999999999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10" t="s">
        <v>146</v>
      </c>
      <c r="AT748" s="211" t="s">
        <v>73</v>
      </c>
      <c r="AU748" s="211" t="s">
        <v>82</v>
      </c>
      <c r="AY748" s="210" t="s">
        <v>138</v>
      </c>
      <c r="BK748" s="212">
        <f>SUM(BK749:BK797)</f>
        <v>0</v>
      </c>
    </row>
    <row r="749" s="2" customFormat="1" ht="24.15" customHeight="1">
      <c r="A749" s="38"/>
      <c r="B749" s="39"/>
      <c r="C749" s="215" t="s">
        <v>1065</v>
      </c>
      <c r="D749" s="215" t="s">
        <v>141</v>
      </c>
      <c r="E749" s="216" t="s">
        <v>1066</v>
      </c>
      <c r="F749" s="217" t="s">
        <v>1067</v>
      </c>
      <c r="G749" s="218" t="s">
        <v>144</v>
      </c>
      <c r="H749" s="219">
        <v>2</v>
      </c>
      <c r="I749" s="220"/>
      <c r="J749" s="221">
        <f>ROUND(I749*H749,1)</f>
        <v>0</v>
      </c>
      <c r="K749" s="222"/>
      <c r="L749" s="44"/>
      <c r="M749" s="223" t="s">
        <v>1</v>
      </c>
      <c r="N749" s="224" t="s">
        <v>40</v>
      </c>
      <c r="O749" s="91"/>
      <c r="P749" s="225">
        <f>O749*H749</f>
        <v>0</v>
      </c>
      <c r="Q749" s="225">
        <v>0</v>
      </c>
      <c r="R749" s="225">
        <f>Q749*H749</f>
        <v>0</v>
      </c>
      <c r="S749" s="225">
        <v>0</v>
      </c>
      <c r="T749" s="226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7" t="s">
        <v>232</v>
      </c>
      <c r="AT749" s="227" t="s">
        <v>141</v>
      </c>
      <c r="AU749" s="227" t="s">
        <v>146</v>
      </c>
      <c r="AY749" s="17" t="s">
        <v>138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17" t="s">
        <v>146</v>
      </c>
      <c r="BK749" s="228">
        <f>ROUND(I749*H749,1)</f>
        <v>0</v>
      </c>
      <c r="BL749" s="17" t="s">
        <v>232</v>
      </c>
      <c r="BM749" s="227" t="s">
        <v>1068</v>
      </c>
    </row>
    <row r="750" s="14" customFormat="1">
      <c r="A750" s="14"/>
      <c r="B750" s="240"/>
      <c r="C750" s="241"/>
      <c r="D750" s="231" t="s">
        <v>152</v>
      </c>
      <c r="E750" s="242" t="s">
        <v>1</v>
      </c>
      <c r="F750" s="243" t="s">
        <v>146</v>
      </c>
      <c r="G750" s="241"/>
      <c r="H750" s="244">
        <v>2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0" t="s">
        <v>152</v>
      </c>
      <c r="AU750" s="250" t="s">
        <v>146</v>
      </c>
      <c r="AV750" s="14" t="s">
        <v>146</v>
      </c>
      <c r="AW750" s="14" t="s">
        <v>30</v>
      </c>
      <c r="AX750" s="14" t="s">
        <v>82</v>
      </c>
      <c r="AY750" s="250" t="s">
        <v>138</v>
      </c>
    </row>
    <row r="751" s="2" customFormat="1" ht="24.15" customHeight="1">
      <c r="A751" s="38"/>
      <c r="B751" s="39"/>
      <c r="C751" s="262" t="s">
        <v>1069</v>
      </c>
      <c r="D751" s="262" t="s">
        <v>233</v>
      </c>
      <c r="E751" s="263" t="s">
        <v>1070</v>
      </c>
      <c r="F751" s="264" t="s">
        <v>1071</v>
      </c>
      <c r="G751" s="265" t="s">
        <v>144</v>
      </c>
      <c r="H751" s="266">
        <v>2</v>
      </c>
      <c r="I751" s="267"/>
      <c r="J751" s="268">
        <f>ROUND(I751*H751,1)</f>
        <v>0</v>
      </c>
      <c r="K751" s="269"/>
      <c r="L751" s="270"/>
      <c r="M751" s="271" t="s">
        <v>1</v>
      </c>
      <c r="N751" s="272" t="s">
        <v>40</v>
      </c>
      <c r="O751" s="91"/>
      <c r="P751" s="225">
        <f>O751*H751</f>
        <v>0</v>
      </c>
      <c r="Q751" s="225">
        <v>0.014500000000000001</v>
      </c>
      <c r="R751" s="225">
        <f>Q751*H751</f>
        <v>0.029000000000000001</v>
      </c>
      <c r="S751" s="225">
        <v>0</v>
      </c>
      <c r="T751" s="226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7" t="s">
        <v>318</v>
      </c>
      <c r="AT751" s="227" t="s">
        <v>233</v>
      </c>
      <c r="AU751" s="227" t="s">
        <v>146</v>
      </c>
      <c r="AY751" s="17" t="s">
        <v>138</v>
      </c>
      <c r="BE751" s="228">
        <f>IF(N751="základní",J751,0)</f>
        <v>0</v>
      </c>
      <c r="BF751" s="228">
        <f>IF(N751="snížená",J751,0)</f>
        <v>0</v>
      </c>
      <c r="BG751" s="228">
        <f>IF(N751="zákl. přenesená",J751,0)</f>
        <v>0</v>
      </c>
      <c r="BH751" s="228">
        <f>IF(N751="sníž. přenesená",J751,0)</f>
        <v>0</v>
      </c>
      <c r="BI751" s="228">
        <f>IF(N751="nulová",J751,0)</f>
        <v>0</v>
      </c>
      <c r="BJ751" s="17" t="s">
        <v>146</v>
      </c>
      <c r="BK751" s="228">
        <f>ROUND(I751*H751,1)</f>
        <v>0</v>
      </c>
      <c r="BL751" s="17" t="s">
        <v>232</v>
      </c>
      <c r="BM751" s="227" t="s">
        <v>1072</v>
      </c>
    </row>
    <row r="752" s="13" customFormat="1">
      <c r="A752" s="13"/>
      <c r="B752" s="229"/>
      <c r="C752" s="230"/>
      <c r="D752" s="231" t="s">
        <v>152</v>
      </c>
      <c r="E752" s="232" t="s">
        <v>1</v>
      </c>
      <c r="F752" s="233" t="s">
        <v>1073</v>
      </c>
      <c r="G752" s="230"/>
      <c r="H752" s="232" t="s">
        <v>1</v>
      </c>
      <c r="I752" s="234"/>
      <c r="J752" s="230"/>
      <c r="K752" s="230"/>
      <c r="L752" s="235"/>
      <c r="M752" s="236"/>
      <c r="N752" s="237"/>
      <c r="O752" s="237"/>
      <c r="P752" s="237"/>
      <c r="Q752" s="237"/>
      <c r="R752" s="237"/>
      <c r="S752" s="237"/>
      <c r="T752" s="23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9" t="s">
        <v>152</v>
      </c>
      <c r="AU752" s="239" t="s">
        <v>146</v>
      </c>
      <c r="AV752" s="13" t="s">
        <v>82</v>
      </c>
      <c r="AW752" s="13" t="s">
        <v>30</v>
      </c>
      <c r="AX752" s="13" t="s">
        <v>74</v>
      </c>
      <c r="AY752" s="239" t="s">
        <v>138</v>
      </c>
    </row>
    <row r="753" s="14" customFormat="1">
      <c r="A753" s="14"/>
      <c r="B753" s="240"/>
      <c r="C753" s="241"/>
      <c r="D753" s="231" t="s">
        <v>152</v>
      </c>
      <c r="E753" s="242" t="s">
        <v>1</v>
      </c>
      <c r="F753" s="243" t="s">
        <v>502</v>
      </c>
      <c r="G753" s="241"/>
      <c r="H753" s="244">
        <v>2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0" t="s">
        <v>152</v>
      </c>
      <c r="AU753" s="250" t="s">
        <v>146</v>
      </c>
      <c r="AV753" s="14" t="s">
        <v>146</v>
      </c>
      <c r="AW753" s="14" t="s">
        <v>30</v>
      </c>
      <c r="AX753" s="14" t="s">
        <v>82</v>
      </c>
      <c r="AY753" s="250" t="s">
        <v>138</v>
      </c>
    </row>
    <row r="754" s="2" customFormat="1" ht="21.75" customHeight="1">
      <c r="A754" s="38"/>
      <c r="B754" s="39"/>
      <c r="C754" s="215" t="s">
        <v>1074</v>
      </c>
      <c r="D754" s="215" t="s">
        <v>141</v>
      </c>
      <c r="E754" s="216" t="s">
        <v>1075</v>
      </c>
      <c r="F754" s="217" t="s">
        <v>1076</v>
      </c>
      <c r="G754" s="218" t="s">
        <v>144</v>
      </c>
      <c r="H754" s="219">
        <v>5</v>
      </c>
      <c r="I754" s="220"/>
      <c r="J754" s="221">
        <f>ROUND(I754*H754,1)</f>
        <v>0</v>
      </c>
      <c r="K754" s="222"/>
      <c r="L754" s="44"/>
      <c r="M754" s="223" t="s">
        <v>1</v>
      </c>
      <c r="N754" s="224" t="s">
        <v>40</v>
      </c>
      <c r="O754" s="91"/>
      <c r="P754" s="225">
        <f>O754*H754</f>
        <v>0</v>
      </c>
      <c r="Q754" s="225">
        <v>0</v>
      </c>
      <c r="R754" s="225">
        <f>Q754*H754</f>
        <v>0</v>
      </c>
      <c r="S754" s="225">
        <v>0</v>
      </c>
      <c r="T754" s="226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7" t="s">
        <v>232</v>
      </c>
      <c r="AT754" s="227" t="s">
        <v>141</v>
      </c>
      <c r="AU754" s="227" t="s">
        <v>146</v>
      </c>
      <c r="AY754" s="17" t="s">
        <v>138</v>
      </c>
      <c r="BE754" s="228">
        <f>IF(N754="základní",J754,0)</f>
        <v>0</v>
      </c>
      <c r="BF754" s="228">
        <f>IF(N754="snížená",J754,0)</f>
        <v>0</v>
      </c>
      <c r="BG754" s="228">
        <f>IF(N754="zákl. přenesená",J754,0)</f>
        <v>0</v>
      </c>
      <c r="BH754" s="228">
        <f>IF(N754="sníž. přenesená",J754,0)</f>
        <v>0</v>
      </c>
      <c r="BI754" s="228">
        <f>IF(N754="nulová",J754,0)</f>
        <v>0</v>
      </c>
      <c r="BJ754" s="17" t="s">
        <v>146</v>
      </c>
      <c r="BK754" s="228">
        <f>ROUND(I754*H754,1)</f>
        <v>0</v>
      </c>
      <c r="BL754" s="17" t="s">
        <v>232</v>
      </c>
      <c r="BM754" s="227" t="s">
        <v>1077</v>
      </c>
    </row>
    <row r="755" s="14" customFormat="1">
      <c r="A755" s="14"/>
      <c r="B755" s="240"/>
      <c r="C755" s="241"/>
      <c r="D755" s="231" t="s">
        <v>152</v>
      </c>
      <c r="E755" s="242" t="s">
        <v>1</v>
      </c>
      <c r="F755" s="243" t="s">
        <v>170</v>
      </c>
      <c r="G755" s="241"/>
      <c r="H755" s="244">
        <v>5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0" t="s">
        <v>152</v>
      </c>
      <c r="AU755" s="250" t="s">
        <v>146</v>
      </c>
      <c r="AV755" s="14" t="s">
        <v>146</v>
      </c>
      <c r="AW755" s="14" t="s">
        <v>30</v>
      </c>
      <c r="AX755" s="14" t="s">
        <v>82</v>
      </c>
      <c r="AY755" s="250" t="s">
        <v>138</v>
      </c>
    </row>
    <row r="756" s="2" customFormat="1" ht="16.5" customHeight="1">
      <c r="A756" s="38"/>
      <c r="B756" s="39"/>
      <c r="C756" s="262" t="s">
        <v>1078</v>
      </c>
      <c r="D756" s="262" t="s">
        <v>233</v>
      </c>
      <c r="E756" s="263" t="s">
        <v>1079</v>
      </c>
      <c r="F756" s="264" t="s">
        <v>1080</v>
      </c>
      <c r="G756" s="265" t="s">
        <v>144</v>
      </c>
      <c r="H756" s="266">
        <v>3</v>
      </c>
      <c r="I756" s="267"/>
      <c r="J756" s="268">
        <f>ROUND(I756*H756,1)</f>
        <v>0</v>
      </c>
      <c r="K756" s="269"/>
      <c r="L756" s="270"/>
      <c r="M756" s="271" t="s">
        <v>1</v>
      </c>
      <c r="N756" s="272" t="s">
        <v>40</v>
      </c>
      <c r="O756" s="91"/>
      <c r="P756" s="225">
        <f>O756*H756</f>
        <v>0</v>
      </c>
      <c r="Q756" s="225">
        <v>0</v>
      </c>
      <c r="R756" s="225">
        <f>Q756*H756</f>
        <v>0</v>
      </c>
      <c r="S756" s="225">
        <v>0</v>
      </c>
      <c r="T756" s="226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7" t="s">
        <v>318</v>
      </c>
      <c r="AT756" s="227" t="s">
        <v>233</v>
      </c>
      <c r="AU756" s="227" t="s">
        <v>146</v>
      </c>
      <c r="AY756" s="17" t="s">
        <v>138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17" t="s">
        <v>146</v>
      </c>
      <c r="BK756" s="228">
        <f>ROUND(I756*H756,1)</f>
        <v>0</v>
      </c>
      <c r="BL756" s="17" t="s">
        <v>232</v>
      </c>
      <c r="BM756" s="227" t="s">
        <v>1081</v>
      </c>
    </row>
    <row r="757" s="13" customFormat="1">
      <c r="A757" s="13"/>
      <c r="B757" s="229"/>
      <c r="C757" s="230"/>
      <c r="D757" s="231" t="s">
        <v>152</v>
      </c>
      <c r="E757" s="232" t="s">
        <v>1</v>
      </c>
      <c r="F757" s="233" t="s">
        <v>243</v>
      </c>
      <c r="G757" s="230"/>
      <c r="H757" s="232" t="s">
        <v>1</v>
      </c>
      <c r="I757" s="234"/>
      <c r="J757" s="230"/>
      <c r="K757" s="230"/>
      <c r="L757" s="235"/>
      <c r="M757" s="236"/>
      <c r="N757" s="237"/>
      <c r="O757" s="237"/>
      <c r="P757" s="237"/>
      <c r="Q757" s="237"/>
      <c r="R757" s="237"/>
      <c r="S757" s="237"/>
      <c r="T757" s="23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9" t="s">
        <v>152</v>
      </c>
      <c r="AU757" s="239" t="s">
        <v>146</v>
      </c>
      <c r="AV757" s="13" t="s">
        <v>82</v>
      </c>
      <c r="AW757" s="13" t="s">
        <v>30</v>
      </c>
      <c r="AX757" s="13" t="s">
        <v>74</v>
      </c>
      <c r="AY757" s="239" t="s">
        <v>138</v>
      </c>
    </row>
    <row r="758" s="14" customFormat="1">
      <c r="A758" s="14"/>
      <c r="B758" s="240"/>
      <c r="C758" s="241"/>
      <c r="D758" s="231" t="s">
        <v>152</v>
      </c>
      <c r="E758" s="242" t="s">
        <v>1</v>
      </c>
      <c r="F758" s="243" t="s">
        <v>502</v>
      </c>
      <c r="G758" s="241"/>
      <c r="H758" s="244">
        <v>2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0" t="s">
        <v>152</v>
      </c>
      <c r="AU758" s="250" t="s">
        <v>146</v>
      </c>
      <c r="AV758" s="14" t="s">
        <v>146</v>
      </c>
      <c r="AW758" s="14" t="s">
        <v>30</v>
      </c>
      <c r="AX758" s="14" t="s">
        <v>74</v>
      </c>
      <c r="AY758" s="250" t="s">
        <v>138</v>
      </c>
    </row>
    <row r="759" s="13" customFormat="1">
      <c r="A759" s="13"/>
      <c r="B759" s="229"/>
      <c r="C759" s="230"/>
      <c r="D759" s="231" t="s">
        <v>152</v>
      </c>
      <c r="E759" s="232" t="s">
        <v>1</v>
      </c>
      <c r="F759" s="233" t="s">
        <v>160</v>
      </c>
      <c r="G759" s="230"/>
      <c r="H759" s="232" t="s">
        <v>1</v>
      </c>
      <c r="I759" s="234"/>
      <c r="J759" s="230"/>
      <c r="K759" s="230"/>
      <c r="L759" s="235"/>
      <c r="M759" s="236"/>
      <c r="N759" s="237"/>
      <c r="O759" s="237"/>
      <c r="P759" s="237"/>
      <c r="Q759" s="237"/>
      <c r="R759" s="237"/>
      <c r="S759" s="237"/>
      <c r="T759" s="23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9" t="s">
        <v>152</v>
      </c>
      <c r="AU759" s="239" t="s">
        <v>146</v>
      </c>
      <c r="AV759" s="13" t="s">
        <v>82</v>
      </c>
      <c r="AW759" s="13" t="s">
        <v>30</v>
      </c>
      <c r="AX759" s="13" t="s">
        <v>74</v>
      </c>
      <c r="AY759" s="239" t="s">
        <v>138</v>
      </c>
    </row>
    <row r="760" s="14" customFormat="1">
      <c r="A760" s="14"/>
      <c r="B760" s="240"/>
      <c r="C760" s="241"/>
      <c r="D760" s="231" t="s">
        <v>152</v>
      </c>
      <c r="E760" s="242" t="s">
        <v>1</v>
      </c>
      <c r="F760" s="243" t="s">
        <v>82</v>
      </c>
      <c r="G760" s="241"/>
      <c r="H760" s="244">
        <v>1</v>
      </c>
      <c r="I760" s="245"/>
      <c r="J760" s="241"/>
      <c r="K760" s="241"/>
      <c r="L760" s="246"/>
      <c r="M760" s="247"/>
      <c r="N760" s="248"/>
      <c r="O760" s="248"/>
      <c r="P760" s="248"/>
      <c r="Q760" s="248"/>
      <c r="R760" s="248"/>
      <c r="S760" s="248"/>
      <c r="T760" s="249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0" t="s">
        <v>152</v>
      </c>
      <c r="AU760" s="250" t="s">
        <v>146</v>
      </c>
      <c r="AV760" s="14" t="s">
        <v>146</v>
      </c>
      <c r="AW760" s="14" t="s">
        <v>30</v>
      </c>
      <c r="AX760" s="14" t="s">
        <v>74</v>
      </c>
      <c r="AY760" s="250" t="s">
        <v>138</v>
      </c>
    </row>
    <row r="761" s="15" customFormat="1">
      <c r="A761" s="15"/>
      <c r="B761" s="251"/>
      <c r="C761" s="252"/>
      <c r="D761" s="231" t="s">
        <v>152</v>
      </c>
      <c r="E761" s="253" t="s">
        <v>1</v>
      </c>
      <c r="F761" s="254" t="s">
        <v>169</v>
      </c>
      <c r="G761" s="252"/>
      <c r="H761" s="255">
        <v>3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1" t="s">
        <v>152</v>
      </c>
      <c r="AU761" s="261" t="s">
        <v>146</v>
      </c>
      <c r="AV761" s="15" t="s">
        <v>145</v>
      </c>
      <c r="AW761" s="15" t="s">
        <v>30</v>
      </c>
      <c r="AX761" s="15" t="s">
        <v>82</v>
      </c>
      <c r="AY761" s="261" t="s">
        <v>138</v>
      </c>
    </row>
    <row r="762" s="2" customFormat="1" ht="16.5" customHeight="1">
      <c r="A762" s="38"/>
      <c r="B762" s="39"/>
      <c r="C762" s="262" t="s">
        <v>1082</v>
      </c>
      <c r="D762" s="262" t="s">
        <v>233</v>
      </c>
      <c r="E762" s="263" t="s">
        <v>1083</v>
      </c>
      <c r="F762" s="264" t="s">
        <v>1084</v>
      </c>
      <c r="G762" s="265" t="s">
        <v>144</v>
      </c>
      <c r="H762" s="266">
        <v>2</v>
      </c>
      <c r="I762" s="267"/>
      <c r="J762" s="268">
        <f>ROUND(I762*H762,1)</f>
        <v>0</v>
      </c>
      <c r="K762" s="269"/>
      <c r="L762" s="270"/>
      <c r="M762" s="271" t="s">
        <v>1</v>
      </c>
      <c r="N762" s="272" t="s">
        <v>40</v>
      </c>
      <c r="O762" s="91"/>
      <c r="P762" s="225">
        <f>O762*H762</f>
        <v>0</v>
      </c>
      <c r="Q762" s="225">
        <v>0</v>
      </c>
      <c r="R762" s="225">
        <f>Q762*H762</f>
        <v>0</v>
      </c>
      <c r="S762" s="225">
        <v>0</v>
      </c>
      <c r="T762" s="226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27" t="s">
        <v>318</v>
      </c>
      <c r="AT762" s="227" t="s">
        <v>233</v>
      </c>
      <c r="AU762" s="227" t="s">
        <v>146</v>
      </c>
      <c r="AY762" s="17" t="s">
        <v>138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17" t="s">
        <v>146</v>
      </c>
      <c r="BK762" s="228">
        <f>ROUND(I762*H762,1)</f>
        <v>0</v>
      </c>
      <c r="BL762" s="17" t="s">
        <v>232</v>
      </c>
      <c r="BM762" s="227" t="s">
        <v>1085</v>
      </c>
    </row>
    <row r="763" s="13" customFormat="1">
      <c r="A763" s="13"/>
      <c r="B763" s="229"/>
      <c r="C763" s="230"/>
      <c r="D763" s="231" t="s">
        <v>152</v>
      </c>
      <c r="E763" s="232" t="s">
        <v>1</v>
      </c>
      <c r="F763" s="233" t="s">
        <v>1073</v>
      </c>
      <c r="G763" s="230"/>
      <c r="H763" s="232" t="s">
        <v>1</v>
      </c>
      <c r="I763" s="234"/>
      <c r="J763" s="230"/>
      <c r="K763" s="230"/>
      <c r="L763" s="235"/>
      <c r="M763" s="236"/>
      <c r="N763" s="237"/>
      <c r="O763" s="237"/>
      <c r="P763" s="237"/>
      <c r="Q763" s="237"/>
      <c r="R763" s="237"/>
      <c r="S763" s="237"/>
      <c r="T763" s="23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9" t="s">
        <v>152</v>
      </c>
      <c r="AU763" s="239" t="s">
        <v>146</v>
      </c>
      <c r="AV763" s="13" t="s">
        <v>82</v>
      </c>
      <c r="AW763" s="13" t="s">
        <v>30</v>
      </c>
      <c r="AX763" s="13" t="s">
        <v>74</v>
      </c>
      <c r="AY763" s="239" t="s">
        <v>138</v>
      </c>
    </row>
    <row r="764" s="14" customFormat="1">
      <c r="A764" s="14"/>
      <c r="B764" s="240"/>
      <c r="C764" s="241"/>
      <c r="D764" s="231" t="s">
        <v>152</v>
      </c>
      <c r="E764" s="242" t="s">
        <v>1</v>
      </c>
      <c r="F764" s="243" t="s">
        <v>146</v>
      </c>
      <c r="G764" s="241"/>
      <c r="H764" s="244">
        <v>2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0" t="s">
        <v>152</v>
      </c>
      <c r="AU764" s="250" t="s">
        <v>146</v>
      </c>
      <c r="AV764" s="14" t="s">
        <v>146</v>
      </c>
      <c r="AW764" s="14" t="s">
        <v>30</v>
      </c>
      <c r="AX764" s="14" t="s">
        <v>82</v>
      </c>
      <c r="AY764" s="250" t="s">
        <v>138</v>
      </c>
    </row>
    <row r="765" s="2" customFormat="1" ht="24.15" customHeight="1">
      <c r="A765" s="38"/>
      <c r="B765" s="39"/>
      <c r="C765" s="215" t="s">
        <v>1086</v>
      </c>
      <c r="D765" s="215" t="s">
        <v>141</v>
      </c>
      <c r="E765" s="216" t="s">
        <v>1087</v>
      </c>
      <c r="F765" s="217" t="s">
        <v>1088</v>
      </c>
      <c r="G765" s="218" t="s">
        <v>144</v>
      </c>
      <c r="H765" s="219">
        <v>3</v>
      </c>
      <c r="I765" s="220"/>
      <c r="J765" s="221">
        <f>ROUND(I765*H765,1)</f>
        <v>0</v>
      </c>
      <c r="K765" s="222"/>
      <c r="L765" s="44"/>
      <c r="M765" s="223" t="s">
        <v>1</v>
      </c>
      <c r="N765" s="224" t="s">
        <v>40</v>
      </c>
      <c r="O765" s="91"/>
      <c r="P765" s="225">
        <f>O765*H765</f>
        <v>0</v>
      </c>
      <c r="Q765" s="225">
        <v>0</v>
      </c>
      <c r="R765" s="225">
        <f>Q765*H765</f>
        <v>0</v>
      </c>
      <c r="S765" s="225">
        <v>0.001</v>
      </c>
      <c r="T765" s="226">
        <f>S765*H765</f>
        <v>0.0030000000000000001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27" t="s">
        <v>232</v>
      </c>
      <c r="AT765" s="227" t="s">
        <v>141</v>
      </c>
      <c r="AU765" s="227" t="s">
        <v>146</v>
      </c>
      <c r="AY765" s="17" t="s">
        <v>138</v>
      </c>
      <c r="BE765" s="228">
        <f>IF(N765="základní",J765,0)</f>
        <v>0</v>
      </c>
      <c r="BF765" s="228">
        <f>IF(N765="snížená",J765,0)</f>
        <v>0</v>
      </c>
      <c r="BG765" s="228">
        <f>IF(N765="zákl. přenesená",J765,0)</f>
        <v>0</v>
      </c>
      <c r="BH765" s="228">
        <f>IF(N765="sníž. přenesená",J765,0)</f>
        <v>0</v>
      </c>
      <c r="BI765" s="228">
        <f>IF(N765="nulová",J765,0)</f>
        <v>0</v>
      </c>
      <c r="BJ765" s="17" t="s">
        <v>146</v>
      </c>
      <c r="BK765" s="228">
        <f>ROUND(I765*H765,1)</f>
        <v>0</v>
      </c>
      <c r="BL765" s="17" t="s">
        <v>232</v>
      </c>
      <c r="BM765" s="227" t="s">
        <v>1089</v>
      </c>
    </row>
    <row r="766" s="2" customFormat="1" ht="24.15" customHeight="1">
      <c r="A766" s="38"/>
      <c r="B766" s="39"/>
      <c r="C766" s="215" t="s">
        <v>1090</v>
      </c>
      <c r="D766" s="215" t="s">
        <v>141</v>
      </c>
      <c r="E766" s="216" t="s">
        <v>1091</v>
      </c>
      <c r="F766" s="217" t="s">
        <v>1092</v>
      </c>
      <c r="G766" s="218" t="s">
        <v>144</v>
      </c>
      <c r="H766" s="219">
        <v>9</v>
      </c>
      <c r="I766" s="220"/>
      <c r="J766" s="221">
        <f>ROUND(I766*H766,1)</f>
        <v>0</v>
      </c>
      <c r="K766" s="222"/>
      <c r="L766" s="44"/>
      <c r="M766" s="223" t="s">
        <v>1</v>
      </c>
      <c r="N766" s="224" t="s">
        <v>40</v>
      </c>
      <c r="O766" s="91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7" t="s">
        <v>232</v>
      </c>
      <c r="AT766" s="227" t="s">
        <v>141</v>
      </c>
      <c r="AU766" s="227" t="s">
        <v>146</v>
      </c>
      <c r="AY766" s="17" t="s">
        <v>138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17" t="s">
        <v>146</v>
      </c>
      <c r="BK766" s="228">
        <f>ROUND(I766*H766,1)</f>
        <v>0</v>
      </c>
      <c r="BL766" s="17" t="s">
        <v>232</v>
      </c>
      <c r="BM766" s="227" t="s">
        <v>1093</v>
      </c>
    </row>
    <row r="767" s="14" customFormat="1">
      <c r="A767" s="14"/>
      <c r="B767" s="240"/>
      <c r="C767" s="241"/>
      <c r="D767" s="231" t="s">
        <v>152</v>
      </c>
      <c r="E767" s="242" t="s">
        <v>1</v>
      </c>
      <c r="F767" s="243" t="s">
        <v>1094</v>
      </c>
      <c r="G767" s="241"/>
      <c r="H767" s="244">
        <v>9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0" t="s">
        <v>152</v>
      </c>
      <c r="AU767" s="250" t="s">
        <v>146</v>
      </c>
      <c r="AV767" s="14" t="s">
        <v>146</v>
      </c>
      <c r="AW767" s="14" t="s">
        <v>30</v>
      </c>
      <c r="AX767" s="14" t="s">
        <v>82</v>
      </c>
      <c r="AY767" s="250" t="s">
        <v>138</v>
      </c>
    </row>
    <row r="768" s="2" customFormat="1" ht="24.15" customHeight="1">
      <c r="A768" s="38"/>
      <c r="B768" s="39"/>
      <c r="C768" s="215" t="s">
        <v>1095</v>
      </c>
      <c r="D768" s="215" t="s">
        <v>141</v>
      </c>
      <c r="E768" s="216" t="s">
        <v>1096</v>
      </c>
      <c r="F768" s="217" t="s">
        <v>1097</v>
      </c>
      <c r="G768" s="218" t="s">
        <v>144</v>
      </c>
      <c r="H768" s="219">
        <v>5</v>
      </c>
      <c r="I768" s="220"/>
      <c r="J768" s="221">
        <f>ROUND(I768*H768,1)</f>
        <v>0</v>
      </c>
      <c r="K768" s="222"/>
      <c r="L768" s="44"/>
      <c r="M768" s="223" t="s">
        <v>1</v>
      </c>
      <c r="N768" s="224" t="s">
        <v>40</v>
      </c>
      <c r="O768" s="91"/>
      <c r="P768" s="225">
        <f>O768*H768</f>
        <v>0</v>
      </c>
      <c r="Q768" s="225">
        <v>0</v>
      </c>
      <c r="R768" s="225">
        <f>Q768*H768</f>
        <v>0</v>
      </c>
      <c r="S768" s="225">
        <v>0</v>
      </c>
      <c r="T768" s="226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7" t="s">
        <v>232</v>
      </c>
      <c r="AT768" s="227" t="s">
        <v>141</v>
      </c>
      <c r="AU768" s="227" t="s">
        <v>146</v>
      </c>
      <c r="AY768" s="17" t="s">
        <v>138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17" t="s">
        <v>146</v>
      </c>
      <c r="BK768" s="228">
        <f>ROUND(I768*H768,1)</f>
        <v>0</v>
      </c>
      <c r="BL768" s="17" t="s">
        <v>232</v>
      </c>
      <c r="BM768" s="227" t="s">
        <v>1098</v>
      </c>
    </row>
    <row r="769" s="14" customFormat="1">
      <c r="A769" s="14"/>
      <c r="B769" s="240"/>
      <c r="C769" s="241"/>
      <c r="D769" s="231" t="s">
        <v>152</v>
      </c>
      <c r="E769" s="242" t="s">
        <v>1</v>
      </c>
      <c r="F769" s="243" t="s">
        <v>170</v>
      </c>
      <c r="G769" s="241"/>
      <c r="H769" s="244">
        <v>5</v>
      </c>
      <c r="I769" s="245"/>
      <c r="J769" s="241"/>
      <c r="K769" s="241"/>
      <c r="L769" s="246"/>
      <c r="M769" s="247"/>
      <c r="N769" s="248"/>
      <c r="O769" s="248"/>
      <c r="P769" s="248"/>
      <c r="Q769" s="248"/>
      <c r="R769" s="248"/>
      <c r="S769" s="248"/>
      <c r="T769" s="24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0" t="s">
        <v>152</v>
      </c>
      <c r="AU769" s="250" t="s">
        <v>146</v>
      </c>
      <c r="AV769" s="14" t="s">
        <v>146</v>
      </c>
      <c r="AW769" s="14" t="s">
        <v>30</v>
      </c>
      <c r="AX769" s="14" t="s">
        <v>82</v>
      </c>
      <c r="AY769" s="250" t="s">
        <v>138</v>
      </c>
    </row>
    <row r="770" s="2" customFormat="1" ht="24.15" customHeight="1">
      <c r="A770" s="38"/>
      <c r="B770" s="39"/>
      <c r="C770" s="262" t="s">
        <v>1099</v>
      </c>
      <c r="D770" s="262" t="s">
        <v>233</v>
      </c>
      <c r="E770" s="263" t="s">
        <v>1100</v>
      </c>
      <c r="F770" s="264" t="s">
        <v>1101</v>
      </c>
      <c r="G770" s="265" t="s">
        <v>144</v>
      </c>
      <c r="H770" s="266">
        <v>1</v>
      </c>
      <c r="I770" s="267"/>
      <c r="J770" s="268">
        <f>ROUND(I770*H770,1)</f>
        <v>0</v>
      </c>
      <c r="K770" s="269"/>
      <c r="L770" s="270"/>
      <c r="M770" s="271" t="s">
        <v>1</v>
      </c>
      <c r="N770" s="272" t="s">
        <v>40</v>
      </c>
      <c r="O770" s="91"/>
      <c r="P770" s="225">
        <f>O770*H770</f>
        <v>0</v>
      </c>
      <c r="Q770" s="225">
        <v>0.0013500000000000001</v>
      </c>
      <c r="R770" s="225">
        <f>Q770*H770</f>
        <v>0.0013500000000000001</v>
      </c>
      <c r="S770" s="225">
        <v>0</v>
      </c>
      <c r="T770" s="226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27" t="s">
        <v>318</v>
      </c>
      <c r="AT770" s="227" t="s">
        <v>233</v>
      </c>
      <c r="AU770" s="227" t="s">
        <v>146</v>
      </c>
      <c r="AY770" s="17" t="s">
        <v>138</v>
      </c>
      <c r="BE770" s="228">
        <f>IF(N770="základní",J770,0)</f>
        <v>0</v>
      </c>
      <c r="BF770" s="228">
        <f>IF(N770="snížená",J770,0)</f>
        <v>0</v>
      </c>
      <c r="BG770" s="228">
        <f>IF(N770="zákl. přenesená",J770,0)</f>
        <v>0</v>
      </c>
      <c r="BH770" s="228">
        <f>IF(N770="sníž. přenesená",J770,0)</f>
        <v>0</v>
      </c>
      <c r="BI770" s="228">
        <f>IF(N770="nulová",J770,0)</f>
        <v>0</v>
      </c>
      <c r="BJ770" s="17" t="s">
        <v>146</v>
      </c>
      <c r="BK770" s="228">
        <f>ROUND(I770*H770,1)</f>
        <v>0</v>
      </c>
      <c r="BL770" s="17" t="s">
        <v>232</v>
      </c>
      <c r="BM770" s="227" t="s">
        <v>1102</v>
      </c>
    </row>
    <row r="771" s="14" customFormat="1">
      <c r="A771" s="14"/>
      <c r="B771" s="240"/>
      <c r="C771" s="241"/>
      <c r="D771" s="231" t="s">
        <v>152</v>
      </c>
      <c r="E771" s="242" t="s">
        <v>1</v>
      </c>
      <c r="F771" s="243" t="s">
        <v>82</v>
      </c>
      <c r="G771" s="241"/>
      <c r="H771" s="244">
        <v>1</v>
      </c>
      <c r="I771" s="245"/>
      <c r="J771" s="241"/>
      <c r="K771" s="241"/>
      <c r="L771" s="246"/>
      <c r="M771" s="247"/>
      <c r="N771" s="248"/>
      <c r="O771" s="248"/>
      <c r="P771" s="248"/>
      <c r="Q771" s="248"/>
      <c r="R771" s="248"/>
      <c r="S771" s="248"/>
      <c r="T771" s="24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0" t="s">
        <v>152</v>
      </c>
      <c r="AU771" s="250" t="s">
        <v>146</v>
      </c>
      <c r="AV771" s="14" t="s">
        <v>146</v>
      </c>
      <c r="AW771" s="14" t="s">
        <v>30</v>
      </c>
      <c r="AX771" s="14" t="s">
        <v>82</v>
      </c>
      <c r="AY771" s="250" t="s">
        <v>138</v>
      </c>
    </row>
    <row r="772" s="2" customFormat="1" ht="24.15" customHeight="1">
      <c r="A772" s="38"/>
      <c r="B772" s="39"/>
      <c r="C772" s="262" t="s">
        <v>1103</v>
      </c>
      <c r="D772" s="262" t="s">
        <v>233</v>
      </c>
      <c r="E772" s="263" t="s">
        <v>1104</v>
      </c>
      <c r="F772" s="264" t="s">
        <v>1105</v>
      </c>
      <c r="G772" s="265" t="s">
        <v>144</v>
      </c>
      <c r="H772" s="266">
        <v>2</v>
      </c>
      <c r="I772" s="267"/>
      <c r="J772" s="268">
        <f>ROUND(I772*H772,1)</f>
        <v>0</v>
      </c>
      <c r="K772" s="269"/>
      <c r="L772" s="270"/>
      <c r="M772" s="271" t="s">
        <v>1</v>
      </c>
      <c r="N772" s="272" t="s">
        <v>40</v>
      </c>
      <c r="O772" s="91"/>
      <c r="P772" s="225">
        <f>O772*H772</f>
        <v>0</v>
      </c>
      <c r="Q772" s="225">
        <v>0.0011999999999999999</v>
      </c>
      <c r="R772" s="225">
        <f>Q772*H772</f>
        <v>0.0023999999999999998</v>
      </c>
      <c r="S772" s="225">
        <v>0</v>
      </c>
      <c r="T772" s="226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27" t="s">
        <v>318</v>
      </c>
      <c r="AT772" s="227" t="s">
        <v>233</v>
      </c>
      <c r="AU772" s="227" t="s">
        <v>146</v>
      </c>
      <c r="AY772" s="17" t="s">
        <v>138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7" t="s">
        <v>146</v>
      </c>
      <c r="BK772" s="228">
        <f>ROUND(I772*H772,1)</f>
        <v>0</v>
      </c>
      <c r="BL772" s="17" t="s">
        <v>232</v>
      </c>
      <c r="BM772" s="227" t="s">
        <v>1106</v>
      </c>
    </row>
    <row r="773" s="14" customFormat="1">
      <c r="A773" s="14"/>
      <c r="B773" s="240"/>
      <c r="C773" s="241"/>
      <c r="D773" s="231" t="s">
        <v>152</v>
      </c>
      <c r="E773" s="242" t="s">
        <v>1</v>
      </c>
      <c r="F773" s="243" t="s">
        <v>146</v>
      </c>
      <c r="G773" s="241"/>
      <c r="H773" s="244">
        <v>2</v>
      </c>
      <c r="I773" s="245"/>
      <c r="J773" s="241"/>
      <c r="K773" s="241"/>
      <c r="L773" s="246"/>
      <c r="M773" s="247"/>
      <c r="N773" s="248"/>
      <c r="O773" s="248"/>
      <c r="P773" s="248"/>
      <c r="Q773" s="248"/>
      <c r="R773" s="248"/>
      <c r="S773" s="248"/>
      <c r="T773" s="24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0" t="s">
        <v>152</v>
      </c>
      <c r="AU773" s="250" t="s">
        <v>146</v>
      </c>
      <c r="AV773" s="14" t="s">
        <v>146</v>
      </c>
      <c r="AW773" s="14" t="s">
        <v>30</v>
      </c>
      <c r="AX773" s="14" t="s">
        <v>82</v>
      </c>
      <c r="AY773" s="250" t="s">
        <v>138</v>
      </c>
    </row>
    <row r="774" s="2" customFormat="1" ht="24.15" customHeight="1">
      <c r="A774" s="38"/>
      <c r="B774" s="39"/>
      <c r="C774" s="262" t="s">
        <v>1107</v>
      </c>
      <c r="D774" s="262" t="s">
        <v>233</v>
      </c>
      <c r="E774" s="263" t="s">
        <v>1108</v>
      </c>
      <c r="F774" s="264" t="s">
        <v>1109</v>
      </c>
      <c r="G774" s="265" t="s">
        <v>144</v>
      </c>
      <c r="H774" s="266">
        <v>2</v>
      </c>
      <c r="I774" s="267"/>
      <c r="J774" s="268">
        <f>ROUND(I774*H774,1)</f>
        <v>0</v>
      </c>
      <c r="K774" s="269"/>
      <c r="L774" s="270"/>
      <c r="M774" s="271" t="s">
        <v>1</v>
      </c>
      <c r="N774" s="272" t="s">
        <v>40</v>
      </c>
      <c r="O774" s="91"/>
      <c r="P774" s="225">
        <f>O774*H774</f>
        <v>0</v>
      </c>
      <c r="Q774" s="225">
        <v>0.0010499999999999999</v>
      </c>
      <c r="R774" s="225">
        <f>Q774*H774</f>
        <v>0.0020999999999999999</v>
      </c>
      <c r="S774" s="225">
        <v>0</v>
      </c>
      <c r="T774" s="226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27" t="s">
        <v>318</v>
      </c>
      <c r="AT774" s="227" t="s">
        <v>233</v>
      </c>
      <c r="AU774" s="227" t="s">
        <v>146</v>
      </c>
      <c r="AY774" s="17" t="s">
        <v>138</v>
      </c>
      <c r="BE774" s="228">
        <f>IF(N774="základní",J774,0)</f>
        <v>0</v>
      </c>
      <c r="BF774" s="228">
        <f>IF(N774="snížená",J774,0)</f>
        <v>0</v>
      </c>
      <c r="BG774" s="228">
        <f>IF(N774="zákl. přenesená",J774,0)</f>
        <v>0</v>
      </c>
      <c r="BH774" s="228">
        <f>IF(N774="sníž. přenesená",J774,0)</f>
        <v>0</v>
      </c>
      <c r="BI774" s="228">
        <f>IF(N774="nulová",J774,0)</f>
        <v>0</v>
      </c>
      <c r="BJ774" s="17" t="s">
        <v>146</v>
      </c>
      <c r="BK774" s="228">
        <f>ROUND(I774*H774,1)</f>
        <v>0</v>
      </c>
      <c r="BL774" s="17" t="s">
        <v>232</v>
      </c>
      <c r="BM774" s="227" t="s">
        <v>1110</v>
      </c>
    </row>
    <row r="775" s="14" customFormat="1">
      <c r="A775" s="14"/>
      <c r="B775" s="240"/>
      <c r="C775" s="241"/>
      <c r="D775" s="231" t="s">
        <v>152</v>
      </c>
      <c r="E775" s="242" t="s">
        <v>1</v>
      </c>
      <c r="F775" s="243" t="s">
        <v>146</v>
      </c>
      <c r="G775" s="241"/>
      <c r="H775" s="244">
        <v>2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0" t="s">
        <v>152</v>
      </c>
      <c r="AU775" s="250" t="s">
        <v>146</v>
      </c>
      <c r="AV775" s="14" t="s">
        <v>146</v>
      </c>
      <c r="AW775" s="14" t="s">
        <v>30</v>
      </c>
      <c r="AX775" s="14" t="s">
        <v>82</v>
      </c>
      <c r="AY775" s="250" t="s">
        <v>138</v>
      </c>
    </row>
    <row r="776" s="2" customFormat="1" ht="24.15" customHeight="1">
      <c r="A776" s="38"/>
      <c r="B776" s="39"/>
      <c r="C776" s="215" t="s">
        <v>1111</v>
      </c>
      <c r="D776" s="215" t="s">
        <v>141</v>
      </c>
      <c r="E776" s="216" t="s">
        <v>1112</v>
      </c>
      <c r="F776" s="217" t="s">
        <v>1113</v>
      </c>
      <c r="G776" s="218" t="s">
        <v>144</v>
      </c>
      <c r="H776" s="219">
        <v>5</v>
      </c>
      <c r="I776" s="220"/>
      <c r="J776" s="221">
        <f>ROUND(I776*H776,1)</f>
        <v>0</v>
      </c>
      <c r="K776" s="222"/>
      <c r="L776" s="44"/>
      <c r="M776" s="223" t="s">
        <v>1</v>
      </c>
      <c r="N776" s="224" t="s">
        <v>40</v>
      </c>
      <c r="O776" s="91"/>
      <c r="P776" s="225">
        <f>O776*H776</f>
        <v>0</v>
      </c>
      <c r="Q776" s="225">
        <v>0</v>
      </c>
      <c r="R776" s="225">
        <f>Q776*H776</f>
        <v>0</v>
      </c>
      <c r="S776" s="225">
        <v>0</v>
      </c>
      <c r="T776" s="226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7" t="s">
        <v>232</v>
      </c>
      <c r="AT776" s="227" t="s">
        <v>141</v>
      </c>
      <c r="AU776" s="227" t="s">
        <v>146</v>
      </c>
      <c r="AY776" s="17" t="s">
        <v>138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17" t="s">
        <v>146</v>
      </c>
      <c r="BK776" s="228">
        <f>ROUND(I776*H776,1)</f>
        <v>0</v>
      </c>
      <c r="BL776" s="17" t="s">
        <v>232</v>
      </c>
      <c r="BM776" s="227" t="s">
        <v>1114</v>
      </c>
    </row>
    <row r="777" s="2" customFormat="1" ht="24.15" customHeight="1">
      <c r="A777" s="38"/>
      <c r="B777" s="39"/>
      <c r="C777" s="215" t="s">
        <v>1115</v>
      </c>
      <c r="D777" s="215" t="s">
        <v>141</v>
      </c>
      <c r="E777" s="216" t="s">
        <v>1116</v>
      </c>
      <c r="F777" s="217" t="s">
        <v>1117</v>
      </c>
      <c r="G777" s="218" t="s">
        <v>144</v>
      </c>
      <c r="H777" s="219">
        <v>1</v>
      </c>
      <c r="I777" s="220"/>
      <c r="J777" s="221">
        <f>ROUND(I777*H777,1)</f>
        <v>0</v>
      </c>
      <c r="K777" s="222"/>
      <c r="L777" s="44"/>
      <c r="M777" s="223" t="s">
        <v>1</v>
      </c>
      <c r="N777" s="224" t="s">
        <v>40</v>
      </c>
      <c r="O777" s="91"/>
      <c r="P777" s="225">
        <f>O777*H777</f>
        <v>0</v>
      </c>
      <c r="Q777" s="225">
        <v>0</v>
      </c>
      <c r="R777" s="225">
        <f>Q777*H777</f>
        <v>0</v>
      </c>
      <c r="S777" s="225">
        <v>0</v>
      </c>
      <c r="T777" s="226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27" t="s">
        <v>232</v>
      </c>
      <c r="AT777" s="227" t="s">
        <v>141</v>
      </c>
      <c r="AU777" s="227" t="s">
        <v>146</v>
      </c>
      <c r="AY777" s="17" t="s">
        <v>138</v>
      </c>
      <c r="BE777" s="228">
        <f>IF(N777="základní",J777,0)</f>
        <v>0</v>
      </c>
      <c r="BF777" s="228">
        <f>IF(N777="snížená",J777,0)</f>
        <v>0</v>
      </c>
      <c r="BG777" s="228">
        <f>IF(N777="zákl. přenesená",J777,0)</f>
        <v>0</v>
      </c>
      <c r="BH777" s="228">
        <f>IF(N777="sníž. přenesená",J777,0)</f>
        <v>0</v>
      </c>
      <c r="BI777" s="228">
        <f>IF(N777="nulová",J777,0)</f>
        <v>0</v>
      </c>
      <c r="BJ777" s="17" t="s">
        <v>146</v>
      </c>
      <c r="BK777" s="228">
        <f>ROUND(I777*H777,1)</f>
        <v>0</v>
      </c>
      <c r="BL777" s="17" t="s">
        <v>232</v>
      </c>
      <c r="BM777" s="227" t="s">
        <v>1118</v>
      </c>
    </row>
    <row r="778" s="2" customFormat="1" ht="24.15" customHeight="1">
      <c r="A778" s="38"/>
      <c r="B778" s="39"/>
      <c r="C778" s="215" t="s">
        <v>1119</v>
      </c>
      <c r="D778" s="215" t="s">
        <v>141</v>
      </c>
      <c r="E778" s="216" t="s">
        <v>1120</v>
      </c>
      <c r="F778" s="217" t="s">
        <v>1121</v>
      </c>
      <c r="G778" s="218" t="s">
        <v>144</v>
      </c>
      <c r="H778" s="219">
        <v>2</v>
      </c>
      <c r="I778" s="220"/>
      <c r="J778" s="221">
        <f>ROUND(I778*H778,1)</f>
        <v>0</v>
      </c>
      <c r="K778" s="222"/>
      <c r="L778" s="44"/>
      <c r="M778" s="223" t="s">
        <v>1</v>
      </c>
      <c r="N778" s="224" t="s">
        <v>40</v>
      </c>
      <c r="O778" s="91"/>
      <c r="P778" s="225">
        <f>O778*H778</f>
        <v>0</v>
      </c>
      <c r="Q778" s="225">
        <v>0</v>
      </c>
      <c r="R778" s="225">
        <f>Q778*H778</f>
        <v>0</v>
      </c>
      <c r="S778" s="225">
        <v>0</v>
      </c>
      <c r="T778" s="226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7" t="s">
        <v>232</v>
      </c>
      <c r="AT778" s="227" t="s">
        <v>141</v>
      </c>
      <c r="AU778" s="227" t="s">
        <v>146</v>
      </c>
      <c r="AY778" s="17" t="s">
        <v>138</v>
      </c>
      <c r="BE778" s="228">
        <f>IF(N778="základní",J778,0)</f>
        <v>0</v>
      </c>
      <c r="BF778" s="228">
        <f>IF(N778="snížená",J778,0)</f>
        <v>0</v>
      </c>
      <c r="BG778" s="228">
        <f>IF(N778="zákl. přenesená",J778,0)</f>
        <v>0</v>
      </c>
      <c r="BH778" s="228">
        <f>IF(N778="sníž. přenesená",J778,0)</f>
        <v>0</v>
      </c>
      <c r="BI778" s="228">
        <f>IF(N778="nulová",J778,0)</f>
        <v>0</v>
      </c>
      <c r="BJ778" s="17" t="s">
        <v>146</v>
      </c>
      <c r="BK778" s="228">
        <f>ROUND(I778*H778,1)</f>
        <v>0</v>
      </c>
      <c r="BL778" s="17" t="s">
        <v>232</v>
      </c>
      <c r="BM778" s="227" t="s">
        <v>1122</v>
      </c>
    </row>
    <row r="779" s="2" customFormat="1" ht="24.15" customHeight="1">
      <c r="A779" s="38"/>
      <c r="B779" s="39"/>
      <c r="C779" s="215" t="s">
        <v>1123</v>
      </c>
      <c r="D779" s="215" t="s">
        <v>141</v>
      </c>
      <c r="E779" s="216" t="s">
        <v>1124</v>
      </c>
      <c r="F779" s="217" t="s">
        <v>1125</v>
      </c>
      <c r="G779" s="218" t="s">
        <v>144</v>
      </c>
      <c r="H779" s="219">
        <v>7</v>
      </c>
      <c r="I779" s="220"/>
      <c r="J779" s="221">
        <f>ROUND(I779*H779,1)</f>
        <v>0</v>
      </c>
      <c r="K779" s="222"/>
      <c r="L779" s="44"/>
      <c r="M779" s="223" t="s">
        <v>1</v>
      </c>
      <c r="N779" s="224" t="s">
        <v>40</v>
      </c>
      <c r="O779" s="91"/>
      <c r="P779" s="225">
        <f>O779*H779</f>
        <v>0</v>
      </c>
      <c r="Q779" s="225">
        <v>0</v>
      </c>
      <c r="R779" s="225">
        <f>Q779*H779</f>
        <v>0</v>
      </c>
      <c r="S779" s="225">
        <v>0</v>
      </c>
      <c r="T779" s="226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27" t="s">
        <v>232</v>
      </c>
      <c r="AT779" s="227" t="s">
        <v>141</v>
      </c>
      <c r="AU779" s="227" t="s">
        <v>146</v>
      </c>
      <c r="AY779" s="17" t="s">
        <v>138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17" t="s">
        <v>146</v>
      </c>
      <c r="BK779" s="228">
        <f>ROUND(I779*H779,1)</f>
        <v>0</v>
      </c>
      <c r="BL779" s="17" t="s">
        <v>232</v>
      </c>
      <c r="BM779" s="227" t="s">
        <v>1126</v>
      </c>
    </row>
    <row r="780" s="2" customFormat="1" ht="24.15" customHeight="1">
      <c r="A780" s="38"/>
      <c r="B780" s="39"/>
      <c r="C780" s="215" t="s">
        <v>1127</v>
      </c>
      <c r="D780" s="215" t="s">
        <v>141</v>
      </c>
      <c r="E780" s="216" t="s">
        <v>1128</v>
      </c>
      <c r="F780" s="217" t="s">
        <v>1129</v>
      </c>
      <c r="G780" s="218" t="s">
        <v>144</v>
      </c>
      <c r="H780" s="219">
        <v>2</v>
      </c>
      <c r="I780" s="220"/>
      <c r="J780" s="221">
        <f>ROUND(I780*H780,1)</f>
        <v>0</v>
      </c>
      <c r="K780" s="222"/>
      <c r="L780" s="44"/>
      <c r="M780" s="223" t="s">
        <v>1</v>
      </c>
      <c r="N780" s="224" t="s">
        <v>40</v>
      </c>
      <c r="O780" s="91"/>
      <c r="P780" s="225">
        <f>O780*H780</f>
        <v>0</v>
      </c>
      <c r="Q780" s="225">
        <v>0</v>
      </c>
      <c r="R780" s="225">
        <f>Q780*H780</f>
        <v>0</v>
      </c>
      <c r="S780" s="225">
        <v>0</v>
      </c>
      <c r="T780" s="226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27" t="s">
        <v>232</v>
      </c>
      <c r="AT780" s="227" t="s">
        <v>141</v>
      </c>
      <c r="AU780" s="227" t="s">
        <v>146</v>
      </c>
      <c r="AY780" s="17" t="s">
        <v>138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17" t="s">
        <v>146</v>
      </c>
      <c r="BK780" s="228">
        <f>ROUND(I780*H780,1)</f>
        <v>0</v>
      </c>
      <c r="BL780" s="17" t="s">
        <v>232</v>
      </c>
      <c r="BM780" s="227" t="s">
        <v>1130</v>
      </c>
    </row>
    <row r="781" s="2" customFormat="1" ht="24.15" customHeight="1">
      <c r="A781" s="38"/>
      <c r="B781" s="39"/>
      <c r="C781" s="215" t="s">
        <v>1131</v>
      </c>
      <c r="D781" s="215" t="s">
        <v>141</v>
      </c>
      <c r="E781" s="216" t="s">
        <v>1132</v>
      </c>
      <c r="F781" s="217" t="s">
        <v>1133</v>
      </c>
      <c r="G781" s="218" t="s">
        <v>144</v>
      </c>
      <c r="H781" s="219">
        <v>1</v>
      </c>
      <c r="I781" s="220"/>
      <c r="J781" s="221">
        <f>ROUND(I781*H781,1)</f>
        <v>0</v>
      </c>
      <c r="K781" s="222"/>
      <c r="L781" s="44"/>
      <c r="M781" s="223" t="s">
        <v>1</v>
      </c>
      <c r="N781" s="224" t="s">
        <v>40</v>
      </c>
      <c r="O781" s="91"/>
      <c r="P781" s="225">
        <f>O781*H781</f>
        <v>0</v>
      </c>
      <c r="Q781" s="225">
        <v>0</v>
      </c>
      <c r="R781" s="225">
        <f>Q781*H781</f>
        <v>0</v>
      </c>
      <c r="S781" s="225">
        <v>0</v>
      </c>
      <c r="T781" s="226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7" t="s">
        <v>232</v>
      </c>
      <c r="AT781" s="227" t="s">
        <v>141</v>
      </c>
      <c r="AU781" s="227" t="s">
        <v>146</v>
      </c>
      <c r="AY781" s="17" t="s">
        <v>138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17" t="s">
        <v>146</v>
      </c>
      <c r="BK781" s="228">
        <f>ROUND(I781*H781,1)</f>
        <v>0</v>
      </c>
      <c r="BL781" s="17" t="s">
        <v>232</v>
      </c>
      <c r="BM781" s="227" t="s">
        <v>1134</v>
      </c>
    </row>
    <row r="782" s="2" customFormat="1" ht="24.15" customHeight="1">
      <c r="A782" s="38"/>
      <c r="B782" s="39"/>
      <c r="C782" s="215" t="s">
        <v>1135</v>
      </c>
      <c r="D782" s="215" t="s">
        <v>141</v>
      </c>
      <c r="E782" s="216" t="s">
        <v>1136</v>
      </c>
      <c r="F782" s="217" t="s">
        <v>1137</v>
      </c>
      <c r="G782" s="218" t="s">
        <v>144</v>
      </c>
      <c r="H782" s="219">
        <v>7</v>
      </c>
      <c r="I782" s="220"/>
      <c r="J782" s="221">
        <f>ROUND(I782*H782,1)</f>
        <v>0</v>
      </c>
      <c r="K782" s="222"/>
      <c r="L782" s="44"/>
      <c r="M782" s="223" t="s">
        <v>1</v>
      </c>
      <c r="N782" s="224" t="s">
        <v>40</v>
      </c>
      <c r="O782" s="91"/>
      <c r="P782" s="225">
        <f>O782*H782</f>
        <v>0</v>
      </c>
      <c r="Q782" s="225">
        <v>0</v>
      </c>
      <c r="R782" s="225">
        <f>Q782*H782</f>
        <v>0</v>
      </c>
      <c r="S782" s="225">
        <v>0</v>
      </c>
      <c r="T782" s="226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27" t="s">
        <v>232</v>
      </c>
      <c r="AT782" s="227" t="s">
        <v>141</v>
      </c>
      <c r="AU782" s="227" t="s">
        <v>146</v>
      </c>
      <c r="AY782" s="17" t="s">
        <v>138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17" t="s">
        <v>146</v>
      </c>
      <c r="BK782" s="228">
        <f>ROUND(I782*H782,1)</f>
        <v>0</v>
      </c>
      <c r="BL782" s="17" t="s">
        <v>232</v>
      </c>
      <c r="BM782" s="227" t="s">
        <v>1138</v>
      </c>
    </row>
    <row r="783" s="2" customFormat="1" ht="21.75" customHeight="1">
      <c r="A783" s="38"/>
      <c r="B783" s="39"/>
      <c r="C783" s="215" t="s">
        <v>1139</v>
      </c>
      <c r="D783" s="215" t="s">
        <v>141</v>
      </c>
      <c r="E783" s="216" t="s">
        <v>1140</v>
      </c>
      <c r="F783" s="217" t="s">
        <v>1141</v>
      </c>
      <c r="G783" s="218" t="s">
        <v>144</v>
      </c>
      <c r="H783" s="219">
        <v>7</v>
      </c>
      <c r="I783" s="220"/>
      <c r="J783" s="221">
        <f>ROUND(I783*H783,1)</f>
        <v>0</v>
      </c>
      <c r="K783" s="222"/>
      <c r="L783" s="44"/>
      <c r="M783" s="223" t="s">
        <v>1</v>
      </c>
      <c r="N783" s="224" t="s">
        <v>40</v>
      </c>
      <c r="O783" s="91"/>
      <c r="P783" s="225">
        <f>O783*H783</f>
        <v>0</v>
      </c>
      <c r="Q783" s="225">
        <v>0</v>
      </c>
      <c r="R783" s="225">
        <f>Q783*H783</f>
        <v>0</v>
      </c>
      <c r="S783" s="225">
        <v>0</v>
      </c>
      <c r="T783" s="226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7" t="s">
        <v>232</v>
      </c>
      <c r="AT783" s="227" t="s">
        <v>141</v>
      </c>
      <c r="AU783" s="227" t="s">
        <v>146</v>
      </c>
      <c r="AY783" s="17" t="s">
        <v>138</v>
      </c>
      <c r="BE783" s="228">
        <f>IF(N783="základní",J783,0)</f>
        <v>0</v>
      </c>
      <c r="BF783" s="228">
        <f>IF(N783="snížená",J783,0)</f>
        <v>0</v>
      </c>
      <c r="BG783" s="228">
        <f>IF(N783="zákl. přenesená",J783,0)</f>
        <v>0</v>
      </c>
      <c r="BH783" s="228">
        <f>IF(N783="sníž. přenesená",J783,0)</f>
        <v>0</v>
      </c>
      <c r="BI783" s="228">
        <f>IF(N783="nulová",J783,0)</f>
        <v>0</v>
      </c>
      <c r="BJ783" s="17" t="s">
        <v>146</v>
      </c>
      <c r="BK783" s="228">
        <f>ROUND(I783*H783,1)</f>
        <v>0</v>
      </c>
      <c r="BL783" s="17" t="s">
        <v>232</v>
      </c>
      <c r="BM783" s="227" t="s">
        <v>1142</v>
      </c>
    </row>
    <row r="784" s="2" customFormat="1" ht="21.75" customHeight="1">
      <c r="A784" s="38"/>
      <c r="B784" s="39"/>
      <c r="C784" s="215" t="s">
        <v>1143</v>
      </c>
      <c r="D784" s="215" t="s">
        <v>141</v>
      </c>
      <c r="E784" s="216" t="s">
        <v>1144</v>
      </c>
      <c r="F784" s="217" t="s">
        <v>1145</v>
      </c>
      <c r="G784" s="218" t="s">
        <v>144</v>
      </c>
      <c r="H784" s="219">
        <v>7</v>
      </c>
      <c r="I784" s="220"/>
      <c r="J784" s="221">
        <f>ROUND(I784*H784,1)</f>
        <v>0</v>
      </c>
      <c r="K784" s="222"/>
      <c r="L784" s="44"/>
      <c r="M784" s="223" t="s">
        <v>1</v>
      </c>
      <c r="N784" s="224" t="s">
        <v>40</v>
      </c>
      <c r="O784" s="91"/>
      <c r="P784" s="225">
        <f>O784*H784</f>
        <v>0</v>
      </c>
      <c r="Q784" s="225">
        <v>0</v>
      </c>
      <c r="R784" s="225">
        <f>Q784*H784</f>
        <v>0</v>
      </c>
      <c r="S784" s="225">
        <v>0</v>
      </c>
      <c r="T784" s="226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27" t="s">
        <v>232</v>
      </c>
      <c r="AT784" s="227" t="s">
        <v>141</v>
      </c>
      <c r="AU784" s="227" t="s">
        <v>146</v>
      </c>
      <c r="AY784" s="17" t="s">
        <v>138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17" t="s">
        <v>146</v>
      </c>
      <c r="BK784" s="228">
        <f>ROUND(I784*H784,1)</f>
        <v>0</v>
      </c>
      <c r="BL784" s="17" t="s">
        <v>232</v>
      </c>
      <c r="BM784" s="227" t="s">
        <v>1146</v>
      </c>
    </row>
    <row r="785" s="2" customFormat="1" ht="16.5" customHeight="1">
      <c r="A785" s="38"/>
      <c r="B785" s="39"/>
      <c r="C785" s="215" t="s">
        <v>1147</v>
      </c>
      <c r="D785" s="215" t="s">
        <v>141</v>
      </c>
      <c r="E785" s="216" t="s">
        <v>1148</v>
      </c>
      <c r="F785" s="217" t="s">
        <v>1149</v>
      </c>
      <c r="G785" s="218" t="s">
        <v>144</v>
      </c>
      <c r="H785" s="219">
        <v>7</v>
      </c>
      <c r="I785" s="220"/>
      <c r="J785" s="221">
        <f>ROUND(I785*H785,1)</f>
        <v>0</v>
      </c>
      <c r="K785" s="222"/>
      <c r="L785" s="44"/>
      <c r="M785" s="223" t="s">
        <v>1</v>
      </c>
      <c r="N785" s="224" t="s">
        <v>40</v>
      </c>
      <c r="O785" s="91"/>
      <c r="P785" s="225">
        <f>O785*H785</f>
        <v>0</v>
      </c>
      <c r="Q785" s="225">
        <v>0</v>
      </c>
      <c r="R785" s="225">
        <f>Q785*H785</f>
        <v>0</v>
      </c>
      <c r="S785" s="225">
        <v>0</v>
      </c>
      <c r="T785" s="226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7" t="s">
        <v>232</v>
      </c>
      <c r="AT785" s="227" t="s">
        <v>141</v>
      </c>
      <c r="AU785" s="227" t="s">
        <v>146</v>
      </c>
      <c r="AY785" s="17" t="s">
        <v>138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17" t="s">
        <v>146</v>
      </c>
      <c r="BK785" s="228">
        <f>ROUND(I785*H785,1)</f>
        <v>0</v>
      </c>
      <c r="BL785" s="17" t="s">
        <v>232</v>
      </c>
      <c r="BM785" s="227" t="s">
        <v>1150</v>
      </c>
    </row>
    <row r="786" s="2" customFormat="1" ht="16.5" customHeight="1">
      <c r="A786" s="38"/>
      <c r="B786" s="39"/>
      <c r="C786" s="215" t="s">
        <v>1151</v>
      </c>
      <c r="D786" s="215" t="s">
        <v>141</v>
      </c>
      <c r="E786" s="216" t="s">
        <v>1152</v>
      </c>
      <c r="F786" s="217" t="s">
        <v>1153</v>
      </c>
      <c r="G786" s="218" t="s">
        <v>144</v>
      </c>
      <c r="H786" s="219">
        <v>3</v>
      </c>
      <c r="I786" s="220"/>
      <c r="J786" s="221">
        <f>ROUND(I786*H786,1)</f>
        <v>0</v>
      </c>
      <c r="K786" s="222"/>
      <c r="L786" s="44"/>
      <c r="M786" s="223" t="s">
        <v>1</v>
      </c>
      <c r="N786" s="224" t="s">
        <v>40</v>
      </c>
      <c r="O786" s="91"/>
      <c r="P786" s="225">
        <f>O786*H786</f>
        <v>0</v>
      </c>
      <c r="Q786" s="225">
        <v>0</v>
      </c>
      <c r="R786" s="225">
        <f>Q786*H786</f>
        <v>0</v>
      </c>
      <c r="S786" s="225">
        <v>0</v>
      </c>
      <c r="T786" s="226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27" t="s">
        <v>232</v>
      </c>
      <c r="AT786" s="227" t="s">
        <v>141</v>
      </c>
      <c r="AU786" s="227" t="s">
        <v>146</v>
      </c>
      <c r="AY786" s="17" t="s">
        <v>138</v>
      </c>
      <c r="BE786" s="228">
        <f>IF(N786="základní",J786,0)</f>
        <v>0</v>
      </c>
      <c r="BF786" s="228">
        <f>IF(N786="snížená",J786,0)</f>
        <v>0</v>
      </c>
      <c r="BG786" s="228">
        <f>IF(N786="zákl. přenesená",J786,0)</f>
        <v>0</v>
      </c>
      <c r="BH786" s="228">
        <f>IF(N786="sníž. přenesená",J786,0)</f>
        <v>0</v>
      </c>
      <c r="BI786" s="228">
        <f>IF(N786="nulová",J786,0)</f>
        <v>0</v>
      </c>
      <c r="BJ786" s="17" t="s">
        <v>146</v>
      </c>
      <c r="BK786" s="228">
        <f>ROUND(I786*H786,1)</f>
        <v>0</v>
      </c>
      <c r="BL786" s="17" t="s">
        <v>232</v>
      </c>
      <c r="BM786" s="227" t="s">
        <v>1154</v>
      </c>
    </row>
    <row r="787" s="2" customFormat="1" ht="24.15" customHeight="1">
      <c r="A787" s="38"/>
      <c r="B787" s="39"/>
      <c r="C787" s="215" t="s">
        <v>1155</v>
      </c>
      <c r="D787" s="215" t="s">
        <v>141</v>
      </c>
      <c r="E787" s="216" t="s">
        <v>1156</v>
      </c>
      <c r="F787" s="217" t="s">
        <v>1157</v>
      </c>
      <c r="G787" s="218" t="s">
        <v>144</v>
      </c>
      <c r="H787" s="219">
        <v>2</v>
      </c>
      <c r="I787" s="220"/>
      <c r="J787" s="221">
        <f>ROUND(I787*H787,1)</f>
        <v>0</v>
      </c>
      <c r="K787" s="222"/>
      <c r="L787" s="44"/>
      <c r="M787" s="223" t="s">
        <v>1</v>
      </c>
      <c r="N787" s="224" t="s">
        <v>40</v>
      </c>
      <c r="O787" s="91"/>
      <c r="P787" s="225">
        <f>O787*H787</f>
        <v>0</v>
      </c>
      <c r="Q787" s="225">
        <v>0</v>
      </c>
      <c r="R787" s="225">
        <f>Q787*H787</f>
        <v>0</v>
      </c>
      <c r="S787" s="225">
        <v>0.17399999999999999</v>
      </c>
      <c r="T787" s="226">
        <f>S787*H787</f>
        <v>0.34799999999999998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27" t="s">
        <v>232</v>
      </c>
      <c r="AT787" s="227" t="s">
        <v>141</v>
      </c>
      <c r="AU787" s="227" t="s">
        <v>146</v>
      </c>
      <c r="AY787" s="17" t="s">
        <v>138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17" t="s">
        <v>146</v>
      </c>
      <c r="BK787" s="228">
        <f>ROUND(I787*H787,1)</f>
        <v>0</v>
      </c>
      <c r="BL787" s="17" t="s">
        <v>232</v>
      </c>
      <c r="BM787" s="227" t="s">
        <v>1158</v>
      </c>
    </row>
    <row r="788" s="14" customFormat="1">
      <c r="A788" s="14"/>
      <c r="B788" s="240"/>
      <c r="C788" s="241"/>
      <c r="D788" s="231" t="s">
        <v>152</v>
      </c>
      <c r="E788" s="242" t="s">
        <v>1</v>
      </c>
      <c r="F788" s="243" t="s">
        <v>146</v>
      </c>
      <c r="G788" s="241"/>
      <c r="H788" s="244">
        <v>2</v>
      </c>
      <c r="I788" s="245"/>
      <c r="J788" s="241"/>
      <c r="K788" s="241"/>
      <c r="L788" s="246"/>
      <c r="M788" s="247"/>
      <c r="N788" s="248"/>
      <c r="O788" s="248"/>
      <c r="P788" s="248"/>
      <c r="Q788" s="248"/>
      <c r="R788" s="248"/>
      <c r="S788" s="248"/>
      <c r="T788" s="24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0" t="s">
        <v>152</v>
      </c>
      <c r="AU788" s="250" t="s">
        <v>146</v>
      </c>
      <c r="AV788" s="14" t="s">
        <v>146</v>
      </c>
      <c r="AW788" s="14" t="s">
        <v>30</v>
      </c>
      <c r="AX788" s="14" t="s">
        <v>82</v>
      </c>
      <c r="AY788" s="250" t="s">
        <v>138</v>
      </c>
    </row>
    <row r="789" s="2" customFormat="1" ht="24.15" customHeight="1">
      <c r="A789" s="38"/>
      <c r="B789" s="39"/>
      <c r="C789" s="215" t="s">
        <v>1159</v>
      </c>
      <c r="D789" s="215" t="s">
        <v>141</v>
      </c>
      <c r="E789" s="216" t="s">
        <v>1160</v>
      </c>
      <c r="F789" s="217" t="s">
        <v>1161</v>
      </c>
      <c r="G789" s="218" t="s">
        <v>144</v>
      </c>
      <c r="H789" s="219">
        <v>1</v>
      </c>
      <c r="I789" s="220"/>
      <c r="J789" s="221">
        <f>ROUND(I789*H789,1)</f>
        <v>0</v>
      </c>
      <c r="K789" s="222"/>
      <c r="L789" s="44"/>
      <c r="M789" s="223" t="s">
        <v>1</v>
      </c>
      <c r="N789" s="224" t="s">
        <v>40</v>
      </c>
      <c r="O789" s="91"/>
      <c r="P789" s="225">
        <f>O789*H789</f>
        <v>0</v>
      </c>
      <c r="Q789" s="225">
        <v>0</v>
      </c>
      <c r="R789" s="225">
        <f>Q789*H789</f>
        <v>0</v>
      </c>
      <c r="S789" s="225">
        <v>0.088099999999999998</v>
      </c>
      <c r="T789" s="226">
        <f>S789*H789</f>
        <v>0.088099999999999998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27" t="s">
        <v>232</v>
      </c>
      <c r="AT789" s="227" t="s">
        <v>141</v>
      </c>
      <c r="AU789" s="227" t="s">
        <v>146</v>
      </c>
      <c r="AY789" s="17" t="s">
        <v>138</v>
      </c>
      <c r="BE789" s="228">
        <f>IF(N789="základní",J789,0)</f>
        <v>0</v>
      </c>
      <c r="BF789" s="228">
        <f>IF(N789="snížená",J789,0)</f>
        <v>0</v>
      </c>
      <c r="BG789" s="228">
        <f>IF(N789="zákl. přenesená",J789,0)</f>
        <v>0</v>
      </c>
      <c r="BH789" s="228">
        <f>IF(N789="sníž. přenesená",J789,0)</f>
        <v>0</v>
      </c>
      <c r="BI789" s="228">
        <f>IF(N789="nulová",J789,0)</f>
        <v>0</v>
      </c>
      <c r="BJ789" s="17" t="s">
        <v>146</v>
      </c>
      <c r="BK789" s="228">
        <f>ROUND(I789*H789,1)</f>
        <v>0</v>
      </c>
      <c r="BL789" s="17" t="s">
        <v>232</v>
      </c>
      <c r="BM789" s="227" t="s">
        <v>1162</v>
      </c>
    </row>
    <row r="790" s="13" customFormat="1">
      <c r="A790" s="13"/>
      <c r="B790" s="229"/>
      <c r="C790" s="230"/>
      <c r="D790" s="231" t="s">
        <v>152</v>
      </c>
      <c r="E790" s="232" t="s">
        <v>1</v>
      </c>
      <c r="F790" s="233" t="s">
        <v>1163</v>
      </c>
      <c r="G790" s="230"/>
      <c r="H790" s="232" t="s">
        <v>1</v>
      </c>
      <c r="I790" s="234"/>
      <c r="J790" s="230"/>
      <c r="K790" s="230"/>
      <c r="L790" s="235"/>
      <c r="M790" s="236"/>
      <c r="N790" s="237"/>
      <c r="O790" s="237"/>
      <c r="P790" s="237"/>
      <c r="Q790" s="237"/>
      <c r="R790" s="237"/>
      <c r="S790" s="237"/>
      <c r="T790" s="23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9" t="s">
        <v>152</v>
      </c>
      <c r="AU790" s="239" t="s">
        <v>146</v>
      </c>
      <c r="AV790" s="13" t="s">
        <v>82</v>
      </c>
      <c r="AW790" s="13" t="s">
        <v>30</v>
      </c>
      <c r="AX790" s="13" t="s">
        <v>74</v>
      </c>
      <c r="AY790" s="239" t="s">
        <v>138</v>
      </c>
    </row>
    <row r="791" s="14" customFormat="1">
      <c r="A791" s="14"/>
      <c r="B791" s="240"/>
      <c r="C791" s="241"/>
      <c r="D791" s="231" t="s">
        <v>152</v>
      </c>
      <c r="E791" s="242" t="s">
        <v>1</v>
      </c>
      <c r="F791" s="243" t="s">
        <v>82</v>
      </c>
      <c r="G791" s="241"/>
      <c r="H791" s="244">
        <v>1</v>
      </c>
      <c r="I791" s="245"/>
      <c r="J791" s="241"/>
      <c r="K791" s="241"/>
      <c r="L791" s="246"/>
      <c r="M791" s="247"/>
      <c r="N791" s="248"/>
      <c r="O791" s="248"/>
      <c r="P791" s="248"/>
      <c r="Q791" s="248"/>
      <c r="R791" s="248"/>
      <c r="S791" s="248"/>
      <c r="T791" s="24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0" t="s">
        <v>152</v>
      </c>
      <c r="AU791" s="250" t="s">
        <v>146</v>
      </c>
      <c r="AV791" s="14" t="s">
        <v>146</v>
      </c>
      <c r="AW791" s="14" t="s">
        <v>30</v>
      </c>
      <c r="AX791" s="14" t="s">
        <v>82</v>
      </c>
      <c r="AY791" s="250" t="s">
        <v>138</v>
      </c>
    </row>
    <row r="792" s="2" customFormat="1" ht="24.15" customHeight="1">
      <c r="A792" s="38"/>
      <c r="B792" s="39"/>
      <c r="C792" s="215" t="s">
        <v>1164</v>
      </c>
      <c r="D792" s="215" t="s">
        <v>141</v>
      </c>
      <c r="E792" s="216" t="s">
        <v>1165</v>
      </c>
      <c r="F792" s="217" t="s">
        <v>1166</v>
      </c>
      <c r="G792" s="218" t="s">
        <v>337</v>
      </c>
      <c r="H792" s="219">
        <v>0.001</v>
      </c>
      <c r="I792" s="220"/>
      <c r="J792" s="221">
        <f>ROUND(I792*H792,1)</f>
        <v>0</v>
      </c>
      <c r="K792" s="222"/>
      <c r="L792" s="44"/>
      <c r="M792" s="223" t="s">
        <v>1</v>
      </c>
      <c r="N792" s="224" t="s">
        <v>40</v>
      </c>
      <c r="O792" s="91"/>
      <c r="P792" s="225">
        <f>O792*H792</f>
        <v>0</v>
      </c>
      <c r="Q792" s="225">
        <v>0</v>
      </c>
      <c r="R792" s="225">
        <f>Q792*H792</f>
        <v>0</v>
      </c>
      <c r="S792" s="225">
        <v>0</v>
      </c>
      <c r="T792" s="226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27" t="s">
        <v>232</v>
      </c>
      <c r="AT792" s="227" t="s">
        <v>141</v>
      </c>
      <c r="AU792" s="227" t="s">
        <v>146</v>
      </c>
      <c r="AY792" s="17" t="s">
        <v>138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17" t="s">
        <v>146</v>
      </c>
      <c r="BK792" s="228">
        <f>ROUND(I792*H792,1)</f>
        <v>0</v>
      </c>
      <c r="BL792" s="17" t="s">
        <v>232</v>
      </c>
      <c r="BM792" s="227" t="s">
        <v>1167</v>
      </c>
    </row>
    <row r="793" s="14" customFormat="1">
      <c r="A793" s="14"/>
      <c r="B793" s="240"/>
      <c r="C793" s="241"/>
      <c r="D793" s="231" t="s">
        <v>152</v>
      </c>
      <c r="E793" s="242" t="s">
        <v>1</v>
      </c>
      <c r="F793" s="243" t="s">
        <v>12</v>
      </c>
      <c r="G793" s="241"/>
      <c r="H793" s="244">
        <v>0.001</v>
      </c>
      <c r="I793" s="245"/>
      <c r="J793" s="241"/>
      <c r="K793" s="241"/>
      <c r="L793" s="246"/>
      <c r="M793" s="247"/>
      <c r="N793" s="248"/>
      <c r="O793" s="248"/>
      <c r="P793" s="248"/>
      <c r="Q793" s="248"/>
      <c r="R793" s="248"/>
      <c r="S793" s="248"/>
      <c r="T793" s="24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0" t="s">
        <v>152</v>
      </c>
      <c r="AU793" s="250" t="s">
        <v>146</v>
      </c>
      <c r="AV793" s="14" t="s">
        <v>146</v>
      </c>
      <c r="AW793" s="14" t="s">
        <v>30</v>
      </c>
      <c r="AX793" s="14" t="s">
        <v>82</v>
      </c>
      <c r="AY793" s="250" t="s">
        <v>138</v>
      </c>
    </row>
    <row r="794" s="2" customFormat="1" ht="24.15" customHeight="1">
      <c r="A794" s="38"/>
      <c r="B794" s="39"/>
      <c r="C794" s="215" t="s">
        <v>1168</v>
      </c>
      <c r="D794" s="215" t="s">
        <v>141</v>
      </c>
      <c r="E794" s="216" t="s">
        <v>1169</v>
      </c>
      <c r="F794" s="217" t="s">
        <v>1170</v>
      </c>
      <c r="G794" s="218" t="s">
        <v>337</v>
      </c>
      <c r="H794" s="219">
        <v>0.001</v>
      </c>
      <c r="I794" s="220"/>
      <c r="J794" s="221">
        <f>ROUND(I794*H794,1)</f>
        <v>0</v>
      </c>
      <c r="K794" s="222"/>
      <c r="L794" s="44"/>
      <c r="M794" s="223" t="s">
        <v>1</v>
      </c>
      <c r="N794" s="224" t="s">
        <v>40</v>
      </c>
      <c r="O794" s="91"/>
      <c r="P794" s="225">
        <f>O794*H794</f>
        <v>0</v>
      </c>
      <c r="Q794" s="225">
        <v>0</v>
      </c>
      <c r="R794" s="225">
        <f>Q794*H794</f>
        <v>0</v>
      </c>
      <c r="S794" s="225">
        <v>0</v>
      </c>
      <c r="T794" s="226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27" t="s">
        <v>232</v>
      </c>
      <c r="AT794" s="227" t="s">
        <v>141</v>
      </c>
      <c r="AU794" s="227" t="s">
        <v>146</v>
      </c>
      <c r="AY794" s="17" t="s">
        <v>138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17" t="s">
        <v>146</v>
      </c>
      <c r="BK794" s="228">
        <f>ROUND(I794*H794,1)</f>
        <v>0</v>
      </c>
      <c r="BL794" s="17" t="s">
        <v>232</v>
      </c>
      <c r="BM794" s="227" t="s">
        <v>1171</v>
      </c>
    </row>
    <row r="795" s="14" customFormat="1">
      <c r="A795" s="14"/>
      <c r="B795" s="240"/>
      <c r="C795" s="241"/>
      <c r="D795" s="231" t="s">
        <v>152</v>
      </c>
      <c r="E795" s="242" t="s">
        <v>1</v>
      </c>
      <c r="F795" s="243" t="s">
        <v>12</v>
      </c>
      <c r="G795" s="241"/>
      <c r="H795" s="244">
        <v>0.001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0" t="s">
        <v>152</v>
      </c>
      <c r="AU795" s="250" t="s">
        <v>146</v>
      </c>
      <c r="AV795" s="14" t="s">
        <v>146</v>
      </c>
      <c r="AW795" s="14" t="s">
        <v>30</v>
      </c>
      <c r="AX795" s="14" t="s">
        <v>82</v>
      </c>
      <c r="AY795" s="250" t="s">
        <v>138</v>
      </c>
    </row>
    <row r="796" s="2" customFormat="1" ht="24.15" customHeight="1">
      <c r="A796" s="38"/>
      <c r="B796" s="39"/>
      <c r="C796" s="215" t="s">
        <v>1172</v>
      </c>
      <c r="D796" s="215" t="s">
        <v>141</v>
      </c>
      <c r="E796" s="216" t="s">
        <v>1173</v>
      </c>
      <c r="F796" s="217" t="s">
        <v>1174</v>
      </c>
      <c r="G796" s="218" t="s">
        <v>337</v>
      </c>
      <c r="H796" s="219">
        <v>0.001</v>
      </c>
      <c r="I796" s="220"/>
      <c r="J796" s="221">
        <f>ROUND(I796*H796,1)</f>
        <v>0</v>
      </c>
      <c r="K796" s="222"/>
      <c r="L796" s="44"/>
      <c r="M796" s="223" t="s">
        <v>1</v>
      </c>
      <c r="N796" s="224" t="s">
        <v>40</v>
      </c>
      <c r="O796" s="91"/>
      <c r="P796" s="225">
        <f>O796*H796</f>
        <v>0</v>
      </c>
      <c r="Q796" s="225">
        <v>0</v>
      </c>
      <c r="R796" s="225">
        <f>Q796*H796</f>
        <v>0</v>
      </c>
      <c r="S796" s="225">
        <v>0</v>
      </c>
      <c r="T796" s="226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7" t="s">
        <v>232</v>
      </c>
      <c r="AT796" s="227" t="s">
        <v>141</v>
      </c>
      <c r="AU796" s="227" t="s">
        <v>146</v>
      </c>
      <c r="AY796" s="17" t="s">
        <v>138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17" t="s">
        <v>146</v>
      </c>
      <c r="BK796" s="228">
        <f>ROUND(I796*H796,1)</f>
        <v>0</v>
      </c>
      <c r="BL796" s="17" t="s">
        <v>232</v>
      </c>
      <c r="BM796" s="227" t="s">
        <v>1175</v>
      </c>
    </row>
    <row r="797" s="14" customFormat="1">
      <c r="A797" s="14"/>
      <c r="B797" s="240"/>
      <c r="C797" s="241"/>
      <c r="D797" s="231" t="s">
        <v>152</v>
      </c>
      <c r="E797" s="242" t="s">
        <v>1</v>
      </c>
      <c r="F797" s="243" t="s">
        <v>12</v>
      </c>
      <c r="G797" s="241"/>
      <c r="H797" s="244">
        <v>0.001</v>
      </c>
      <c r="I797" s="245"/>
      <c r="J797" s="241"/>
      <c r="K797" s="241"/>
      <c r="L797" s="246"/>
      <c r="M797" s="247"/>
      <c r="N797" s="248"/>
      <c r="O797" s="248"/>
      <c r="P797" s="248"/>
      <c r="Q797" s="248"/>
      <c r="R797" s="248"/>
      <c r="S797" s="248"/>
      <c r="T797" s="24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0" t="s">
        <v>152</v>
      </c>
      <c r="AU797" s="250" t="s">
        <v>146</v>
      </c>
      <c r="AV797" s="14" t="s">
        <v>146</v>
      </c>
      <c r="AW797" s="14" t="s">
        <v>30</v>
      </c>
      <c r="AX797" s="14" t="s">
        <v>82</v>
      </c>
      <c r="AY797" s="250" t="s">
        <v>138</v>
      </c>
    </row>
    <row r="798" s="12" customFormat="1" ht="22.8" customHeight="1">
      <c r="A798" s="12"/>
      <c r="B798" s="199"/>
      <c r="C798" s="200"/>
      <c r="D798" s="201" t="s">
        <v>73</v>
      </c>
      <c r="E798" s="213" t="s">
        <v>1176</v>
      </c>
      <c r="F798" s="213" t="s">
        <v>1177</v>
      </c>
      <c r="G798" s="200"/>
      <c r="H798" s="200"/>
      <c r="I798" s="203"/>
      <c r="J798" s="214">
        <f>BK798</f>
        <v>0</v>
      </c>
      <c r="K798" s="200"/>
      <c r="L798" s="205"/>
      <c r="M798" s="206"/>
      <c r="N798" s="207"/>
      <c r="O798" s="207"/>
      <c r="P798" s="208">
        <f>SUM(P799:P859)</f>
        <v>0</v>
      </c>
      <c r="Q798" s="207"/>
      <c r="R798" s="208">
        <f>SUM(R799:R859)</f>
        <v>0.17938221000000001</v>
      </c>
      <c r="S798" s="207"/>
      <c r="T798" s="209">
        <f>SUM(T799:T859)</f>
        <v>0</v>
      </c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R798" s="210" t="s">
        <v>146</v>
      </c>
      <c r="AT798" s="211" t="s">
        <v>73</v>
      </c>
      <c r="AU798" s="211" t="s">
        <v>82</v>
      </c>
      <c r="AY798" s="210" t="s">
        <v>138</v>
      </c>
      <c r="BK798" s="212">
        <f>SUM(BK799:BK859)</f>
        <v>0</v>
      </c>
    </row>
    <row r="799" s="2" customFormat="1" ht="16.5" customHeight="1">
      <c r="A799" s="38"/>
      <c r="B799" s="39"/>
      <c r="C799" s="215" t="s">
        <v>1178</v>
      </c>
      <c r="D799" s="215" t="s">
        <v>141</v>
      </c>
      <c r="E799" s="216" t="s">
        <v>1179</v>
      </c>
      <c r="F799" s="217" t="s">
        <v>1180</v>
      </c>
      <c r="G799" s="218" t="s">
        <v>150</v>
      </c>
      <c r="H799" s="219">
        <v>4.077</v>
      </c>
      <c r="I799" s="220"/>
      <c r="J799" s="221">
        <f>ROUND(I799*H799,1)</f>
        <v>0</v>
      </c>
      <c r="K799" s="222"/>
      <c r="L799" s="44"/>
      <c r="M799" s="223" t="s">
        <v>1</v>
      </c>
      <c r="N799" s="224" t="s">
        <v>40</v>
      </c>
      <c r="O799" s="91"/>
      <c r="P799" s="225">
        <f>O799*H799</f>
        <v>0</v>
      </c>
      <c r="Q799" s="225">
        <v>0</v>
      </c>
      <c r="R799" s="225">
        <f>Q799*H799</f>
        <v>0</v>
      </c>
      <c r="S799" s="225">
        <v>0</v>
      </c>
      <c r="T799" s="226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27" t="s">
        <v>232</v>
      </c>
      <c r="AT799" s="227" t="s">
        <v>141</v>
      </c>
      <c r="AU799" s="227" t="s">
        <v>146</v>
      </c>
      <c r="AY799" s="17" t="s">
        <v>138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17" t="s">
        <v>146</v>
      </c>
      <c r="BK799" s="228">
        <f>ROUND(I799*H799,1)</f>
        <v>0</v>
      </c>
      <c r="BL799" s="17" t="s">
        <v>232</v>
      </c>
      <c r="BM799" s="227" t="s">
        <v>1181</v>
      </c>
    </row>
    <row r="800" s="13" customFormat="1">
      <c r="A800" s="13"/>
      <c r="B800" s="229"/>
      <c r="C800" s="230"/>
      <c r="D800" s="231" t="s">
        <v>152</v>
      </c>
      <c r="E800" s="232" t="s">
        <v>1</v>
      </c>
      <c r="F800" s="233" t="s">
        <v>165</v>
      </c>
      <c r="G800" s="230"/>
      <c r="H800" s="232" t="s">
        <v>1</v>
      </c>
      <c r="I800" s="234"/>
      <c r="J800" s="230"/>
      <c r="K800" s="230"/>
      <c r="L800" s="235"/>
      <c r="M800" s="236"/>
      <c r="N800" s="237"/>
      <c r="O800" s="237"/>
      <c r="P800" s="237"/>
      <c r="Q800" s="237"/>
      <c r="R800" s="237"/>
      <c r="S800" s="237"/>
      <c r="T800" s="23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9" t="s">
        <v>152</v>
      </c>
      <c r="AU800" s="239" t="s">
        <v>146</v>
      </c>
      <c r="AV800" s="13" t="s">
        <v>82</v>
      </c>
      <c r="AW800" s="13" t="s">
        <v>30</v>
      </c>
      <c r="AX800" s="13" t="s">
        <v>74</v>
      </c>
      <c r="AY800" s="239" t="s">
        <v>138</v>
      </c>
    </row>
    <row r="801" s="14" customFormat="1">
      <c r="A801" s="14"/>
      <c r="B801" s="240"/>
      <c r="C801" s="241"/>
      <c r="D801" s="231" t="s">
        <v>152</v>
      </c>
      <c r="E801" s="242" t="s">
        <v>1</v>
      </c>
      <c r="F801" s="243" t="s">
        <v>166</v>
      </c>
      <c r="G801" s="241"/>
      <c r="H801" s="244">
        <v>2.8620000000000001</v>
      </c>
      <c r="I801" s="245"/>
      <c r="J801" s="241"/>
      <c r="K801" s="241"/>
      <c r="L801" s="246"/>
      <c r="M801" s="247"/>
      <c r="N801" s="248"/>
      <c r="O801" s="248"/>
      <c r="P801" s="248"/>
      <c r="Q801" s="248"/>
      <c r="R801" s="248"/>
      <c r="S801" s="248"/>
      <c r="T801" s="249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0" t="s">
        <v>152</v>
      </c>
      <c r="AU801" s="250" t="s">
        <v>146</v>
      </c>
      <c r="AV801" s="14" t="s">
        <v>146</v>
      </c>
      <c r="AW801" s="14" t="s">
        <v>30</v>
      </c>
      <c r="AX801" s="14" t="s">
        <v>74</v>
      </c>
      <c r="AY801" s="250" t="s">
        <v>138</v>
      </c>
    </row>
    <row r="802" s="13" customFormat="1">
      <c r="A802" s="13"/>
      <c r="B802" s="229"/>
      <c r="C802" s="230"/>
      <c r="D802" s="231" t="s">
        <v>152</v>
      </c>
      <c r="E802" s="232" t="s">
        <v>1</v>
      </c>
      <c r="F802" s="233" t="s">
        <v>167</v>
      </c>
      <c r="G802" s="230"/>
      <c r="H802" s="232" t="s">
        <v>1</v>
      </c>
      <c r="I802" s="234"/>
      <c r="J802" s="230"/>
      <c r="K802" s="230"/>
      <c r="L802" s="235"/>
      <c r="M802" s="236"/>
      <c r="N802" s="237"/>
      <c r="O802" s="237"/>
      <c r="P802" s="237"/>
      <c r="Q802" s="237"/>
      <c r="R802" s="237"/>
      <c r="S802" s="237"/>
      <c r="T802" s="23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9" t="s">
        <v>152</v>
      </c>
      <c r="AU802" s="239" t="s">
        <v>146</v>
      </c>
      <c r="AV802" s="13" t="s">
        <v>82</v>
      </c>
      <c r="AW802" s="13" t="s">
        <v>30</v>
      </c>
      <c r="AX802" s="13" t="s">
        <v>74</v>
      </c>
      <c r="AY802" s="239" t="s">
        <v>138</v>
      </c>
    </row>
    <row r="803" s="14" customFormat="1">
      <c r="A803" s="14"/>
      <c r="B803" s="240"/>
      <c r="C803" s="241"/>
      <c r="D803" s="231" t="s">
        <v>152</v>
      </c>
      <c r="E803" s="242" t="s">
        <v>1</v>
      </c>
      <c r="F803" s="243" t="s">
        <v>168</v>
      </c>
      <c r="G803" s="241"/>
      <c r="H803" s="244">
        <v>1.2150000000000001</v>
      </c>
      <c r="I803" s="245"/>
      <c r="J803" s="241"/>
      <c r="K803" s="241"/>
      <c r="L803" s="246"/>
      <c r="M803" s="247"/>
      <c r="N803" s="248"/>
      <c r="O803" s="248"/>
      <c r="P803" s="248"/>
      <c r="Q803" s="248"/>
      <c r="R803" s="248"/>
      <c r="S803" s="248"/>
      <c r="T803" s="24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0" t="s">
        <v>152</v>
      </c>
      <c r="AU803" s="250" t="s">
        <v>146</v>
      </c>
      <c r="AV803" s="14" t="s">
        <v>146</v>
      </c>
      <c r="AW803" s="14" t="s">
        <v>30</v>
      </c>
      <c r="AX803" s="14" t="s">
        <v>74</v>
      </c>
      <c r="AY803" s="250" t="s">
        <v>138</v>
      </c>
    </row>
    <row r="804" s="15" customFormat="1">
      <c r="A804" s="15"/>
      <c r="B804" s="251"/>
      <c r="C804" s="252"/>
      <c r="D804" s="231" t="s">
        <v>152</v>
      </c>
      <c r="E804" s="253" t="s">
        <v>1</v>
      </c>
      <c r="F804" s="254" t="s">
        <v>169</v>
      </c>
      <c r="G804" s="252"/>
      <c r="H804" s="255">
        <v>4.077</v>
      </c>
      <c r="I804" s="256"/>
      <c r="J804" s="252"/>
      <c r="K804" s="252"/>
      <c r="L804" s="257"/>
      <c r="M804" s="258"/>
      <c r="N804" s="259"/>
      <c r="O804" s="259"/>
      <c r="P804" s="259"/>
      <c r="Q804" s="259"/>
      <c r="R804" s="259"/>
      <c r="S804" s="259"/>
      <c r="T804" s="260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1" t="s">
        <v>152</v>
      </c>
      <c r="AU804" s="261" t="s">
        <v>146</v>
      </c>
      <c r="AV804" s="15" t="s">
        <v>145</v>
      </c>
      <c r="AW804" s="15" t="s">
        <v>30</v>
      </c>
      <c r="AX804" s="15" t="s">
        <v>82</v>
      </c>
      <c r="AY804" s="261" t="s">
        <v>138</v>
      </c>
    </row>
    <row r="805" s="2" customFormat="1" ht="16.5" customHeight="1">
      <c r="A805" s="38"/>
      <c r="B805" s="39"/>
      <c r="C805" s="215" t="s">
        <v>1182</v>
      </c>
      <c r="D805" s="215" t="s">
        <v>141</v>
      </c>
      <c r="E805" s="216" t="s">
        <v>1183</v>
      </c>
      <c r="F805" s="217" t="s">
        <v>1184</v>
      </c>
      <c r="G805" s="218" t="s">
        <v>150</v>
      </c>
      <c r="H805" s="219">
        <v>4.077</v>
      </c>
      <c r="I805" s="220"/>
      <c r="J805" s="221">
        <f>ROUND(I805*H805,1)</f>
        <v>0</v>
      </c>
      <c r="K805" s="222"/>
      <c r="L805" s="44"/>
      <c r="M805" s="223" t="s">
        <v>1</v>
      </c>
      <c r="N805" s="224" t="s">
        <v>40</v>
      </c>
      <c r="O805" s="91"/>
      <c r="P805" s="225">
        <f>O805*H805</f>
        <v>0</v>
      </c>
      <c r="Q805" s="225">
        <v>0.00029999999999999997</v>
      </c>
      <c r="R805" s="225">
        <f>Q805*H805</f>
        <v>0.0012231</v>
      </c>
      <c r="S805" s="225">
        <v>0</v>
      </c>
      <c r="T805" s="226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27" t="s">
        <v>232</v>
      </c>
      <c r="AT805" s="227" t="s">
        <v>141</v>
      </c>
      <c r="AU805" s="227" t="s">
        <v>146</v>
      </c>
      <c r="AY805" s="17" t="s">
        <v>138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17" t="s">
        <v>146</v>
      </c>
      <c r="BK805" s="228">
        <f>ROUND(I805*H805,1)</f>
        <v>0</v>
      </c>
      <c r="BL805" s="17" t="s">
        <v>232</v>
      </c>
      <c r="BM805" s="227" t="s">
        <v>1185</v>
      </c>
    </row>
    <row r="806" s="13" customFormat="1">
      <c r="A806" s="13"/>
      <c r="B806" s="229"/>
      <c r="C806" s="230"/>
      <c r="D806" s="231" t="s">
        <v>152</v>
      </c>
      <c r="E806" s="232" t="s">
        <v>1</v>
      </c>
      <c r="F806" s="233" t="s">
        <v>165</v>
      </c>
      <c r="G806" s="230"/>
      <c r="H806" s="232" t="s">
        <v>1</v>
      </c>
      <c r="I806" s="234"/>
      <c r="J806" s="230"/>
      <c r="K806" s="230"/>
      <c r="L806" s="235"/>
      <c r="M806" s="236"/>
      <c r="N806" s="237"/>
      <c r="O806" s="237"/>
      <c r="P806" s="237"/>
      <c r="Q806" s="237"/>
      <c r="R806" s="237"/>
      <c r="S806" s="237"/>
      <c r="T806" s="23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9" t="s">
        <v>152</v>
      </c>
      <c r="AU806" s="239" t="s">
        <v>146</v>
      </c>
      <c r="AV806" s="13" t="s">
        <v>82</v>
      </c>
      <c r="AW806" s="13" t="s">
        <v>30</v>
      </c>
      <c r="AX806" s="13" t="s">
        <v>74</v>
      </c>
      <c r="AY806" s="239" t="s">
        <v>138</v>
      </c>
    </row>
    <row r="807" s="14" customFormat="1">
      <c r="A807" s="14"/>
      <c r="B807" s="240"/>
      <c r="C807" s="241"/>
      <c r="D807" s="231" t="s">
        <v>152</v>
      </c>
      <c r="E807" s="242" t="s">
        <v>1</v>
      </c>
      <c r="F807" s="243" t="s">
        <v>166</v>
      </c>
      <c r="G807" s="241"/>
      <c r="H807" s="244">
        <v>2.8620000000000001</v>
      </c>
      <c r="I807" s="245"/>
      <c r="J807" s="241"/>
      <c r="K807" s="241"/>
      <c r="L807" s="246"/>
      <c r="M807" s="247"/>
      <c r="N807" s="248"/>
      <c r="O807" s="248"/>
      <c r="P807" s="248"/>
      <c r="Q807" s="248"/>
      <c r="R807" s="248"/>
      <c r="S807" s="248"/>
      <c r="T807" s="24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0" t="s">
        <v>152</v>
      </c>
      <c r="AU807" s="250" t="s">
        <v>146</v>
      </c>
      <c r="AV807" s="14" t="s">
        <v>146</v>
      </c>
      <c r="AW807" s="14" t="s">
        <v>30</v>
      </c>
      <c r="AX807" s="14" t="s">
        <v>74</v>
      </c>
      <c r="AY807" s="250" t="s">
        <v>138</v>
      </c>
    </row>
    <row r="808" s="13" customFormat="1">
      <c r="A808" s="13"/>
      <c r="B808" s="229"/>
      <c r="C808" s="230"/>
      <c r="D808" s="231" t="s">
        <v>152</v>
      </c>
      <c r="E808" s="232" t="s">
        <v>1</v>
      </c>
      <c r="F808" s="233" t="s">
        <v>167</v>
      </c>
      <c r="G808" s="230"/>
      <c r="H808" s="232" t="s">
        <v>1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9" t="s">
        <v>152</v>
      </c>
      <c r="AU808" s="239" t="s">
        <v>146</v>
      </c>
      <c r="AV808" s="13" t="s">
        <v>82</v>
      </c>
      <c r="AW808" s="13" t="s">
        <v>30</v>
      </c>
      <c r="AX808" s="13" t="s">
        <v>74</v>
      </c>
      <c r="AY808" s="239" t="s">
        <v>138</v>
      </c>
    </row>
    <row r="809" s="14" customFormat="1">
      <c r="A809" s="14"/>
      <c r="B809" s="240"/>
      <c r="C809" s="241"/>
      <c r="D809" s="231" t="s">
        <v>152</v>
      </c>
      <c r="E809" s="242" t="s">
        <v>1</v>
      </c>
      <c r="F809" s="243" t="s">
        <v>168</v>
      </c>
      <c r="G809" s="241"/>
      <c r="H809" s="244">
        <v>1.2150000000000001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0" t="s">
        <v>152</v>
      </c>
      <c r="AU809" s="250" t="s">
        <v>146</v>
      </c>
      <c r="AV809" s="14" t="s">
        <v>146</v>
      </c>
      <c r="AW809" s="14" t="s">
        <v>30</v>
      </c>
      <c r="AX809" s="14" t="s">
        <v>74</v>
      </c>
      <c r="AY809" s="250" t="s">
        <v>138</v>
      </c>
    </row>
    <row r="810" s="15" customFormat="1">
      <c r="A810" s="15"/>
      <c r="B810" s="251"/>
      <c r="C810" s="252"/>
      <c r="D810" s="231" t="s">
        <v>152</v>
      </c>
      <c r="E810" s="253" t="s">
        <v>1</v>
      </c>
      <c r="F810" s="254" t="s">
        <v>169</v>
      </c>
      <c r="G810" s="252"/>
      <c r="H810" s="255">
        <v>4.077</v>
      </c>
      <c r="I810" s="256"/>
      <c r="J810" s="252"/>
      <c r="K810" s="252"/>
      <c r="L810" s="257"/>
      <c r="M810" s="258"/>
      <c r="N810" s="259"/>
      <c r="O810" s="259"/>
      <c r="P810" s="259"/>
      <c r="Q810" s="259"/>
      <c r="R810" s="259"/>
      <c r="S810" s="259"/>
      <c r="T810" s="260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1" t="s">
        <v>152</v>
      </c>
      <c r="AU810" s="261" t="s">
        <v>146</v>
      </c>
      <c r="AV810" s="15" t="s">
        <v>145</v>
      </c>
      <c r="AW810" s="15" t="s">
        <v>30</v>
      </c>
      <c r="AX810" s="15" t="s">
        <v>82</v>
      </c>
      <c r="AY810" s="261" t="s">
        <v>138</v>
      </c>
    </row>
    <row r="811" s="2" customFormat="1" ht="24.15" customHeight="1">
      <c r="A811" s="38"/>
      <c r="B811" s="39"/>
      <c r="C811" s="215" t="s">
        <v>1186</v>
      </c>
      <c r="D811" s="215" t="s">
        <v>141</v>
      </c>
      <c r="E811" s="216" t="s">
        <v>1187</v>
      </c>
      <c r="F811" s="217" t="s">
        <v>1188</v>
      </c>
      <c r="G811" s="218" t="s">
        <v>150</v>
      </c>
      <c r="H811" s="219">
        <v>4.077</v>
      </c>
      <c r="I811" s="220"/>
      <c r="J811" s="221">
        <f>ROUND(I811*H811,1)</f>
        <v>0</v>
      </c>
      <c r="K811" s="222"/>
      <c r="L811" s="44"/>
      <c r="M811" s="223" t="s">
        <v>1</v>
      </c>
      <c r="N811" s="224" t="s">
        <v>40</v>
      </c>
      <c r="O811" s="91"/>
      <c r="P811" s="225">
        <f>O811*H811</f>
        <v>0</v>
      </c>
      <c r="Q811" s="225">
        <v>0.0075799999999999999</v>
      </c>
      <c r="R811" s="225">
        <f>Q811*H811</f>
        <v>0.030903659999999999</v>
      </c>
      <c r="S811" s="225">
        <v>0</v>
      </c>
      <c r="T811" s="226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27" t="s">
        <v>232</v>
      </c>
      <c r="AT811" s="227" t="s">
        <v>141</v>
      </c>
      <c r="AU811" s="227" t="s">
        <v>146</v>
      </c>
      <c r="AY811" s="17" t="s">
        <v>138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17" t="s">
        <v>146</v>
      </c>
      <c r="BK811" s="228">
        <f>ROUND(I811*H811,1)</f>
        <v>0</v>
      </c>
      <c r="BL811" s="17" t="s">
        <v>232</v>
      </c>
      <c r="BM811" s="227" t="s">
        <v>1189</v>
      </c>
    </row>
    <row r="812" s="13" customFormat="1">
      <c r="A812" s="13"/>
      <c r="B812" s="229"/>
      <c r="C812" s="230"/>
      <c r="D812" s="231" t="s">
        <v>152</v>
      </c>
      <c r="E812" s="232" t="s">
        <v>1</v>
      </c>
      <c r="F812" s="233" t="s">
        <v>165</v>
      </c>
      <c r="G812" s="230"/>
      <c r="H812" s="232" t="s">
        <v>1</v>
      </c>
      <c r="I812" s="234"/>
      <c r="J812" s="230"/>
      <c r="K812" s="230"/>
      <c r="L812" s="235"/>
      <c r="M812" s="236"/>
      <c r="N812" s="237"/>
      <c r="O812" s="237"/>
      <c r="P812" s="237"/>
      <c r="Q812" s="237"/>
      <c r="R812" s="237"/>
      <c r="S812" s="237"/>
      <c r="T812" s="23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9" t="s">
        <v>152</v>
      </c>
      <c r="AU812" s="239" t="s">
        <v>146</v>
      </c>
      <c r="AV812" s="13" t="s">
        <v>82</v>
      </c>
      <c r="AW812" s="13" t="s">
        <v>30</v>
      </c>
      <c r="AX812" s="13" t="s">
        <v>74</v>
      </c>
      <c r="AY812" s="239" t="s">
        <v>138</v>
      </c>
    </row>
    <row r="813" s="14" customFormat="1">
      <c r="A813" s="14"/>
      <c r="B813" s="240"/>
      <c r="C813" s="241"/>
      <c r="D813" s="231" t="s">
        <v>152</v>
      </c>
      <c r="E813" s="242" t="s">
        <v>1</v>
      </c>
      <c r="F813" s="243" t="s">
        <v>166</v>
      </c>
      <c r="G813" s="241"/>
      <c r="H813" s="244">
        <v>2.8620000000000001</v>
      </c>
      <c r="I813" s="245"/>
      <c r="J813" s="241"/>
      <c r="K813" s="241"/>
      <c r="L813" s="246"/>
      <c r="M813" s="247"/>
      <c r="N813" s="248"/>
      <c r="O813" s="248"/>
      <c r="P813" s="248"/>
      <c r="Q813" s="248"/>
      <c r="R813" s="248"/>
      <c r="S813" s="248"/>
      <c r="T813" s="24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0" t="s">
        <v>152</v>
      </c>
      <c r="AU813" s="250" t="s">
        <v>146</v>
      </c>
      <c r="AV813" s="14" t="s">
        <v>146</v>
      </c>
      <c r="AW813" s="14" t="s">
        <v>30</v>
      </c>
      <c r="AX813" s="14" t="s">
        <v>74</v>
      </c>
      <c r="AY813" s="250" t="s">
        <v>138</v>
      </c>
    </row>
    <row r="814" s="13" customFormat="1">
      <c r="A814" s="13"/>
      <c r="B814" s="229"/>
      <c r="C814" s="230"/>
      <c r="D814" s="231" t="s">
        <v>152</v>
      </c>
      <c r="E814" s="232" t="s">
        <v>1</v>
      </c>
      <c r="F814" s="233" t="s">
        <v>167</v>
      </c>
      <c r="G814" s="230"/>
      <c r="H814" s="232" t="s">
        <v>1</v>
      </c>
      <c r="I814" s="234"/>
      <c r="J814" s="230"/>
      <c r="K814" s="230"/>
      <c r="L814" s="235"/>
      <c r="M814" s="236"/>
      <c r="N814" s="237"/>
      <c r="O814" s="237"/>
      <c r="P814" s="237"/>
      <c r="Q814" s="237"/>
      <c r="R814" s="237"/>
      <c r="S814" s="237"/>
      <c r="T814" s="23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9" t="s">
        <v>152</v>
      </c>
      <c r="AU814" s="239" t="s">
        <v>146</v>
      </c>
      <c r="AV814" s="13" t="s">
        <v>82</v>
      </c>
      <c r="AW814" s="13" t="s">
        <v>30</v>
      </c>
      <c r="AX814" s="13" t="s">
        <v>74</v>
      </c>
      <c r="AY814" s="239" t="s">
        <v>138</v>
      </c>
    </row>
    <row r="815" s="14" customFormat="1">
      <c r="A815" s="14"/>
      <c r="B815" s="240"/>
      <c r="C815" s="241"/>
      <c r="D815" s="231" t="s">
        <v>152</v>
      </c>
      <c r="E815" s="242" t="s">
        <v>1</v>
      </c>
      <c r="F815" s="243" t="s">
        <v>168</v>
      </c>
      <c r="G815" s="241"/>
      <c r="H815" s="244">
        <v>1.2150000000000001</v>
      </c>
      <c r="I815" s="245"/>
      <c r="J815" s="241"/>
      <c r="K815" s="241"/>
      <c r="L815" s="246"/>
      <c r="M815" s="247"/>
      <c r="N815" s="248"/>
      <c r="O815" s="248"/>
      <c r="P815" s="248"/>
      <c r="Q815" s="248"/>
      <c r="R815" s="248"/>
      <c r="S815" s="248"/>
      <c r="T815" s="24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0" t="s">
        <v>152</v>
      </c>
      <c r="AU815" s="250" t="s">
        <v>146</v>
      </c>
      <c r="AV815" s="14" t="s">
        <v>146</v>
      </c>
      <c r="AW815" s="14" t="s">
        <v>30</v>
      </c>
      <c r="AX815" s="14" t="s">
        <v>74</v>
      </c>
      <c r="AY815" s="250" t="s">
        <v>138</v>
      </c>
    </row>
    <row r="816" s="15" customFormat="1">
      <c r="A816" s="15"/>
      <c r="B816" s="251"/>
      <c r="C816" s="252"/>
      <c r="D816" s="231" t="s">
        <v>152</v>
      </c>
      <c r="E816" s="253" t="s">
        <v>1</v>
      </c>
      <c r="F816" s="254" t="s">
        <v>169</v>
      </c>
      <c r="G816" s="252"/>
      <c r="H816" s="255">
        <v>4.077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1" t="s">
        <v>152</v>
      </c>
      <c r="AU816" s="261" t="s">
        <v>146</v>
      </c>
      <c r="AV816" s="15" t="s">
        <v>145</v>
      </c>
      <c r="AW816" s="15" t="s">
        <v>30</v>
      </c>
      <c r="AX816" s="15" t="s">
        <v>82</v>
      </c>
      <c r="AY816" s="261" t="s">
        <v>138</v>
      </c>
    </row>
    <row r="817" s="2" customFormat="1" ht="37.8" customHeight="1">
      <c r="A817" s="38"/>
      <c r="B817" s="39"/>
      <c r="C817" s="215" t="s">
        <v>1190</v>
      </c>
      <c r="D817" s="215" t="s">
        <v>141</v>
      </c>
      <c r="E817" s="216" t="s">
        <v>1191</v>
      </c>
      <c r="F817" s="217" t="s">
        <v>1192</v>
      </c>
      <c r="G817" s="218" t="s">
        <v>150</v>
      </c>
      <c r="H817" s="219">
        <v>4.077</v>
      </c>
      <c r="I817" s="220"/>
      <c r="J817" s="221">
        <f>ROUND(I817*H817,1)</f>
        <v>0</v>
      </c>
      <c r="K817" s="222"/>
      <c r="L817" s="44"/>
      <c r="M817" s="223" t="s">
        <v>1</v>
      </c>
      <c r="N817" s="224" t="s">
        <v>40</v>
      </c>
      <c r="O817" s="91"/>
      <c r="P817" s="225">
        <f>O817*H817</f>
        <v>0</v>
      </c>
      <c r="Q817" s="225">
        <v>0.0089999999999999993</v>
      </c>
      <c r="R817" s="225">
        <f>Q817*H817</f>
        <v>0.036692999999999996</v>
      </c>
      <c r="S817" s="225">
        <v>0</v>
      </c>
      <c r="T817" s="226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27" t="s">
        <v>232</v>
      </c>
      <c r="AT817" s="227" t="s">
        <v>141</v>
      </c>
      <c r="AU817" s="227" t="s">
        <v>146</v>
      </c>
      <c r="AY817" s="17" t="s">
        <v>138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17" t="s">
        <v>146</v>
      </c>
      <c r="BK817" s="228">
        <f>ROUND(I817*H817,1)</f>
        <v>0</v>
      </c>
      <c r="BL817" s="17" t="s">
        <v>232</v>
      </c>
      <c r="BM817" s="227" t="s">
        <v>1193</v>
      </c>
    </row>
    <row r="818" s="13" customFormat="1">
      <c r="A818" s="13"/>
      <c r="B818" s="229"/>
      <c r="C818" s="230"/>
      <c r="D818" s="231" t="s">
        <v>152</v>
      </c>
      <c r="E818" s="232" t="s">
        <v>1</v>
      </c>
      <c r="F818" s="233" t="s">
        <v>165</v>
      </c>
      <c r="G818" s="230"/>
      <c r="H818" s="232" t="s">
        <v>1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9" t="s">
        <v>152</v>
      </c>
      <c r="AU818" s="239" t="s">
        <v>146</v>
      </c>
      <c r="AV818" s="13" t="s">
        <v>82</v>
      </c>
      <c r="AW818" s="13" t="s">
        <v>30</v>
      </c>
      <c r="AX818" s="13" t="s">
        <v>74</v>
      </c>
      <c r="AY818" s="239" t="s">
        <v>138</v>
      </c>
    </row>
    <row r="819" s="14" customFormat="1">
      <c r="A819" s="14"/>
      <c r="B819" s="240"/>
      <c r="C819" s="241"/>
      <c r="D819" s="231" t="s">
        <v>152</v>
      </c>
      <c r="E819" s="242" t="s">
        <v>1</v>
      </c>
      <c r="F819" s="243" t="s">
        <v>166</v>
      </c>
      <c r="G819" s="241"/>
      <c r="H819" s="244">
        <v>2.8620000000000001</v>
      </c>
      <c r="I819" s="245"/>
      <c r="J819" s="241"/>
      <c r="K819" s="241"/>
      <c r="L819" s="246"/>
      <c r="M819" s="247"/>
      <c r="N819" s="248"/>
      <c r="O819" s="248"/>
      <c r="P819" s="248"/>
      <c r="Q819" s="248"/>
      <c r="R819" s="248"/>
      <c r="S819" s="248"/>
      <c r="T819" s="24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0" t="s">
        <v>152</v>
      </c>
      <c r="AU819" s="250" t="s">
        <v>146</v>
      </c>
      <c r="AV819" s="14" t="s">
        <v>146</v>
      </c>
      <c r="AW819" s="14" t="s">
        <v>30</v>
      </c>
      <c r="AX819" s="14" t="s">
        <v>74</v>
      </c>
      <c r="AY819" s="250" t="s">
        <v>138</v>
      </c>
    </row>
    <row r="820" s="13" customFormat="1">
      <c r="A820" s="13"/>
      <c r="B820" s="229"/>
      <c r="C820" s="230"/>
      <c r="D820" s="231" t="s">
        <v>152</v>
      </c>
      <c r="E820" s="232" t="s">
        <v>1</v>
      </c>
      <c r="F820" s="233" t="s">
        <v>167</v>
      </c>
      <c r="G820" s="230"/>
      <c r="H820" s="232" t="s">
        <v>1</v>
      </c>
      <c r="I820" s="234"/>
      <c r="J820" s="230"/>
      <c r="K820" s="230"/>
      <c r="L820" s="235"/>
      <c r="M820" s="236"/>
      <c r="N820" s="237"/>
      <c r="O820" s="237"/>
      <c r="P820" s="237"/>
      <c r="Q820" s="237"/>
      <c r="R820" s="237"/>
      <c r="S820" s="237"/>
      <c r="T820" s="238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9" t="s">
        <v>152</v>
      </c>
      <c r="AU820" s="239" t="s">
        <v>146</v>
      </c>
      <c r="AV820" s="13" t="s">
        <v>82</v>
      </c>
      <c r="AW820" s="13" t="s">
        <v>30</v>
      </c>
      <c r="AX820" s="13" t="s">
        <v>74</v>
      </c>
      <c r="AY820" s="239" t="s">
        <v>138</v>
      </c>
    </row>
    <row r="821" s="14" customFormat="1">
      <c r="A821" s="14"/>
      <c r="B821" s="240"/>
      <c r="C821" s="241"/>
      <c r="D821" s="231" t="s">
        <v>152</v>
      </c>
      <c r="E821" s="242" t="s">
        <v>1</v>
      </c>
      <c r="F821" s="243" t="s">
        <v>168</v>
      </c>
      <c r="G821" s="241"/>
      <c r="H821" s="244">
        <v>1.2150000000000001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0" t="s">
        <v>152</v>
      </c>
      <c r="AU821" s="250" t="s">
        <v>146</v>
      </c>
      <c r="AV821" s="14" t="s">
        <v>146</v>
      </c>
      <c r="AW821" s="14" t="s">
        <v>30</v>
      </c>
      <c r="AX821" s="14" t="s">
        <v>74</v>
      </c>
      <c r="AY821" s="250" t="s">
        <v>138</v>
      </c>
    </row>
    <row r="822" s="15" customFormat="1">
      <c r="A822" s="15"/>
      <c r="B822" s="251"/>
      <c r="C822" s="252"/>
      <c r="D822" s="231" t="s">
        <v>152</v>
      </c>
      <c r="E822" s="253" t="s">
        <v>1</v>
      </c>
      <c r="F822" s="254" t="s">
        <v>169</v>
      </c>
      <c r="G822" s="252"/>
      <c r="H822" s="255">
        <v>4.077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1" t="s">
        <v>152</v>
      </c>
      <c r="AU822" s="261" t="s">
        <v>146</v>
      </c>
      <c r="AV822" s="15" t="s">
        <v>145</v>
      </c>
      <c r="AW822" s="15" t="s">
        <v>30</v>
      </c>
      <c r="AX822" s="15" t="s">
        <v>82</v>
      </c>
      <c r="AY822" s="261" t="s">
        <v>138</v>
      </c>
    </row>
    <row r="823" s="2" customFormat="1" ht="37.8" customHeight="1">
      <c r="A823" s="38"/>
      <c r="B823" s="39"/>
      <c r="C823" s="262" t="s">
        <v>1194</v>
      </c>
      <c r="D823" s="262" t="s">
        <v>233</v>
      </c>
      <c r="E823" s="263" t="s">
        <v>1195</v>
      </c>
      <c r="F823" s="264" t="s">
        <v>1196</v>
      </c>
      <c r="G823" s="265" t="s">
        <v>150</v>
      </c>
      <c r="H823" s="266">
        <v>5.7080000000000002</v>
      </c>
      <c r="I823" s="267"/>
      <c r="J823" s="268">
        <f>ROUND(I823*H823,1)</f>
        <v>0</v>
      </c>
      <c r="K823" s="269"/>
      <c r="L823" s="270"/>
      <c r="M823" s="271" t="s">
        <v>1</v>
      </c>
      <c r="N823" s="272" t="s">
        <v>40</v>
      </c>
      <c r="O823" s="91"/>
      <c r="P823" s="225">
        <f>O823*H823</f>
        <v>0</v>
      </c>
      <c r="Q823" s="225">
        <v>0.019199999999999998</v>
      </c>
      <c r="R823" s="225">
        <f>Q823*H823</f>
        <v>0.1095936</v>
      </c>
      <c r="S823" s="225">
        <v>0</v>
      </c>
      <c r="T823" s="226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7" t="s">
        <v>318</v>
      </c>
      <c r="AT823" s="227" t="s">
        <v>233</v>
      </c>
      <c r="AU823" s="227" t="s">
        <v>146</v>
      </c>
      <c r="AY823" s="17" t="s">
        <v>138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17" t="s">
        <v>146</v>
      </c>
      <c r="BK823" s="228">
        <f>ROUND(I823*H823,1)</f>
        <v>0</v>
      </c>
      <c r="BL823" s="17" t="s">
        <v>232</v>
      </c>
      <c r="BM823" s="227" t="s">
        <v>1197</v>
      </c>
    </row>
    <row r="824" s="13" customFormat="1">
      <c r="A824" s="13"/>
      <c r="B824" s="229"/>
      <c r="C824" s="230"/>
      <c r="D824" s="231" t="s">
        <v>152</v>
      </c>
      <c r="E824" s="232" t="s">
        <v>1</v>
      </c>
      <c r="F824" s="233" t="s">
        <v>1198</v>
      </c>
      <c r="G824" s="230"/>
      <c r="H824" s="232" t="s">
        <v>1</v>
      </c>
      <c r="I824" s="234"/>
      <c r="J824" s="230"/>
      <c r="K824" s="230"/>
      <c r="L824" s="235"/>
      <c r="M824" s="236"/>
      <c r="N824" s="237"/>
      <c r="O824" s="237"/>
      <c r="P824" s="237"/>
      <c r="Q824" s="237"/>
      <c r="R824" s="237"/>
      <c r="S824" s="237"/>
      <c r="T824" s="23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9" t="s">
        <v>152</v>
      </c>
      <c r="AU824" s="239" t="s">
        <v>146</v>
      </c>
      <c r="AV824" s="13" t="s">
        <v>82</v>
      </c>
      <c r="AW824" s="13" t="s">
        <v>30</v>
      </c>
      <c r="AX824" s="13" t="s">
        <v>74</v>
      </c>
      <c r="AY824" s="239" t="s">
        <v>138</v>
      </c>
    </row>
    <row r="825" s="14" customFormat="1">
      <c r="A825" s="14"/>
      <c r="B825" s="240"/>
      <c r="C825" s="241"/>
      <c r="D825" s="231" t="s">
        <v>152</v>
      </c>
      <c r="E825" s="242" t="s">
        <v>1</v>
      </c>
      <c r="F825" s="243" t="s">
        <v>1199</v>
      </c>
      <c r="G825" s="241"/>
      <c r="H825" s="244">
        <v>5.7080000000000002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0" t="s">
        <v>152</v>
      </c>
      <c r="AU825" s="250" t="s">
        <v>146</v>
      </c>
      <c r="AV825" s="14" t="s">
        <v>146</v>
      </c>
      <c r="AW825" s="14" t="s">
        <v>30</v>
      </c>
      <c r="AX825" s="14" t="s">
        <v>74</v>
      </c>
      <c r="AY825" s="250" t="s">
        <v>138</v>
      </c>
    </row>
    <row r="826" s="15" customFormat="1">
      <c r="A826" s="15"/>
      <c r="B826" s="251"/>
      <c r="C826" s="252"/>
      <c r="D826" s="231" t="s">
        <v>152</v>
      </c>
      <c r="E826" s="253" t="s">
        <v>1</v>
      </c>
      <c r="F826" s="254" t="s">
        <v>169</v>
      </c>
      <c r="G826" s="252"/>
      <c r="H826" s="255">
        <v>5.7080000000000002</v>
      </c>
      <c r="I826" s="256"/>
      <c r="J826" s="252"/>
      <c r="K826" s="252"/>
      <c r="L826" s="257"/>
      <c r="M826" s="258"/>
      <c r="N826" s="259"/>
      <c r="O826" s="259"/>
      <c r="P826" s="259"/>
      <c r="Q826" s="259"/>
      <c r="R826" s="259"/>
      <c r="S826" s="259"/>
      <c r="T826" s="260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1" t="s">
        <v>152</v>
      </c>
      <c r="AU826" s="261" t="s">
        <v>146</v>
      </c>
      <c r="AV826" s="15" t="s">
        <v>145</v>
      </c>
      <c r="AW826" s="15" t="s">
        <v>30</v>
      </c>
      <c r="AX826" s="15" t="s">
        <v>82</v>
      </c>
      <c r="AY826" s="261" t="s">
        <v>138</v>
      </c>
    </row>
    <row r="827" s="2" customFormat="1" ht="24.15" customHeight="1">
      <c r="A827" s="38"/>
      <c r="B827" s="39"/>
      <c r="C827" s="215" t="s">
        <v>1200</v>
      </c>
      <c r="D827" s="215" t="s">
        <v>141</v>
      </c>
      <c r="E827" s="216" t="s">
        <v>1201</v>
      </c>
      <c r="F827" s="217" t="s">
        <v>1202</v>
      </c>
      <c r="G827" s="218" t="s">
        <v>150</v>
      </c>
      <c r="H827" s="219">
        <v>4.077</v>
      </c>
      <c r="I827" s="220"/>
      <c r="J827" s="221">
        <f>ROUND(I827*H827,1)</f>
        <v>0</v>
      </c>
      <c r="K827" s="222"/>
      <c r="L827" s="44"/>
      <c r="M827" s="223" t="s">
        <v>1</v>
      </c>
      <c r="N827" s="224" t="s">
        <v>40</v>
      </c>
      <c r="O827" s="91"/>
      <c r="P827" s="225">
        <f>O827*H827</f>
        <v>0</v>
      </c>
      <c r="Q827" s="225">
        <v>0</v>
      </c>
      <c r="R827" s="225">
        <f>Q827*H827</f>
        <v>0</v>
      </c>
      <c r="S827" s="225">
        <v>0</v>
      </c>
      <c r="T827" s="226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7" t="s">
        <v>232</v>
      </c>
      <c r="AT827" s="227" t="s">
        <v>141</v>
      </c>
      <c r="AU827" s="227" t="s">
        <v>146</v>
      </c>
      <c r="AY827" s="17" t="s">
        <v>138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17" t="s">
        <v>146</v>
      </c>
      <c r="BK827" s="228">
        <f>ROUND(I827*H827,1)</f>
        <v>0</v>
      </c>
      <c r="BL827" s="17" t="s">
        <v>232</v>
      </c>
      <c r="BM827" s="227" t="s">
        <v>1203</v>
      </c>
    </row>
    <row r="828" s="13" customFormat="1">
      <c r="A828" s="13"/>
      <c r="B828" s="229"/>
      <c r="C828" s="230"/>
      <c r="D828" s="231" t="s">
        <v>152</v>
      </c>
      <c r="E828" s="232" t="s">
        <v>1</v>
      </c>
      <c r="F828" s="233" t="s">
        <v>165</v>
      </c>
      <c r="G828" s="230"/>
      <c r="H828" s="232" t="s">
        <v>1</v>
      </c>
      <c r="I828" s="234"/>
      <c r="J828" s="230"/>
      <c r="K828" s="230"/>
      <c r="L828" s="235"/>
      <c r="M828" s="236"/>
      <c r="N828" s="237"/>
      <c r="O828" s="237"/>
      <c r="P828" s="237"/>
      <c r="Q828" s="237"/>
      <c r="R828" s="237"/>
      <c r="S828" s="237"/>
      <c r="T828" s="23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9" t="s">
        <v>152</v>
      </c>
      <c r="AU828" s="239" t="s">
        <v>146</v>
      </c>
      <c r="AV828" s="13" t="s">
        <v>82</v>
      </c>
      <c r="AW828" s="13" t="s">
        <v>30</v>
      </c>
      <c r="AX828" s="13" t="s">
        <v>74</v>
      </c>
      <c r="AY828" s="239" t="s">
        <v>138</v>
      </c>
    </row>
    <row r="829" s="14" customFormat="1">
      <c r="A829" s="14"/>
      <c r="B829" s="240"/>
      <c r="C829" s="241"/>
      <c r="D829" s="231" t="s">
        <v>152</v>
      </c>
      <c r="E829" s="242" t="s">
        <v>1</v>
      </c>
      <c r="F829" s="243" t="s">
        <v>166</v>
      </c>
      <c r="G829" s="241"/>
      <c r="H829" s="244">
        <v>2.8620000000000001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0" t="s">
        <v>152</v>
      </c>
      <c r="AU829" s="250" t="s">
        <v>146</v>
      </c>
      <c r="AV829" s="14" t="s">
        <v>146</v>
      </c>
      <c r="AW829" s="14" t="s">
        <v>30</v>
      </c>
      <c r="AX829" s="14" t="s">
        <v>74</v>
      </c>
      <c r="AY829" s="250" t="s">
        <v>138</v>
      </c>
    </row>
    <row r="830" s="13" customFormat="1">
      <c r="A830" s="13"/>
      <c r="B830" s="229"/>
      <c r="C830" s="230"/>
      <c r="D830" s="231" t="s">
        <v>152</v>
      </c>
      <c r="E830" s="232" t="s">
        <v>1</v>
      </c>
      <c r="F830" s="233" t="s">
        <v>167</v>
      </c>
      <c r="G830" s="230"/>
      <c r="H830" s="232" t="s">
        <v>1</v>
      </c>
      <c r="I830" s="234"/>
      <c r="J830" s="230"/>
      <c r="K830" s="230"/>
      <c r="L830" s="235"/>
      <c r="M830" s="236"/>
      <c r="N830" s="237"/>
      <c r="O830" s="237"/>
      <c r="P830" s="237"/>
      <c r="Q830" s="237"/>
      <c r="R830" s="237"/>
      <c r="S830" s="237"/>
      <c r="T830" s="23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9" t="s">
        <v>152</v>
      </c>
      <c r="AU830" s="239" t="s">
        <v>146</v>
      </c>
      <c r="AV830" s="13" t="s">
        <v>82</v>
      </c>
      <c r="AW830" s="13" t="s">
        <v>30</v>
      </c>
      <c r="AX830" s="13" t="s">
        <v>74</v>
      </c>
      <c r="AY830" s="239" t="s">
        <v>138</v>
      </c>
    </row>
    <row r="831" s="14" customFormat="1">
      <c r="A831" s="14"/>
      <c r="B831" s="240"/>
      <c r="C831" s="241"/>
      <c r="D831" s="231" t="s">
        <v>152</v>
      </c>
      <c r="E831" s="242" t="s">
        <v>1</v>
      </c>
      <c r="F831" s="243" t="s">
        <v>168</v>
      </c>
      <c r="G831" s="241"/>
      <c r="H831" s="244">
        <v>1.2150000000000001</v>
      </c>
      <c r="I831" s="245"/>
      <c r="J831" s="241"/>
      <c r="K831" s="241"/>
      <c r="L831" s="246"/>
      <c r="M831" s="247"/>
      <c r="N831" s="248"/>
      <c r="O831" s="248"/>
      <c r="P831" s="248"/>
      <c r="Q831" s="248"/>
      <c r="R831" s="248"/>
      <c r="S831" s="248"/>
      <c r="T831" s="249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0" t="s">
        <v>152</v>
      </c>
      <c r="AU831" s="250" t="s">
        <v>146</v>
      </c>
      <c r="AV831" s="14" t="s">
        <v>146</v>
      </c>
      <c r="AW831" s="14" t="s">
        <v>30</v>
      </c>
      <c r="AX831" s="14" t="s">
        <v>74</v>
      </c>
      <c r="AY831" s="250" t="s">
        <v>138</v>
      </c>
    </row>
    <row r="832" s="15" customFormat="1">
      <c r="A832" s="15"/>
      <c r="B832" s="251"/>
      <c r="C832" s="252"/>
      <c r="D832" s="231" t="s">
        <v>152</v>
      </c>
      <c r="E832" s="253" t="s">
        <v>1</v>
      </c>
      <c r="F832" s="254" t="s">
        <v>169</v>
      </c>
      <c r="G832" s="252"/>
      <c r="H832" s="255">
        <v>4.077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1" t="s">
        <v>152</v>
      </c>
      <c r="AU832" s="261" t="s">
        <v>146</v>
      </c>
      <c r="AV832" s="15" t="s">
        <v>145</v>
      </c>
      <c r="AW832" s="15" t="s">
        <v>30</v>
      </c>
      <c r="AX832" s="15" t="s">
        <v>82</v>
      </c>
      <c r="AY832" s="261" t="s">
        <v>138</v>
      </c>
    </row>
    <row r="833" s="2" customFormat="1" ht="16.5" customHeight="1">
      <c r="A833" s="38"/>
      <c r="B833" s="39"/>
      <c r="C833" s="215" t="s">
        <v>1204</v>
      </c>
      <c r="D833" s="215" t="s">
        <v>141</v>
      </c>
      <c r="E833" s="216" t="s">
        <v>1205</v>
      </c>
      <c r="F833" s="217" t="s">
        <v>1206</v>
      </c>
      <c r="G833" s="218" t="s">
        <v>285</v>
      </c>
      <c r="H833" s="219">
        <v>11.699999999999999</v>
      </c>
      <c r="I833" s="220"/>
      <c r="J833" s="221">
        <f>ROUND(I833*H833,1)</f>
        <v>0</v>
      </c>
      <c r="K833" s="222"/>
      <c r="L833" s="44"/>
      <c r="M833" s="223" t="s">
        <v>1</v>
      </c>
      <c r="N833" s="224" t="s">
        <v>40</v>
      </c>
      <c r="O833" s="91"/>
      <c r="P833" s="225">
        <f>O833*H833</f>
        <v>0</v>
      </c>
      <c r="Q833" s="225">
        <v>3.0000000000000001E-05</v>
      </c>
      <c r="R833" s="225">
        <f>Q833*H833</f>
        <v>0.00035099999999999997</v>
      </c>
      <c r="S833" s="225">
        <v>0</v>
      </c>
      <c r="T833" s="226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27" t="s">
        <v>232</v>
      </c>
      <c r="AT833" s="227" t="s">
        <v>141</v>
      </c>
      <c r="AU833" s="227" t="s">
        <v>146</v>
      </c>
      <c r="AY833" s="17" t="s">
        <v>138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17" t="s">
        <v>146</v>
      </c>
      <c r="BK833" s="228">
        <f>ROUND(I833*H833,1)</f>
        <v>0</v>
      </c>
      <c r="BL833" s="17" t="s">
        <v>232</v>
      </c>
      <c r="BM833" s="227" t="s">
        <v>1207</v>
      </c>
    </row>
    <row r="834" s="13" customFormat="1">
      <c r="A834" s="13"/>
      <c r="B834" s="229"/>
      <c r="C834" s="230"/>
      <c r="D834" s="231" t="s">
        <v>152</v>
      </c>
      <c r="E834" s="232" t="s">
        <v>1</v>
      </c>
      <c r="F834" s="233" t="s">
        <v>1208</v>
      </c>
      <c r="G834" s="230"/>
      <c r="H834" s="232" t="s">
        <v>1</v>
      </c>
      <c r="I834" s="234"/>
      <c r="J834" s="230"/>
      <c r="K834" s="230"/>
      <c r="L834" s="235"/>
      <c r="M834" s="236"/>
      <c r="N834" s="237"/>
      <c r="O834" s="237"/>
      <c r="P834" s="237"/>
      <c r="Q834" s="237"/>
      <c r="R834" s="237"/>
      <c r="S834" s="237"/>
      <c r="T834" s="238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9" t="s">
        <v>152</v>
      </c>
      <c r="AU834" s="239" t="s">
        <v>146</v>
      </c>
      <c r="AV834" s="13" t="s">
        <v>82</v>
      </c>
      <c r="AW834" s="13" t="s">
        <v>30</v>
      </c>
      <c r="AX834" s="13" t="s">
        <v>74</v>
      </c>
      <c r="AY834" s="239" t="s">
        <v>138</v>
      </c>
    </row>
    <row r="835" s="13" customFormat="1">
      <c r="A835" s="13"/>
      <c r="B835" s="229"/>
      <c r="C835" s="230"/>
      <c r="D835" s="231" t="s">
        <v>152</v>
      </c>
      <c r="E835" s="232" t="s">
        <v>1</v>
      </c>
      <c r="F835" s="233" t="s">
        <v>165</v>
      </c>
      <c r="G835" s="230"/>
      <c r="H835" s="232" t="s">
        <v>1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9" t="s">
        <v>152</v>
      </c>
      <c r="AU835" s="239" t="s">
        <v>146</v>
      </c>
      <c r="AV835" s="13" t="s">
        <v>82</v>
      </c>
      <c r="AW835" s="13" t="s">
        <v>30</v>
      </c>
      <c r="AX835" s="13" t="s">
        <v>74</v>
      </c>
      <c r="AY835" s="239" t="s">
        <v>138</v>
      </c>
    </row>
    <row r="836" s="14" customFormat="1">
      <c r="A836" s="14"/>
      <c r="B836" s="240"/>
      <c r="C836" s="241"/>
      <c r="D836" s="231" t="s">
        <v>152</v>
      </c>
      <c r="E836" s="242" t="s">
        <v>1</v>
      </c>
      <c r="F836" s="243" t="s">
        <v>377</v>
      </c>
      <c r="G836" s="241"/>
      <c r="H836" s="244">
        <v>7.2000000000000002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0" t="s">
        <v>152</v>
      </c>
      <c r="AU836" s="250" t="s">
        <v>146</v>
      </c>
      <c r="AV836" s="14" t="s">
        <v>146</v>
      </c>
      <c r="AW836" s="14" t="s">
        <v>30</v>
      </c>
      <c r="AX836" s="14" t="s">
        <v>74</v>
      </c>
      <c r="AY836" s="250" t="s">
        <v>138</v>
      </c>
    </row>
    <row r="837" s="13" customFormat="1">
      <c r="A837" s="13"/>
      <c r="B837" s="229"/>
      <c r="C837" s="230"/>
      <c r="D837" s="231" t="s">
        <v>152</v>
      </c>
      <c r="E837" s="232" t="s">
        <v>1</v>
      </c>
      <c r="F837" s="233" t="s">
        <v>167</v>
      </c>
      <c r="G837" s="230"/>
      <c r="H837" s="232" t="s">
        <v>1</v>
      </c>
      <c r="I837" s="234"/>
      <c r="J837" s="230"/>
      <c r="K837" s="230"/>
      <c r="L837" s="235"/>
      <c r="M837" s="236"/>
      <c r="N837" s="237"/>
      <c r="O837" s="237"/>
      <c r="P837" s="237"/>
      <c r="Q837" s="237"/>
      <c r="R837" s="237"/>
      <c r="S837" s="237"/>
      <c r="T837" s="23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9" t="s">
        <v>152</v>
      </c>
      <c r="AU837" s="239" t="s">
        <v>146</v>
      </c>
      <c r="AV837" s="13" t="s">
        <v>82</v>
      </c>
      <c r="AW837" s="13" t="s">
        <v>30</v>
      </c>
      <c r="AX837" s="13" t="s">
        <v>74</v>
      </c>
      <c r="AY837" s="239" t="s">
        <v>138</v>
      </c>
    </row>
    <row r="838" s="14" customFormat="1">
      <c r="A838" s="14"/>
      <c r="B838" s="240"/>
      <c r="C838" s="241"/>
      <c r="D838" s="231" t="s">
        <v>152</v>
      </c>
      <c r="E838" s="242" t="s">
        <v>1</v>
      </c>
      <c r="F838" s="243" t="s">
        <v>1209</v>
      </c>
      <c r="G838" s="241"/>
      <c r="H838" s="244">
        <v>4.5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0" t="s">
        <v>152</v>
      </c>
      <c r="AU838" s="250" t="s">
        <v>146</v>
      </c>
      <c r="AV838" s="14" t="s">
        <v>146</v>
      </c>
      <c r="AW838" s="14" t="s">
        <v>30</v>
      </c>
      <c r="AX838" s="14" t="s">
        <v>74</v>
      </c>
      <c r="AY838" s="250" t="s">
        <v>138</v>
      </c>
    </row>
    <row r="839" s="15" customFormat="1">
      <c r="A839" s="15"/>
      <c r="B839" s="251"/>
      <c r="C839" s="252"/>
      <c r="D839" s="231" t="s">
        <v>152</v>
      </c>
      <c r="E839" s="253" t="s">
        <v>1</v>
      </c>
      <c r="F839" s="254" t="s">
        <v>169</v>
      </c>
      <c r="G839" s="252"/>
      <c r="H839" s="255">
        <v>11.699999999999999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1" t="s">
        <v>152</v>
      </c>
      <c r="AU839" s="261" t="s">
        <v>146</v>
      </c>
      <c r="AV839" s="15" t="s">
        <v>145</v>
      </c>
      <c r="AW839" s="15" t="s">
        <v>30</v>
      </c>
      <c r="AX839" s="15" t="s">
        <v>82</v>
      </c>
      <c r="AY839" s="261" t="s">
        <v>138</v>
      </c>
    </row>
    <row r="840" s="2" customFormat="1" ht="24.15" customHeight="1">
      <c r="A840" s="38"/>
      <c r="B840" s="39"/>
      <c r="C840" s="215" t="s">
        <v>1210</v>
      </c>
      <c r="D840" s="215" t="s">
        <v>141</v>
      </c>
      <c r="E840" s="216" t="s">
        <v>1211</v>
      </c>
      <c r="F840" s="217" t="s">
        <v>1212</v>
      </c>
      <c r="G840" s="218" t="s">
        <v>285</v>
      </c>
      <c r="H840" s="219">
        <v>11.699999999999999</v>
      </c>
      <c r="I840" s="220"/>
      <c r="J840" s="221">
        <f>ROUND(I840*H840,1)</f>
        <v>0</v>
      </c>
      <c r="K840" s="222"/>
      <c r="L840" s="44"/>
      <c r="M840" s="223" t="s">
        <v>1</v>
      </c>
      <c r="N840" s="224" t="s">
        <v>40</v>
      </c>
      <c r="O840" s="91"/>
      <c r="P840" s="225">
        <f>O840*H840</f>
        <v>0</v>
      </c>
      <c r="Q840" s="225">
        <v>2.0000000000000002E-05</v>
      </c>
      <c r="R840" s="225">
        <f>Q840*H840</f>
        <v>0.000234</v>
      </c>
      <c r="S840" s="225">
        <v>0</v>
      </c>
      <c r="T840" s="226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7" t="s">
        <v>232</v>
      </c>
      <c r="AT840" s="227" t="s">
        <v>141</v>
      </c>
      <c r="AU840" s="227" t="s">
        <v>146</v>
      </c>
      <c r="AY840" s="17" t="s">
        <v>138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17" t="s">
        <v>146</v>
      </c>
      <c r="BK840" s="228">
        <f>ROUND(I840*H840,1)</f>
        <v>0</v>
      </c>
      <c r="BL840" s="17" t="s">
        <v>232</v>
      </c>
      <c r="BM840" s="227" t="s">
        <v>1213</v>
      </c>
    </row>
    <row r="841" s="13" customFormat="1">
      <c r="A841" s="13"/>
      <c r="B841" s="229"/>
      <c r="C841" s="230"/>
      <c r="D841" s="231" t="s">
        <v>152</v>
      </c>
      <c r="E841" s="232" t="s">
        <v>1</v>
      </c>
      <c r="F841" s="233" t="s">
        <v>1208</v>
      </c>
      <c r="G841" s="230"/>
      <c r="H841" s="232" t="s">
        <v>1</v>
      </c>
      <c r="I841" s="234"/>
      <c r="J841" s="230"/>
      <c r="K841" s="230"/>
      <c r="L841" s="235"/>
      <c r="M841" s="236"/>
      <c r="N841" s="237"/>
      <c r="O841" s="237"/>
      <c r="P841" s="237"/>
      <c r="Q841" s="237"/>
      <c r="R841" s="237"/>
      <c r="S841" s="237"/>
      <c r="T841" s="23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9" t="s">
        <v>152</v>
      </c>
      <c r="AU841" s="239" t="s">
        <v>146</v>
      </c>
      <c r="AV841" s="13" t="s">
        <v>82</v>
      </c>
      <c r="AW841" s="13" t="s">
        <v>30</v>
      </c>
      <c r="AX841" s="13" t="s">
        <v>74</v>
      </c>
      <c r="AY841" s="239" t="s">
        <v>138</v>
      </c>
    </row>
    <row r="842" s="13" customFormat="1">
      <c r="A842" s="13"/>
      <c r="B842" s="229"/>
      <c r="C842" s="230"/>
      <c r="D842" s="231" t="s">
        <v>152</v>
      </c>
      <c r="E842" s="232" t="s">
        <v>1</v>
      </c>
      <c r="F842" s="233" t="s">
        <v>1208</v>
      </c>
      <c r="G842" s="230"/>
      <c r="H842" s="232" t="s">
        <v>1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9" t="s">
        <v>152</v>
      </c>
      <c r="AU842" s="239" t="s">
        <v>146</v>
      </c>
      <c r="AV842" s="13" t="s">
        <v>82</v>
      </c>
      <c r="AW842" s="13" t="s">
        <v>30</v>
      </c>
      <c r="AX842" s="13" t="s">
        <v>74</v>
      </c>
      <c r="AY842" s="239" t="s">
        <v>138</v>
      </c>
    </row>
    <row r="843" s="13" customFormat="1">
      <c r="A843" s="13"/>
      <c r="B843" s="229"/>
      <c r="C843" s="230"/>
      <c r="D843" s="231" t="s">
        <v>152</v>
      </c>
      <c r="E843" s="232" t="s">
        <v>1</v>
      </c>
      <c r="F843" s="233" t="s">
        <v>165</v>
      </c>
      <c r="G843" s="230"/>
      <c r="H843" s="232" t="s">
        <v>1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9" t="s">
        <v>152</v>
      </c>
      <c r="AU843" s="239" t="s">
        <v>146</v>
      </c>
      <c r="AV843" s="13" t="s">
        <v>82</v>
      </c>
      <c r="AW843" s="13" t="s">
        <v>30</v>
      </c>
      <c r="AX843" s="13" t="s">
        <v>74</v>
      </c>
      <c r="AY843" s="239" t="s">
        <v>138</v>
      </c>
    </row>
    <row r="844" s="14" customFormat="1">
      <c r="A844" s="14"/>
      <c r="B844" s="240"/>
      <c r="C844" s="241"/>
      <c r="D844" s="231" t="s">
        <v>152</v>
      </c>
      <c r="E844" s="242" t="s">
        <v>1</v>
      </c>
      <c r="F844" s="243" t="s">
        <v>377</v>
      </c>
      <c r="G844" s="241"/>
      <c r="H844" s="244">
        <v>7.2000000000000002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0" t="s">
        <v>152</v>
      </c>
      <c r="AU844" s="250" t="s">
        <v>146</v>
      </c>
      <c r="AV844" s="14" t="s">
        <v>146</v>
      </c>
      <c r="AW844" s="14" t="s">
        <v>30</v>
      </c>
      <c r="AX844" s="14" t="s">
        <v>74</v>
      </c>
      <c r="AY844" s="250" t="s">
        <v>138</v>
      </c>
    </row>
    <row r="845" s="13" customFormat="1">
      <c r="A845" s="13"/>
      <c r="B845" s="229"/>
      <c r="C845" s="230"/>
      <c r="D845" s="231" t="s">
        <v>152</v>
      </c>
      <c r="E845" s="232" t="s">
        <v>1</v>
      </c>
      <c r="F845" s="233" t="s">
        <v>167</v>
      </c>
      <c r="G845" s="230"/>
      <c r="H845" s="232" t="s">
        <v>1</v>
      </c>
      <c r="I845" s="234"/>
      <c r="J845" s="230"/>
      <c r="K845" s="230"/>
      <c r="L845" s="235"/>
      <c r="M845" s="236"/>
      <c r="N845" s="237"/>
      <c r="O845" s="237"/>
      <c r="P845" s="237"/>
      <c r="Q845" s="237"/>
      <c r="R845" s="237"/>
      <c r="S845" s="237"/>
      <c r="T845" s="23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9" t="s">
        <v>152</v>
      </c>
      <c r="AU845" s="239" t="s">
        <v>146</v>
      </c>
      <c r="AV845" s="13" t="s">
        <v>82</v>
      </c>
      <c r="AW845" s="13" t="s">
        <v>30</v>
      </c>
      <c r="AX845" s="13" t="s">
        <v>74</v>
      </c>
      <c r="AY845" s="239" t="s">
        <v>138</v>
      </c>
    </row>
    <row r="846" s="14" customFormat="1">
      <c r="A846" s="14"/>
      <c r="B846" s="240"/>
      <c r="C846" s="241"/>
      <c r="D846" s="231" t="s">
        <v>152</v>
      </c>
      <c r="E846" s="242" t="s">
        <v>1</v>
      </c>
      <c r="F846" s="243" t="s">
        <v>1209</v>
      </c>
      <c r="G846" s="241"/>
      <c r="H846" s="244">
        <v>4.5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0" t="s">
        <v>152</v>
      </c>
      <c r="AU846" s="250" t="s">
        <v>146</v>
      </c>
      <c r="AV846" s="14" t="s">
        <v>146</v>
      </c>
      <c r="AW846" s="14" t="s">
        <v>30</v>
      </c>
      <c r="AX846" s="14" t="s">
        <v>74</v>
      </c>
      <c r="AY846" s="250" t="s">
        <v>138</v>
      </c>
    </row>
    <row r="847" s="15" customFormat="1">
      <c r="A847" s="15"/>
      <c r="B847" s="251"/>
      <c r="C847" s="252"/>
      <c r="D847" s="231" t="s">
        <v>152</v>
      </c>
      <c r="E847" s="253" t="s">
        <v>1</v>
      </c>
      <c r="F847" s="254" t="s">
        <v>169</v>
      </c>
      <c r="G847" s="252"/>
      <c r="H847" s="255">
        <v>11.699999999999999</v>
      </c>
      <c r="I847" s="256"/>
      <c r="J847" s="252"/>
      <c r="K847" s="252"/>
      <c r="L847" s="257"/>
      <c r="M847" s="258"/>
      <c r="N847" s="259"/>
      <c r="O847" s="259"/>
      <c r="P847" s="259"/>
      <c r="Q847" s="259"/>
      <c r="R847" s="259"/>
      <c r="S847" s="259"/>
      <c r="T847" s="260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1" t="s">
        <v>152</v>
      </c>
      <c r="AU847" s="261" t="s">
        <v>146</v>
      </c>
      <c r="AV847" s="15" t="s">
        <v>145</v>
      </c>
      <c r="AW847" s="15" t="s">
        <v>30</v>
      </c>
      <c r="AX847" s="15" t="s">
        <v>82</v>
      </c>
      <c r="AY847" s="261" t="s">
        <v>138</v>
      </c>
    </row>
    <row r="848" s="2" customFormat="1" ht="16.5" customHeight="1">
      <c r="A848" s="38"/>
      <c r="B848" s="39"/>
      <c r="C848" s="215" t="s">
        <v>1214</v>
      </c>
      <c r="D848" s="215" t="s">
        <v>141</v>
      </c>
      <c r="E848" s="216" t="s">
        <v>1215</v>
      </c>
      <c r="F848" s="217" t="s">
        <v>1216</v>
      </c>
      <c r="G848" s="218" t="s">
        <v>144</v>
      </c>
      <c r="H848" s="219">
        <v>1</v>
      </c>
      <c r="I848" s="220"/>
      <c r="J848" s="221">
        <f>ROUND(I848*H848,1)</f>
        <v>0</v>
      </c>
      <c r="K848" s="222"/>
      <c r="L848" s="44"/>
      <c r="M848" s="223" t="s">
        <v>1</v>
      </c>
      <c r="N848" s="224" t="s">
        <v>40</v>
      </c>
      <c r="O848" s="91"/>
      <c r="P848" s="225">
        <f>O848*H848</f>
        <v>0</v>
      </c>
      <c r="Q848" s="225">
        <v>0.00018000000000000001</v>
      </c>
      <c r="R848" s="225">
        <f>Q848*H848</f>
        <v>0.00018000000000000001</v>
      </c>
      <c r="S848" s="225">
        <v>0</v>
      </c>
      <c r="T848" s="226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7" t="s">
        <v>232</v>
      </c>
      <c r="AT848" s="227" t="s">
        <v>141</v>
      </c>
      <c r="AU848" s="227" t="s">
        <v>146</v>
      </c>
      <c r="AY848" s="17" t="s">
        <v>138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17" t="s">
        <v>146</v>
      </c>
      <c r="BK848" s="228">
        <f>ROUND(I848*H848,1)</f>
        <v>0</v>
      </c>
      <c r="BL848" s="17" t="s">
        <v>232</v>
      </c>
      <c r="BM848" s="227" t="s">
        <v>1217</v>
      </c>
    </row>
    <row r="849" s="13" customFormat="1">
      <c r="A849" s="13"/>
      <c r="B849" s="229"/>
      <c r="C849" s="230"/>
      <c r="D849" s="231" t="s">
        <v>152</v>
      </c>
      <c r="E849" s="232" t="s">
        <v>1</v>
      </c>
      <c r="F849" s="233" t="s">
        <v>1218</v>
      </c>
      <c r="G849" s="230"/>
      <c r="H849" s="232" t="s">
        <v>1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9" t="s">
        <v>152</v>
      </c>
      <c r="AU849" s="239" t="s">
        <v>146</v>
      </c>
      <c r="AV849" s="13" t="s">
        <v>82</v>
      </c>
      <c r="AW849" s="13" t="s">
        <v>30</v>
      </c>
      <c r="AX849" s="13" t="s">
        <v>74</v>
      </c>
      <c r="AY849" s="239" t="s">
        <v>138</v>
      </c>
    </row>
    <row r="850" s="14" customFormat="1">
      <c r="A850" s="14"/>
      <c r="B850" s="240"/>
      <c r="C850" s="241"/>
      <c r="D850" s="231" t="s">
        <v>152</v>
      </c>
      <c r="E850" s="242" t="s">
        <v>1</v>
      </c>
      <c r="F850" s="243" t="s">
        <v>82</v>
      </c>
      <c r="G850" s="241"/>
      <c r="H850" s="244">
        <v>1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0" t="s">
        <v>152</v>
      </c>
      <c r="AU850" s="250" t="s">
        <v>146</v>
      </c>
      <c r="AV850" s="14" t="s">
        <v>146</v>
      </c>
      <c r="AW850" s="14" t="s">
        <v>30</v>
      </c>
      <c r="AX850" s="14" t="s">
        <v>82</v>
      </c>
      <c r="AY850" s="250" t="s">
        <v>138</v>
      </c>
    </row>
    <row r="851" s="2" customFormat="1" ht="24.15" customHeight="1">
      <c r="A851" s="38"/>
      <c r="B851" s="39"/>
      <c r="C851" s="215" t="s">
        <v>1219</v>
      </c>
      <c r="D851" s="215" t="s">
        <v>141</v>
      </c>
      <c r="E851" s="216" t="s">
        <v>1220</v>
      </c>
      <c r="F851" s="217" t="s">
        <v>1221</v>
      </c>
      <c r="G851" s="218" t="s">
        <v>150</v>
      </c>
      <c r="H851" s="219">
        <v>4.077</v>
      </c>
      <c r="I851" s="220"/>
      <c r="J851" s="221">
        <f>ROUND(I851*H851,1)</f>
        <v>0</v>
      </c>
      <c r="K851" s="222"/>
      <c r="L851" s="44"/>
      <c r="M851" s="223" t="s">
        <v>1</v>
      </c>
      <c r="N851" s="224" t="s">
        <v>40</v>
      </c>
      <c r="O851" s="91"/>
      <c r="P851" s="225">
        <f>O851*H851</f>
        <v>0</v>
      </c>
      <c r="Q851" s="225">
        <v>5.0000000000000002E-05</v>
      </c>
      <c r="R851" s="225">
        <f>Q851*H851</f>
        <v>0.00020385</v>
      </c>
      <c r="S851" s="225">
        <v>0</v>
      </c>
      <c r="T851" s="226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7" t="s">
        <v>232</v>
      </c>
      <c r="AT851" s="227" t="s">
        <v>141</v>
      </c>
      <c r="AU851" s="227" t="s">
        <v>146</v>
      </c>
      <c r="AY851" s="17" t="s">
        <v>138</v>
      </c>
      <c r="BE851" s="228">
        <f>IF(N851="základní",J851,0)</f>
        <v>0</v>
      </c>
      <c r="BF851" s="228">
        <f>IF(N851="snížená",J851,0)</f>
        <v>0</v>
      </c>
      <c r="BG851" s="228">
        <f>IF(N851="zákl. přenesená",J851,0)</f>
        <v>0</v>
      </c>
      <c r="BH851" s="228">
        <f>IF(N851="sníž. přenesená",J851,0)</f>
        <v>0</v>
      </c>
      <c r="BI851" s="228">
        <f>IF(N851="nulová",J851,0)</f>
        <v>0</v>
      </c>
      <c r="BJ851" s="17" t="s">
        <v>146</v>
      </c>
      <c r="BK851" s="228">
        <f>ROUND(I851*H851,1)</f>
        <v>0</v>
      </c>
      <c r="BL851" s="17" t="s">
        <v>232</v>
      </c>
      <c r="BM851" s="227" t="s">
        <v>1222</v>
      </c>
    </row>
    <row r="852" s="13" customFormat="1">
      <c r="A852" s="13"/>
      <c r="B852" s="229"/>
      <c r="C852" s="230"/>
      <c r="D852" s="231" t="s">
        <v>152</v>
      </c>
      <c r="E852" s="232" t="s">
        <v>1</v>
      </c>
      <c r="F852" s="233" t="s">
        <v>165</v>
      </c>
      <c r="G852" s="230"/>
      <c r="H852" s="232" t="s">
        <v>1</v>
      </c>
      <c r="I852" s="234"/>
      <c r="J852" s="230"/>
      <c r="K852" s="230"/>
      <c r="L852" s="235"/>
      <c r="M852" s="236"/>
      <c r="N852" s="237"/>
      <c r="O852" s="237"/>
      <c r="P852" s="237"/>
      <c r="Q852" s="237"/>
      <c r="R852" s="237"/>
      <c r="S852" s="237"/>
      <c r="T852" s="23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9" t="s">
        <v>152</v>
      </c>
      <c r="AU852" s="239" t="s">
        <v>146</v>
      </c>
      <c r="AV852" s="13" t="s">
        <v>82</v>
      </c>
      <c r="AW852" s="13" t="s">
        <v>30</v>
      </c>
      <c r="AX852" s="13" t="s">
        <v>74</v>
      </c>
      <c r="AY852" s="239" t="s">
        <v>138</v>
      </c>
    </row>
    <row r="853" s="14" customFormat="1">
      <c r="A853" s="14"/>
      <c r="B853" s="240"/>
      <c r="C853" s="241"/>
      <c r="D853" s="231" t="s">
        <v>152</v>
      </c>
      <c r="E853" s="242" t="s">
        <v>1</v>
      </c>
      <c r="F853" s="243" t="s">
        <v>166</v>
      </c>
      <c r="G853" s="241"/>
      <c r="H853" s="244">
        <v>2.8620000000000001</v>
      </c>
      <c r="I853" s="245"/>
      <c r="J853" s="241"/>
      <c r="K853" s="241"/>
      <c r="L853" s="246"/>
      <c r="M853" s="247"/>
      <c r="N853" s="248"/>
      <c r="O853" s="248"/>
      <c r="P853" s="248"/>
      <c r="Q853" s="248"/>
      <c r="R853" s="248"/>
      <c r="S853" s="248"/>
      <c r="T853" s="24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0" t="s">
        <v>152</v>
      </c>
      <c r="AU853" s="250" t="s">
        <v>146</v>
      </c>
      <c r="AV853" s="14" t="s">
        <v>146</v>
      </c>
      <c r="AW853" s="14" t="s">
        <v>30</v>
      </c>
      <c r="AX853" s="14" t="s">
        <v>74</v>
      </c>
      <c r="AY853" s="250" t="s">
        <v>138</v>
      </c>
    </row>
    <row r="854" s="13" customFormat="1">
      <c r="A854" s="13"/>
      <c r="B854" s="229"/>
      <c r="C854" s="230"/>
      <c r="D854" s="231" t="s">
        <v>152</v>
      </c>
      <c r="E854" s="232" t="s">
        <v>1</v>
      </c>
      <c r="F854" s="233" t="s">
        <v>167</v>
      </c>
      <c r="G854" s="230"/>
      <c r="H854" s="232" t="s">
        <v>1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9" t="s">
        <v>152</v>
      </c>
      <c r="AU854" s="239" t="s">
        <v>146</v>
      </c>
      <c r="AV854" s="13" t="s">
        <v>82</v>
      </c>
      <c r="AW854" s="13" t="s">
        <v>30</v>
      </c>
      <c r="AX854" s="13" t="s">
        <v>74</v>
      </c>
      <c r="AY854" s="239" t="s">
        <v>138</v>
      </c>
    </row>
    <row r="855" s="14" customFormat="1">
      <c r="A855" s="14"/>
      <c r="B855" s="240"/>
      <c r="C855" s="241"/>
      <c r="D855" s="231" t="s">
        <v>152</v>
      </c>
      <c r="E855" s="242" t="s">
        <v>1</v>
      </c>
      <c r="F855" s="243" t="s">
        <v>168</v>
      </c>
      <c r="G855" s="241"/>
      <c r="H855" s="244">
        <v>1.2150000000000001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0" t="s">
        <v>152</v>
      </c>
      <c r="AU855" s="250" t="s">
        <v>146</v>
      </c>
      <c r="AV855" s="14" t="s">
        <v>146</v>
      </c>
      <c r="AW855" s="14" t="s">
        <v>30</v>
      </c>
      <c r="AX855" s="14" t="s">
        <v>74</v>
      </c>
      <c r="AY855" s="250" t="s">
        <v>138</v>
      </c>
    </row>
    <row r="856" s="15" customFormat="1">
      <c r="A856" s="15"/>
      <c r="B856" s="251"/>
      <c r="C856" s="252"/>
      <c r="D856" s="231" t="s">
        <v>152</v>
      </c>
      <c r="E856" s="253" t="s">
        <v>1</v>
      </c>
      <c r="F856" s="254" t="s">
        <v>169</v>
      </c>
      <c r="G856" s="252"/>
      <c r="H856" s="255">
        <v>4.077</v>
      </c>
      <c r="I856" s="256"/>
      <c r="J856" s="252"/>
      <c r="K856" s="252"/>
      <c r="L856" s="257"/>
      <c r="M856" s="258"/>
      <c r="N856" s="259"/>
      <c r="O856" s="259"/>
      <c r="P856" s="259"/>
      <c r="Q856" s="259"/>
      <c r="R856" s="259"/>
      <c r="S856" s="259"/>
      <c r="T856" s="260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1" t="s">
        <v>152</v>
      </c>
      <c r="AU856" s="261" t="s">
        <v>146</v>
      </c>
      <c r="AV856" s="15" t="s">
        <v>145</v>
      </c>
      <c r="AW856" s="15" t="s">
        <v>30</v>
      </c>
      <c r="AX856" s="15" t="s">
        <v>82</v>
      </c>
      <c r="AY856" s="261" t="s">
        <v>138</v>
      </c>
    </row>
    <row r="857" s="2" customFormat="1" ht="24.15" customHeight="1">
      <c r="A857" s="38"/>
      <c r="B857" s="39"/>
      <c r="C857" s="215" t="s">
        <v>1223</v>
      </c>
      <c r="D857" s="215" t="s">
        <v>141</v>
      </c>
      <c r="E857" s="216" t="s">
        <v>1224</v>
      </c>
      <c r="F857" s="217" t="s">
        <v>1225</v>
      </c>
      <c r="G857" s="218" t="s">
        <v>337</v>
      </c>
      <c r="H857" s="219">
        <v>0.17899999999999999</v>
      </c>
      <c r="I857" s="220"/>
      <c r="J857" s="221">
        <f>ROUND(I857*H857,1)</f>
        <v>0</v>
      </c>
      <c r="K857" s="222"/>
      <c r="L857" s="44"/>
      <c r="M857" s="223" t="s">
        <v>1</v>
      </c>
      <c r="N857" s="224" t="s">
        <v>40</v>
      </c>
      <c r="O857" s="91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7" t="s">
        <v>232</v>
      </c>
      <c r="AT857" s="227" t="s">
        <v>141</v>
      </c>
      <c r="AU857" s="227" t="s">
        <v>146</v>
      </c>
      <c r="AY857" s="17" t="s">
        <v>138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7" t="s">
        <v>146</v>
      </c>
      <c r="BK857" s="228">
        <f>ROUND(I857*H857,1)</f>
        <v>0</v>
      </c>
      <c r="BL857" s="17" t="s">
        <v>232</v>
      </c>
      <c r="BM857" s="227" t="s">
        <v>1226</v>
      </c>
    </row>
    <row r="858" s="2" customFormat="1" ht="24.15" customHeight="1">
      <c r="A858" s="38"/>
      <c r="B858" s="39"/>
      <c r="C858" s="215" t="s">
        <v>1227</v>
      </c>
      <c r="D858" s="215" t="s">
        <v>141</v>
      </c>
      <c r="E858" s="216" t="s">
        <v>1228</v>
      </c>
      <c r="F858" s="217" t="s">
        <v>1229</v>
      </c>
      <c r="G858" s="218" t="s">
        <v>337</v>
      </c>
      <c r="H858" s="219">
        <v>0.17899999999999999</v>
      </c>
      <c r="I858" s="220"/>
      <c r="J858" s="221">
        <f>ROUND(I858*H858,1)</f>
        <v>0</v>
      </c>
      <c r="K858" s="222"/>
      <c r="L858" s="44"/>
      <c r="M858" s="223" t="s">
        <v>1</v>
      </c>
      <c r="N858" s="224" t="s">
        <v>40</v>
      </c>
      <c r="O858" s="91"/>
      <c r="P858" s="225">
        <f>O858*H858</f>
        <v>0</v>
      </c>
      <c r="Q858" s="225">
        <v>0</v>
      </c>
      <c r="R858" s="225">
        <f>Q858*H858</f>
        <v>0</v>
      </c>
      <c r="S858" s="225">
        <v>0</v>
      </c>
      <c r="T858" s="226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27" t="s">
        <v>232</v>
      </c>
      <c r="AT858" s="227" t="s">
        <v>141</v>
      </c>
      <c r="AU858" s="227" t="s">
        <v>146</v>
      </c>
      <c r="AY858" s="17" t="s">
        <v>138</v>
      </c>
      <c r="BE858" s="228">
        <f>IF(N858="základní",J858,0)</f>
        <v>0</v>
      </c>
      <c r="BF858" s="228">
        <f>IF(N858="snížená",J858,0)</f>
        <v>0</v>
      </c>
      <c r="BG858" s="228">
        <f>IF(N858="zákl. přenesená",J858,0)</f>
        <v>0</v>
      </c>
      <c r="BH858" s="228">
        <f>IF(N858="sníž. přenesená",J858,0)</f>
        <v>0</v>
      </c>
      <c r="BI858" s="228">
        <f>IF(N858="nulová",J858,0)</f>
        <v>0</v>
      </c>
      <c r="BJ858" s="17" t="s">
        <v>146</v>
      </c>
      <c r="BK858" s="228">
        <f>ROUND(I858*H858,1)</f>
        <v>0</v>
      </c>
      <c r="BL858" s="17" t="s">
        <v>232</v>
      </c>
      <c r="BM858" s="227" t="s">
        <v>1230</v>
      </c>
    </row>
    <row r="859" s="2" customFormat="1" ht="24.15" customHeight="1">
      <c r="A859" s="38"/>
      <c r="B859" s="39"/>
      <c r="C859" s="215" t="s">
        <v>1231</v>
      </c>
      <c r="D859" s="215" t="s">
        <v>141</v>
      </c>
      <c r="E859" s="216" t="s">
        <v>1232</v>
      </c>
      <c r="F859" s="217" t="s">
        <v>1233</v>
      </c>
      <c r="G859" s="218" t="s">
        <v>337</v>
      </c>
      <c r="H859" s="219">
        <v>0.17899999999999999</v>
      </c>
      <c r="I859" s="220"/>
      <c r="J859" s="221">
        <f>ROUND(I859*H859,1)</f>
        <v>0</v>
      </c>
      <c r="K859" s="222"/>
      <c r="L859" s="44"/>
      <c r="M859" s="223" t="s">
        <v>1</v>
      </c>
      <c r="N859" s="224" t="s">
        <v>40</v>
      </c>
      <c r="O859" s="91"/>
      <c r="P859" s="225">
        <f>O859*H859</f>
        <v>0</v>
      </c>
      <c r="Q859" s="225">
        <v>0</v>
      </c>
      <c r="R859" s="225">
        <f>Q859*H859</f>
        <v>0</v>
      </c>
      <c r="S859" s="225">
        <v>0</v>
      </c>
      <c r="T859" s="226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27" t="s">
        <v>232</v>
      </c>
      <c r="AT859" s="227" t="s">
        <v>141</v>
      </c>
      <c r="AU859" s="227" t="s">
        <v>146</v>
      </c>
      <c r="AY859" s="17" t="s">
        <v>138</v>
      </c>
      <c r="BE859" s="228">
        <f>IF(N859="základní",J859,0)</f>
        <v>0</v>
      </c>
      <c r="BF859" s="228">
        <f>IF(N859="snížená",J859,0)</f>
        <v>0</v>
      </c>
      <c r="BG859" s="228">
        <f>IF(N859="zákl. přenesená",J859,0)</f>
        <v>0</v>
      </c>
      <c r="BH859" s="228">
        <f>IF(N859="sníž. přenesená",J859,0)</f>
        <v>0</v>
      </c>
      <c r="BI859" s="228">
        <f>IF(N859="nulová",J859,0)</f>
        <v>0</v>
      </c>
      <c r="BJ859" s="17" t="s">
        <v>146</v>
      </c>
      <c r="BK859" s="228">
        <f>ROUND(I859*H859,1)</f>
        <v>0</v>
      </c>
      <c r="BL859" s="17" t="s">
        <v>232</v>
      </c>
      <c r="BM859" s="227" t="s">
        <v>1234</v>
      </c>
    </row>
    <row r="860" s="12" customFormat="1" ht="22.8" customHeight="1">
      <c r="A860" s="12"/>
      <c r="B860" s="199"/>
      <c r="C860" s="200"/>
      <c r="D860" s="201" t="s">
        <v>73</v>
      </c>
      <c r="E860" s="213" t="s">
        <v>1235</v>
      </c>
      <c r="F860" s="213" t="s">
        <v>1236</v>
      </c>
      <c r="G860" s="200"/>
      <c r="H860" s="200"/>
      <c r="I860" s="203"/>
      <c r="J860" s="214">
        <f>BK860</f>
        <v>0</v>
      </c>
      <c r="K860" s="200"/>
      <c r="L860" s="205"/>
      <c r="M860" s="206"/>
      <c r="N860" s="207"/>
      <c r="O860" s="207"/>
      <c r="P860" s="208">
        <f>SUM(P861:P938)</f>
        <v>0</v>
      </c>
      <c r="Q860" s="207"/>
      <c r="R860" s="208">
        <f>SUM(R861:R938)</f>
        <v>0.066762749999999982</v>
      </c>
      <c r="S860" s="207"/>
      <c r="T860" s="209">
        <f>SUM(T861:T938)</f>
        <v>0.062170000000000003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210" t="s">
        <v>146</v>
      </c>
      <c r="AT860" s="211" t="s">
        <v>73</v>
      </c>
      <c r="AU860" s="211" t="s">
        <v>82</v>
      </c>
      <c r="AY860" s="210" t="s">
        <v>138</v>
      </c>
      <c r="BK860" s="212">
        <f>SUM(BK861:BK938)</f>
        <v>0</v>
      </c>
    </row>
    <row r="861" s="2" customFormat="1" ht="24.15" customHeight="1">
      <c r="A861" s="38"/>
      <c r="B861" s="39"/>
      <c r="C861" s="215" t="s">
        <v>1237</v>
      </c>
      <c r="D861" s="215" t="s">
        <v>141</v>
      </c>
      <c r="E861" s="216" t="s">
        <v>1238</v>
      </c>
      <c r="F861" s="217" t="s">
        <v>1239</v>
      </c>
      <c r="G861" s="218" t="s">
        <v>285</v>
      </c>
      <c r="H861" s="219">
        <v>32.170000000000002</v>
      </c>
      <c r="I861" s="220"/>
      <c r="J861" s="221">
        <f>ROUND(I861*H861,1)</f>
        <v>0</v>
      </c>
      <c r="K861" s="222"/>
      <c r="L861" s="44"/>
      <c r="M861" s="223" t="s">
        <v>1</v>
      </c>
      <c r="N861" s="224" t="s">
        <v>40</v>
      </c>
      <c r="O861" s="91"/>
      <c r="P861" s="225">
        <f>O861*H861</f>
        <v>0</v>
      </c>
      <c r="Q861" s="225">
        <v>0</v>
      </c>
      <c r="R861" s="225">
        <f>Q861*H861</f>
        <v>0</v>
      </c>
      <c r="S861" s="225">
        <v>0.001</v>
      </c>
      <c r="T861" s="226">
        <f>S861*H861</f>
        <v>0.032170000000000004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7" t="s">
        <v>232</v>
      </c>
      <c r="AT861" s="227" t="s">
        <v>141</v>
      </c>
      <c r="AU861" s="227" t="s">
        <v>146</v>
      </c>
      <c r="AY861" s="17" t="s">
        <v>138</v>
      </c>
      <c r="BE861" s="228">
        <f>IF(N861="základní",J861,0)</f>
        <v>0</v>
      </c>
      <c r="BF861" s="228">
        <f>IF(N861="snížená",J861,0)</f>
        <v>0</v>
      </c>
      <c r="BG861" s="228">
        <f>IF(N861="zákl. přenesená",J861,0)</f>
        <v>0</v>
      </c>
      <c r="BH861" s="228">
        <f>IF(N861="sníž. přenesená",J861,0)</f>
        <v>0</v>
      </c>
      <c r="BI861" s="228">
        <f>IF(N861="nulová",J861,0)</f>
        <v>0</v>
      </c>
      <c r="BJ861" s="17" t="s">
        <v>146</v>
      </c>
      <c r="BK861" s="228">
        <f>ROUND(I861*H861,1)</f>
        <v>0</v>
      </c>
      <c r="BL861" s="17" t="s">
        <v>232</v>
      </c>
      <c r="BM861" s="227" t="s">
        <v>1240</v>
      </c>
    </row>
    <row r="862" s="13" customFormat="1">
      <c r="A862" s="13"/>
      <c r="B862" s="229"/>
      <c r="C862" s="230"/>
      <c r="D862" s="231" t="s">
        <v>152</v>
      </c>
      <c r="E862" s="232" t="s">
        <v>1</v>
      </c>
      <c r="F862" s="233" t="s">
        <v>243</v>
      </c>
      <c r="G862" s="230"/>
      <c r="H862" s="232" t="s">
        <v>1</v>
      </c>
      <c r="I862" s="234"/>
      <c r="J862" s="230"/>
      <c r="K862" s="230"/>
      <c r="L862" s="235"/>
      <c r="M862" s="236"/>
      <c r="N862" s="237"/>
      <c r="O862" s="237"/>
      <c r="P862" s="237"/>
      <c r="Q862" s="237"/>
      <c r="R862" s="237"/>
      <c r="S862" s="237"/>
      <c r="T862" s="238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9" t="s">
        <v>152</v>
      </c>
      <c r="AU862" s="239" t="s">
        <v>146</v>
      </c>
      <c r="AV862" s="13" t="s">
        <v>82</v>
      </c>
      <c r="AW862" s="13" t="s">
        <v>30</v>
      </c>
      <c r="AX862" s="13" t="s">
        <v>74</v>
      </c>
      <c r="AY862" s="239" t="s">
        <v>138</v>
      </c>
    </row>
    <row r="863" s="14" customFormat="1">
      <c r="A863" s="14"/>
      <c r="B863" s="240"/>
      <c r="C863" s="241"/>
      <c r="D863" s="231" t="s">
        <v>152</v>
      </c>
      <c r="E863" s="242" t="s">
        <v>1</v>
      </c>
      <c r="F863" s="243" t="s">
        <v>1241</v>
      </c>
      <c r="G863" s="241"/>
      <c r="H863" s="244">
        <v>15.210000000000001</v>
      </c>
      <c r="I863" s="245"/>
      <c r="J863" s="241"/>
      <c r="K863" s="241"/>
      <c r="L863" s="246"/>
      <c r="M863" s="247"/>
      <c r="N863" s="248"/>
      <c r="O863" s="248"/>
      <c r="P863" s="248"/>
      <c r="Q863" s="248"/>
      <c r="R863" s="248"/>
      <c r="S863" s="248"/>
      <c r="T863" s="249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0" t="s">
        <v>152</v>
      </c>
      <c r="AU863" s="250" t="s">
        <v>146</v>
      </c>
      <c r="AV863" s="14" t="s">
        <v>146</v>
      </c>
      <c r="AW863" s="14" t="s">
        <v>30</v>
      </c>
      <c r="AX863" s="14" t="s">
        <v>74</v>
      </c>
      <c r="AY863" s="250" t="s">
        <v>138</v>
      </c>
    </row>
    <row r="864" s="13" customFormat="1">
      <c r="A864" s="13"/>
      <c r="B864" s="229"/>
      <c r="C864" s="230"/>
      <c r="D864" s="231" t="s">
        <v>152</v>
      </c>
      <c r="E864" s="232" t="s">
        <v>1</v>
      </c>
      <c r="F864" s="233" t="s">
        <v>245</v>
      </c>
      <c r="G864" s="230"/>
      <c r="H864" s="232" t="s">
        <v>1</v>
      </c>
      <c r="I864" s="234"/>
      <c r="J864" s="230"/>
      <c r="K864" s="230"/>
      <c r="L864" s="235"/>
      <c r="M864" s="236"/>
      <c r="N864" s="237"/>
      <c r="O864" s="237"/>
      <c r="P864" s="237"/>
      <c r="Q864" s="237"/>
      <c r="R864" s="237"/>
      <c r="S864" s="237"/>
      <c r="T864" s="23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9" t="s">
        <v>152</v>
      </c>
      <c r="AU864" s="239" t="s">
        <v>146</v>
      </c>
      <c r="AV864" s="13" t="s">
        <v>82</v>
      </c>
      <c r="AW864" s="13" t="s">
        <v>30</v>
      </c>
      <c r="AX864" s="13" t="s">
        <v>74</v>
      </c>
      <c r="AY864" s="239" t="s">
        <v>138</v>
      </c>
    </row>
    <row r="865" s="14" customFormat="1">
      <c r="A865" s="14"/>
      <c r="B865" s="240"/>
      <c r="C865" s="241"/>
      <c r="D865" s="231" t="s">
        <v>152</v>
      </c>
      <c r="E865" s="242" t="s">
        <v>1</v>
      </c>
      <c r="F865" s="243" t="s">
        <v>1242</v>
      </c>
      <c r="G865" s="241"/>
      <c r="H865" s="244">
        <v>16.960000000000001</v>
      </c>
      <c r="I865" s="245"/>
      <c r="J865" s="241"/>
      <c r="K865" s="241"/>
      <c r="L865" s="246"/>
      <c r="M865" s="247"/>
      <c r="N865" s="248"/>
      <c r="O865" s="248"/>
      <c r="P865" s="248"/>
      <c r="Q865" s="248"/>
      <c r="R865" s="248"/>
      <c r="S865" s="248"/>
      <c r="T865" s="24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0" t="s">
        <v>152</v>
      </c>
      <c r="AU865" s="250" t="s">
        <v>146</v>
      </c>
      <c r="AV865" s="14" t="s">
        <v>146</v>
      </c>
      <c r="AW865" s="14" t="s">
        <v>30</v>
      </c>
      <c r="AX865" s="14" t="s">
        <v>74</v>
      </c>
      <c r="AY865" s="250" t="s">
        <v>138</v>
      </c>
    </row>
    <row r="866" s="15" customFormat="1">
      <c r="A866" s="15"/>
      <c r="B866" s="251"/>
      <c r="C866" s="252"/>
      <c r="D866" s="231" t="s">
        <v>152</v>
      </c>
      <c r="E866" s="253" t="s">
        <v>1</v>
      </c>
      <c r="F866" s="254" t="s">
        <v>169</v>
      </c>
      <c r="G866" s="252"/>
      <c r="H866" s="255">
        <v>32.170000000000002</v>
      </c>
      <c r="I866" s="256"/>
      <c r="J866" s="252"/>
      <c r="K866" s="252"/>
      <c r="L866" s="257"/>
      <c r="M866" s="258"/>
      <c r="N866" s="259"/>
      <c r="O866" s="259"/>
      <c r="P866" s="259"/>
      <c r="Q866" s="259"/>
      <c r="R866" s="259"/>
      <c r="S866" s="259"/>
      <c r="T866" s="260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61" t="s">
        <v>152</v>
      </c>
      <c r="AU866" s="261" t="s">
        <v>146</v>
      </c>
      <c r="AV866" s="15" t="s">
        <v>145</v>
      </c>
      <c r="AW866" s="15" t="s">
        <v>30</v>
      </c>
      <c r="AX866" s="15" t="s">
        <v>82</v>
      </c>
      <c r="AY866" s="261" t="s">
        <v>138</v>
      </c>
    </row>
    <row r="867" s="2" customFormat="1" ht="16.5" customHeight="1">
      <c r="A867" s="38"/>
      <c r="B867" s="39"/>
      <c r="C867" s="215" t="s">
        <v>1243</v>
      </c>
      <c r="D867" s="215" t="s">
        <v>141</v>
      </c>
      <c r="E867" s="216" t="s">
        <v>1244</v>
      </c>
      <c r="F867" s="217" t="s">
        <v>1245</v>
      </c>
      <c r="G867" s="218" t="s">
        <v>285</v>
      </c>
      <c r="H867" s="219">
        <v>52.380000000000003</v>
      </c>
      <c r="I867" s="220"/>
      <c r="J867" s="221">
        <f>ROUND(I867*H867,1)</f>
        <v>0</v>
      </c>
      <c r="K867" s="222"/>
      <c r="L867" s="44"/>
      <c r="M867" s="223" t="s">
        <v>1</v>
      </c>
      <c r="N867" s="224" t="s">
        <v>40</v>
      </c>
      <c r="O867" s="91"/>
      <c r="P867" s="225">
        <f>O867*H867</f>
        <v>0</v>
      </c>
      <c r="Q867" s="225">
        <v>0</v>
      </c>
      <c r="R867" s="225">
        <f>Q867*H867</f>
        <v>0</v>
      </c>
      <c r="S867" s="225">
        <v>0</v>
      </c>
      <c r="T867" s="226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7" t="s">
        <v>232</v>
      </c>
      <c r="AT867" s="227" t="s">
        <v>141</v>
      </c>
      <c r="AU867" s="227" t="s">
        <v>146</v>
      </c>
      <c r="AY867" s="17" t="s">
        <v>138</v>
      </c>
      <c r="BE867" s="228">
        <f>IF(N867="základní",J867,0)</f>
        <v>0</v>
      </c>
      <c r="BF867" s="228">
        <f>IF(N867="snížená",J867,0)</f>
        <v>0</v>
      </c>
      <c r="BG867" s="228">
        <f>IF(N867="zákl. přenesená",J867,0)</f>
        <v>0</v>
      </c>
      <c r="BH867" s="228">
        <f>IF(N867="sníž. přenesená",J867,0)</f>
        <v>0</v>
      </c>
      <c r="BI867" s="228">
        <f>IF(N867="nulová",J867,0)</f>
        <v>0</v>
      </c>
      <c r="BJ867" s="17" t="s">
        <v>146</v>
      </c>
      <c r="BK867" s="228">
        <f>ROUND(I867*H867,1)</f>
        <v>0</v>
      </c>
      <c r="BL867" s="17" t="s">
        <v>232</v>
      </c>
      <c r="BM867" s="227" t="s">
        <v>1246</v>
      </c>
    </row>
    <row r="868" s="14" customFormat="1">
      <c r="A868" s="14"/>
      <c r="B868" s="240"/>
      <c r="C868" s="241"/>
      <c r="D868" s="231" t="s">
        <v>152</v>
      </c>
      <c r="E868" s="242" t="s">
        <v>1</v>
      </c>
      <c r="F868" s="243" t="s">
        <v>1247</v>
      </c>
      <c r="G868" s="241"/>
      <c r="H868" s="244">
        <v>52.380000000000003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0" t="s">
        <v>152</v>
      </c>
      <c r="AU868" s="250" t="s">
        <v>146</v>
      </c>
      <c r="AV868" s="14" t="s">
        <v>146</v>
      </c>
      <c r="AW868" s="14" t="s">
        <v>30</v>
      </c>
      <c r="AX868" s="14" t="s">
        <v>82</v>
      </c>
      <c r="AY868" s="250" t="s">
        <v>138</v>
      </c>
    </row>
    <row r="869" s="2" customFormat="1" ht="16.5" customHeight="1">
      <c r="A869" s="38"/>
      <c r="B869" s="39"/>
      <c r="C869" s="262" t="s">
        <v>1248</v>
      </c>
      <c r="D869" s="262" t="s">
        <v>233</v>
      </c>
      <c r="E869" s="263" t="s">
        <v>1249</v>
      </c>
      <c r="F869" s="264" t="s">
        <v>1250</v>
      </c>
      <c r="G869" s="265" t="s">
        <v>285</v>
      </c>
      <c r="H869" s="266">
        <v>34.744</v>
      </c>
      <c r="I869" s="267"/>
      <c r="J869" s="268">
        <f>ROUND(I869*H869,1)</f>
        <v>0</v>
      </c>
      <c r="K869" s="269"/>
      <c r="L869" s="270"/>
      <c r="M869" s="271" t="s">
        <v>1</v>
      </c>
      <c r="N869" s="272" t="s">
        <v>40</v>
      </c>
      <c r="O869" s="91"/>
      <c r="P869" s="225">
        <f>O869*H869</f>
        <v>0</v>
      </c>
      <c r="Q869" s="225">
        <v>0.00020000000000000001</v>
      </c>
      <c r="R869" s="225">
        <f>Q869*H869</f>
        <v>0.0069488000000000006</v>
      </c>
      <c r="S869" s="225">
        <v>0</v>
      </c>
      <c r="T869" s="226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7" t="s">
        <v>318</v>
      </c>
      <c r="AT869" s="227" t="s">
        <v>233</v>
      </c>
      <c r="AU869" s="227" t="s">
        <v>146</v>
      </c>
      <c r="AY869" s="17" t="s">
        <v>138</v>
      </c>
      <c r="BE869" s="228">
        <f>IF(N869="základní",J869,0)</f>
        <v>0</v>
      </c>
      <c r="BF869" s="228">
        <f>IF(N869="snížená",J869,0)</f>
        <v>0</v>
      </c>
      <c r="BG869" s="228">
        <f>IF(N869="zákl. přenesená",J869,0)</f>
        <v>0</v>
      </c>
      <c r="BH869" s="228">
        <f>IF(N869="sníž. přenesená",J869,0)</f>
        <v>0</v>
      </c>
      <c r="BI869" s="228">
        <f>IF(N869="nulová",J869,0)</f>
        <v>0</v>
      </c>
      <c r="BJ869" s="17" t="s">
        <v>146</v>
      </c>
      <c r="BK869" s="228">
        <f>ROUND(I869*H869,1)</f>
        <v>0</v>
      </c>
      <c r="BL869" s="17" t="s">
        <v>232</v>
      </c>
      <c r="BM869" s="227" t="s">
        <v>1251</v>
      </c>
    </row>
    <row r="870" s="13" customFormat="1">
      <c r="A870" s="13"/>
      <c r="B870" s="229"/>
      <c r="C870" s="230"/>
      <c r="D870" s="231" t="s">
        <v>152</v>
      </c>
      <c r="E870" s="232" t="s">
        <v>1</v>
      </c>
      <c r="F870" s="233" t="s">
        <v>243</v>
      </c>
      <c r="G870" s="230"/>
      <c r="H870" s="232" t="s">
        <v>1</v>
      </c>
      <c r="I870" s="234"/>
      <c r="J870" s="230"/>
      <c r="K870" s="230"/>
      <c r="L870" s="235"/>
      <c r="M870" s="236"/>
      <c r="N870" s="237"/>
      <c r="O870" s="237"/>
      <c r="P870" s="237"/>
      <c r="Q870" s="237"/>
      <c r="R870" s="237"/>
      <c r="S870" s="237"/>
      <c r="T870" s="23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9" t="s">
        <v>152</v>
      </c>
      <c r="AU870" s="239" t="s">
        <v>146</v>
      </c>
      <c r="AV870" s="13" t="s">
        <v>82</v>
      </c>
      <c r="AW870" s="13" t="s">
        <v>30</v>
      </c>
      <c r="AX870" s="13" t="s">
        <v>74</v>
      </c>
      <c r="AY870" s="239" t="s">
        <v>138</v>
      </c>
    </row>
    <row r="871" s="14" customFormat="1">
      <c r="A871" s="14"/>
      <c r="B871" s="240"/>
      <c r="C871" s="241"/>
      <c r="D871" s="231" t="s">
        <v>152</v>
      </c>
      <c r="E871" s="242" t="s">
        <v>1</v>
      </c>
      <c r="F871" s="243" t="s">
        <v>1241</v>
      </c>
      <c r="G871" s="241"/>
      <c r="H871" s="244">
        <v>15.210000000000001</v>
      </c>
      <c r="I871" s="245"/>
      <c r="J871" s="241"/>
      <c r="K871" s="241"/>
      <c r="L871" s="246"/>
      <c r="M871" s="247"/>
      <c r="N871" s="248"/>
      <c r="O871" s="248"/>
      <c r="P871" s="248"/>
      <c r="Q871" s="248"/>
      <c r="R871" s="248"/>
      <c r="S871" s="248"/>
      <c r="T871" s="249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0" t="s">
        <v>152</v>
      </c>
      <c r="AU871" s="250" t="s">
        <v>146</v>
      </c>
      <c r="AV871" s="14" t="s">
        <v>146</v>
      </c>
      <c r="AW871" s="14" t="s">
        <v>30</v>
      </c>
      <c r="AX871" s="14" t="s">
        <v>74</v>
      </c>
      <c r="AY871" s="250" t="s">
        <v>138</v>
      </c>
    </row>
    <row r="872" s="13" customFormat="1">
      <c r="A872" s="13"/>
      <c r="B872" s="229"/>
      <c r="C872" s="230"/>
      <c r="D872" s="231" t="s">
        <v>152</v>
      </c>
      <c r="E872" s="232" t="s">
        <v>1</v>
      </c>
      <c r="F872" s="233" t="s">
        <v>245</v>
      </c>
      <c r="G872" s="230"/>
      <c r="H872" s="232" t="s">
        <v>1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9" t="s">
        <v>152</v>
      </c>
      <c r="AU872" s="239" t="s">
        <v>146</v>
      </c>
      <c r="AV872" s="13" t="s">
        <v>82</v>
      </c>
      <c r="AW872" s="13" t="s">
        <v>30</v>
      </c>
      <c r="AX872" s="13" t="s">
        <v>74</v>
      </c>
      <c r="AY872" s="239" t="s">
        <v>138</v>
      </c>
    </row>
    <row r="873" s="14" customFormat="1">
      <c r="A873" s="14"/>
      <c r="B873" s="240"/>
      <c r="C873" s="241"/>
      <c r="D873" s="231" t="s">
        <v>152</v>
      </c>
      <c r="E873" s="242" t="s">
        <v>1</v>
      </c>
      <c r="F873" s="243" t="s">
        <v>1242</v>
      </c>
      <c r="G873" s="241"/>
      <c r="H873" s="244">
        <v>16.960000000000001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0" t="s">
        <v>152</v>
      </c>
      <c r="AU873" s="250" t="s">
        <v>146</v>
      </c>
      <c r="AV873" s="14" t="s">
        <v>146</v>
      </c>
      <c r="AW873" s="14" t="s">
        <v>30</v>
      </c>
      <c r="AX873" s="14" t="s">
        <v>74</v>
      </c>
      <c r="AY873" s="250" t="s">
        <v>138</v>
      </c>
    </row>
    <row r="874" s="15" customFormat="1">
      <c r="A874" s="15"/>
      <c r="B874" s="251"/>
      <c r="C874" s="252"/>
      <c r="D874" s="231" t="s">
        <v>152</v>
      </c>
      <c r="E874" s="253" t="s">
        <v>1</v>
      </c>
      <c r="F874" s="254" t="s">
        <v>169</v>
      </c>
      <c r="G874" s="252"/>
      <c r="H874" s="255">
        <v>32.170000000000002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1" t="s">
        <v>152</v>
      </c>
      <c r="AU874" s="261" t="s">
        <v>146</v>
      </c>
      <c r="AV874" s="15" t="s">
        <v>145</v>
      </c>
      <c r="AW874" s="15" t="s">
        <v>30</v>
      </c>
      <c r="AX874" s="15" t="s">
        <v>82</v>
      </c>
      <c r="AY874" s="261" t="s">
        <v>138</v>
      </c>
    </row>
    <row r="875" s="14" customFormat="1">
      <c r="A875" s="14"/>
      <c r="B875" s="240"/>
      <c r="C875" s="241"/>
      <c r="D875" s="231" t="s">
        <v>152</v>
      </c>
      <c r="E875" s="241"/>
      <c r="F875" s="243" t="s">
        <v>1252</v>
      </c>
      <c r="G875" s="241"/>
      <c r="H875" s="244">
        <v>34.744</v>
      </c>
      <c r="I875" s="245"/>
      <c r="J875" s="241"/>
      <c r="K875" s="241"/>
      <c r="L875" s="246"/>
      <c r="M875" s="247"/>
      <c r="N875" s="248"/>
      <c r="O875" s="248"/>
      <c r="P875" s="248"/>
      <c r="Q875" s="248"/>
      <c r="R875" s="248"/>
      <c r="S875" s="248"/>
      <c r="T875" s="249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0" t="s">
        <v>152</v>
      </c>
      <c r="AU875" s="250" t="s">
        <v>146</v>
      </c>
      <c r="AV875" s="14" t="s">
        <v>146</v>
      </c>
      <c r="AW875" s="14" t="s">
        <v>4</v>
      </c>
      <c r="AX875" s="14" t="s">
        <v>82</v>
      </c>
      <c r="AY875" s="250" t="s">
        <v>138</v>
      </c>
    </row>
    <row r="876" s="2" customFormat="1" ht="16.5" customHeight="1">
      <c r="A876" s="38"/>
      <c r="B876" s="39"/>
      <c r="C876" s="262" t="s">
        <v>1253</v>
      </c>
      <c r="D876" s="262" t="s">
        <v>233</v>
      </c>
      <c r="E876" s="263" t="s">
        <v>1254</v>
      </c>
      <c r="F876" s="264" t="s">
        <v>1255</v>
      </c>
      <c r="G876" s="265" t="s">
        <v>285</v>
      </c>
      <c r="H876" s="266">
        <v>21.827000000000002</v>
      </c>
      <c r="I876" s="267"/>
      <c r="J876" s="268">
        <f>ROUND(I876*H876,1)</f>
        <v>0</v>
      </c>
      <c r="K876" s="269"/>
      <c r="L876" s="270"/>
      <c r="M876" s="271" t="s">
        <v>1</v>
      </c>
      <c r="N876" s="272" t="s">
        <v>40</v>
      </c>
      <c r="O876" s="91"/>
      <c r="P876" s="225">
        <f>O876*H876</f>
        <v>0</v>
      </c>
      <c r="Q876" s="225">
        <v>0.00020000000000000001</v>
      </c>
      <c r="R876" s="225">
        <f>Q876*H876</f>
        <v>0.0043654000000000002</v>
      </c>
      <c r="S876" s="225">
        <v>0</v>
      </c>
      <c r="T876" s="226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27" t="s">
        <v>318</v>
      </c>
      <c r="AT876" s="227" t="s">
        <v>233</v>
      </c>
      <c r="AU876" s="227" t="s">
        <v>146</v>
      </c>
      <c r="AY876" s="17" t="s">
        <v>138</v>
      </c>
      <c r="BE876" s="228">
        <f>IF(N876="základní",J876,0)</f>
        <v>0</v>
      </c>
      <c r="BF876" s="228">
        <f>IF(N876="snížená",J876,0)</f>
        <v>0</v>
      </c>
      <c r="BG876" s="228">
        <f>IF(N876="zákl. přenesená",J876,0)</f>
        <v>0</v>
      </c>
      <c r="BH876" s="228">
        <f>IF(N876="sníž. přenesená",J876,0)</f>
        <v>0</v>
      </c>
      <c r="BI876" s="228">
        <f>IF(N876="nulová",J876,0)</f>
        <v>0</v>
      </c>
      <c r="BJ876" s="17" t="s">
        <v>146</v>
      </c>
      <c r="BK876" s="228">
        <f>ROUND(I876*H876,1)</f>
        <v>0</v>
      </c>
      <c r="BL876" s="17" t="s">
        <v>232</v>
      </c>
      <c r="BM876" s="227" t="s">
        <v>1256</v>
      </c>
    </row>
    <row r="877" s="13" customFormat="1">
      <c r="A877" s="13"/>
      <c r="B877" s="229"/>
      <c r="C877" s="230"/>
      <c r="D877" s="231" t="s">
        <v>152</v>
      </c>
      <c r="E877" s="232" t="s">
        <v>1</v>
      </c>
      <c r="F877" s="233" t="s">
        <v>1257</v>
      </c>
      <c r="G877" s="230"/>
      <c r="H877" s="232" t="s">
        <v>1</v>
      </c>
      <c r="I877" s="234"/>
      <c r="J877" s="230"/>
      <c r="K877" s="230"/>
      <c r="L877" s="235"/>
      <c r="M877" s="236"/>
      <c r="N877" s="237"/>
      <c r="O877" s="237"/>
      <c r="P877" s="237"/>
      <c r="Q877" s="237"/>
      <c r="R877" s="237"/>
      <c r="S877" s="237"/>
      <c r="T877" s="23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9" t="s">
        <v>152</v>
      </c>
      <c r="AU877" s="239" t="s">
        <v>146</v>
      </c>
      <c r="AV877" s="13" t="s">
        <v>82</v>
      </c>
      <c r="AW877" s="13" t="s">
        <v>30</v>
      </c>
      <c r="AX877" s="13" t="s">
        <v>74</v>
      </c>
      <c r="AY877" s="239" t="s">
        <v>138</v>
      </c>
    </row>
    <row r="878" s="13" customFormat="1">
      <c r="A878" s="13"/>
      <c r="B878" s="229"/>
      <c r="C878" s="230"/>
      <c r="D878" s="231" t="s">
        <v>152</v>
      </c>
      <c r="E878" s="232" t="s">
        <v>1</v>
      </c>
      <c r="F878" s="233" t="s">
        <v>187</v>
      </c>
      <c r="G878" s="230"/>
      <c r="H878" s="232" t="s">
        <v>1</v>
      </c>
      <c r="I878" s="234"/>
      <c r="J878" s="230"/>
      <c r="K878" s="230"/>
      <c r="L878" s="235"/>
      <c r="M878" s="236"/>
      <c r="N878" s="237"/>
      <c r="O878" s="237"/>
      <c r="P878" s="237"/>
      <c r="Q878" s="237"/>
      <c r="R878" s="237"/>
      <c r="S878" s="237"/>
      <c r="T878" s="23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9" t="s">
        <v>152</v>
      </c>
      <c r="AU878" s="239" t="s">
        <v>146</v>
      </c>
      <c r="AV878" s="13" t="s">
        <v>82</v>
      </c>
      <c r="AW878" s="13" t="s">
        <v>30</v>
      </c>
      <c r="AX878" s="13" t="s">
        <v>74</v>
      </c>
      <c r="AY878" s="239" t="s">
        <v>138</v>
      </c>
    </row>
    <row r="879" s="14" customFormat="1">
      <c r="A879" s="14"/>
      <c r="B879" s="240"/>
      <c r="C879" s="241"/>
      <c r="D879" s="231" t="s">
        <v>152</v>
      </c>
      <c r="E879" s="242" t="s">
        <v>1</v>
      </c>
      <c r="F879" s="243" t="s">
        <v>1258</v>
      </c>
      <c r="G879" s="241"/>
      <c r="H879" s="244">
        <v>9.3499999999999996</v>
      </c>
      <c r="I879" s="245"/>
      <c r="J879" s="241"/>
      <c r="K879" s="241"/>
      <c r="L879" s="246"/>
      <c r="M879" s="247"/>
      <c r="N879" s="248"/>
      <c r="O879" s="248"/>
      <c r="P879" s="248"/>
      <c r="Q879" s="248"/>
      <c r="R879" s="248"/>
      <c r="S879" s="248"/>
      <c r="T879" s="24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0" t="s">
        <v>152</v>
      </c>
      <c r="AU879" s="250" t="s">
        <v>146</v>
      </c>
      <c r="AV879" s="14" t="s">
        <v>146</v>
      </c>
      <c r="AW879" s="14" t="s">
        <v>30</v>
      </c>
      <c r="AX879" s="14" t="s">
        <v>74</v>
      </c>
      <c r="AY879" s="250" t="s">
        <v>138</v>
      </c>
    </row>
    <row r="880" s="13" customFormat="1">
      <c r="A880" s="13"/>
      <c r="B880" s="229"/>
      <c r="C880" s="230"/>
      <c r="D880" s="231" t="s">
        <v>152</v>
      </c>
      <c r="E880" s="232" t="s">
        <v>1</v>
      </c>
      <c r="F880" s="233" t="s">
        <v>160</v>
      </c>
      <c r="G880" s="230"/>
      <c r="H880" s="232" t="s">
        <v>1</v>
      </c>
      <c r="I880" s="234"/>
      <c r="J880" s="230"/>
      <c r="K880" s="230"/>
      <c r="L880" s="235"/>
      <c r="M880" s="236"/>
      <c r="N880" s="237"/>
      <c r="O880" s="237"/>
      <c r="P880" s="237"/>
      <c r="Q880" s="237"/>
      <c r="R880" s="237"/>
      <c r="S880" s="237"/>
      <c r="T880" s="238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9" t="s">
        <v>152</v>
      </c>
      <c r="AU880" s="239" t="s">
        <v>146</v>
      </c>
      <c r="AV880" s="13" t="s">
        <v>82</v>
      </c>
      <c r="AW880" s="13" t="s">
        <v>30</v>
      </c>
      <c r="AX880" s="13" t="s">
        <v>74</v>
      </c>
      <c r="AY880" s="239" t="s">
        <v>138</v>
      </c>
    </row>
    <row r="881" s="14" customFormat="1">
      <c r="A881" s="14"/>
      <c r="B881" s="240"/>
      <c r="C881" s="241"/>
      <c r="D881" s="231" t="s">
        <v>152</v>
      </c>
      <c r="E881" s="242" t="s">
        <v>1</v>
      </c>
      <c r="F881" s="243" t="s">
        <v>1259</v>
      </c>
      <c r="G881" s="241"/>
      <c r="H881" s="244">
        <v>10.859999999999999</v>
      </c>
      <c r="I881" s="245"/>
      <c r="J881" s="241"/>
      <c r="K881" s="241"/>
      <c r="L881" s="246"/>
      <c r="M881" s="247"/>
      <c r="N881" s="248"/>
      <c r="O881" s="248"/>
      <c r="P881" s="248"/>
      <c r="Q881" s="248"/>
      <c r="R881" s="248"/>
      <c r="S881" s="248"/>
      <c r="T881" s="249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0" t="s">
        <v>152</v>
      </c>
      <c r="AU881" s="250" t="s">
        <v>146</v>
      </c>
      <c r="AV881" s="14" t="s">
        <v>146</v>
      </c>
      <c r="AW881" s="14" t="s">
        <v>30</v>
      </c>
      <c r="AX881" s="14" t="s">
        <v>74</v>
      </c>
      <c r="AY881" s="250" t="s">
        <v>138</v>
      </c>
    </row>
    <row r="882" s="15" customFormat="1">
      <c r="A882" s="15"/>
      <c r="B882" s="251"/>
      <c r="C882" s="252"/>
      <c r="D882" s="231" t="s">
        <v>152</v>
      </c>
      <c r="E882" s="253" t="s">
        <v>1</v>
      </c>
      <c r="F882" s="254" t="s">
        <v>169</v>
      </c>
      <c r="G882" s="252"/>
      <c r="H882" s="255">
        <v>20.210000000000001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1" t="s">
        <v>152</v>
      </c>
      <c r="AU882" s="261" t="s">
        <v>146</v>
      </c>
      <c r="AV882" s="15" t="s">
        <v>145</v>
      </c>
      <c r="AW882" s="15" t="s">
        <v>30</v>
      </c>
      <c r="AX882" s="15" t="s">
        <v>82</v>
      </c>
      <c r="AY882" s="261" t="s">
        <v>138</v>
      </c>
    </row>
    <row r="883" s="14" customFormat="1">
      <c r="A883" s="14"/>
      <c r="B883" s="240"/>
      <c r="C883" s="241"/>
      <c r="D883" s="231" t="s">
        <v>152</v>
      </c>
      <c r="E883" s="241"/>
      <c r="F883" s="243" t="s">
        <v>1260</v>
      </c>
      <c r="G883" s="241"/>
      <c r="H883" s="244">
        <v>21.827000000000002</v>
      </c>
      <c r="I883" s="245"/>
      <c r="J883" s="241"/>
      <c r="K883" s="241"/>
      <c r="L883" s="246"/>
      <c r="M883" s="247"/>
      <c r="N883" s="248"/>
      <c r="O883" s="248"/>
      <c r="P883" s="248"/>
      <c r="Q883" s="248"/>
      <c r="R883" s="248"/>
      <c r="S883" s="248"/>
      <c r="T883" s="249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0" t="s">
        <v>152</v>
      </c>
      <c r="AU883" s="250" t="s">
        <v>146</v>
      </c>
      <c r="AV883" s="14" t="s">
        <v>146</v>
      </c>
      <c r="AW883" s="14" t="s">
        <v>4</v>
      </c>
      <c r="AX883" s="14" t="s">
        <v>82</v>
      </c>
      <c r="AY883" s="250" t="s">
        <v>138</v>
      </c>
    </row>
    <row r="884" s="2" customFormat="1" ht="24.15" customHeight="1">
      <c r="A884" s="38"/>
      <c r="B884" s="39"/>
      <c r="C884" s="215" t="s">
        <v>1261</v>
      </c>
      <c r="D884" s="215" t="s">
        <v>141</v>
      </c>
      <c r="E884" s="216" t="s">
        <v>1262</v>
      </c>
      <c r="F884" s="217" t="s">
        <v>1263</v>
      </c>
      <c r="G884" s="218" t="s">
        <v>144</v>
      </c>
      <c r="H884" s="219">
        <v>2</v>
      </c>
      <c r="I884" s="220"/>
      <c r="J884" s="221">
        <f>ROUND(I884*H884,1)</f>
        <v>0</v>
      </c>
      <c r="K884" s="222"/>
      <c r="L884" s="44"/>
      <c r="M884" s="223" t="s">
        <v>1</v>
      </c>
      <c r="N884" s="224" t="s">
        <v>40</v>
      </c>
      <c r="O884" s="91"/>
      <c r="P884" s="225">
        <f>O884*H884</f>
        <v>0</v>
      </c>
      <c r="Q884" s="225">
        <v>6.9999999999999994E-05</v>
      </c>
      <c r="R884" s="225">
        <f>Q884*H884</f>
        <v>0.00013999999999999999</v>
      </c>
      <c r="S884" s="225">
        <v>0</v>
      </c>
      <c r="T884" s="226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27" t="s">
        <v>232</v>
      </c>
      <c r="AT884" s="227" t="s">
        <v>141</v>
      </c>
      <c r="AU884" s="227" t="s">
        <v>146</v>
      </c>
      <c r="AY884" s="17" t="s">
        <v>138</v>
      </c>
      <c r="BE884" s="228">
        <f>IF(N884="základní",J884,0)</f>
        <v>0</v>
      </c>
      <c r="BF884" s="228">
        <f>IF(N884="snížená",J884,0)</f>
        <v>0</v>
      </c>
      <c r="BG884" s="228">
        <f>IF(N884="zákl. přenesená",J884,0)</f>
        <v>0</v>
      </c>
      <c r="BH884" s="228">
        <f>IF(N884="sníž. přenesená",J884,0)</f>
        <v>0</v>
      </c>
      <c r="BI884" s="228">
        <f>IF(N884="nulová",J884,0)</f>
        <v>0</v>
      </c>
      <c r="BJ884" s="17" t="s">
        <v>146</v>
      </c>
      <c r="BK884" s="228">
        <f>ROUND(I884*H884,1)</f>
        <v>0</v>
      </c>
      <c r="BL884" s="17" t="s">
        <v>232</v>
      </c>
      <c r="BM884" s="227" t="s">
        <v>1264</v>
      </c>
    </row>
    <row r="885" s="2" customFormat="1" ht="21.75" customHeight="1">
      <c r="A885" s="38"/>
      <c r="B885" s="39"/>
      <c r="C885" s="262" t="s">
        <v>1265</v>
      </c>
      <c r="D885" s="262" t="s">
        <v>233</v>
      </c>
      <c r="E885" s="263" t="s">
        <v>1266</v>
      </c>
      <c r="F885" s="264" t="s">
        <v>1267</v>
      </c>
      <c r="G885" s="265" t="s">
        <v>150</v>
      </c>
      <c r="H885" s="266">
        <v>2.2000000000000002</v>
      </c>
      <c r="I885" s="267"/>
      <c r="J885" s="268">
        <f>ROUND(I885*H885,1)</f>
        <v>0</v>
      </c>
      <c r="K885" s="269"/>
      <c r="L885" s="270"/>
      <c r="M885" s="271" t="s">
        <v>1</v>
      </c>
      <c r="N885" s="272" t="s">
        <v>40</v>
      </c>
      <c r="O885" s="91"/>
      <c r="P885" s="225">
        <f>O885*H885</f>
        <v>0</v>
      </c>
      <c r="Q885" s="225">
        <v>0.01617</v>
      </c>
      <c r="R885" s="225">
        <f>Q885*H885</f>
        <v>0.035574000000000001</v>
      </c>
      <c r="S885" s="225">
        <v>0</v>
      </c>
      <c r="T885" s="226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27" t="s">
        <v>318</v>
      </c>
      <c r="AT885" s="227" t="s">
        <v>233</v>
      </c>
      <c r="AU885" s="227" t="s">
        <v>146</v>
      </c>
      <c r="AY885" s="17" t="s">
        <v>138</v>
      </c>
      <c r="BE885" s="228">
        <f>IF(N885="základní",J885,0)</f>
        <v>0</v>
      </c>
      <c r="BF885" s="228">
        <f>IF(N885="snížená",J885,0)</f>
        <v>0</v>
      </c>
      <c r="BG885" s="228">
        <f>IF(N885="zákl. přenesená",J885,0)</f>
        <v>0</v>
      </c>
      <c r="BH885" s="228">
        <f>IF(N885="sníž. přenesená",J885,0)</f>
        <v>0</v>
      </c>
      <c r="BI885" s="228">
        <f>IF(N885="nulová",J885,0)</f>
        <v>0</v>
      </c>
      <c r="BJ885" s="17" t="s">
        <v>146</v>
      </c>
      <c r="BK885" s="228">
        <f>ROUND(I885*H885,1)</f>
        <v>0</v>
      </c>
      <c r="BL885" s="17" t="s">
        <v>232</v>
      </c>
      <c r="BM885" s="227" t="s">
        <v>1268</v>
      </c>
    </row>
    <row r="886" s="14" customFormat="1">
      <c r="A886" s="14"/>
      <c r="B886" s="240"/>
      <c r="C886" s="241"/>
      <c r="D886" s="231" t="s">
        <v>152</v>
      </c>
      <c r="E886" s="241"/>
      <c r="F886" s="243" t="s">
        <v>1269</v>
      </c>
      <c r="G886" s="241"/>
      <c r="H886" s="244">
        <v>2.2000000000000002</v>
      </c>
      <c r="I886" s="245"/>
      <c r="J886" s="241"/>
      <c r="K886" s="241"/>
      <c r="L886" s="246"/>
      <c r="M886" s="247"/>
      <c r="N886" s="248"/>
      <c r="O886" s="248"/>
      <c r="P886" s="248"/>
      <c r="Q886" s="248"/>
      <c r="R886" s="248"/>
      <c r="S886" s="248"/>
      <c r="T886" s="249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0" t="s">
        <v>152</v>
      </c>
      <c r="AU886" s="250" t="s">
        <v>146</v>
      </c>
      <c r="AV886" s="14" t="s">
        <v>146</v>
      </c>
      <c r="AW886" s="14" t="s">
        <v>4</v>
      </c>
      <c r="AX886" s="14" t="s">
        <v>82</v>
      </c>
      <c r="AY886" s="250" t="s">
        <v>138</v>
      </c>
    </row>
    <row r="887" s="2" customFormat="1" ht="21.75" customHeight="1">
      <c r="A887" s="38"/>
      <c r="B887" s="39"/>
      <c r="C887" s="215" t="s">
        <v>1270</v>
      </c>
      <c r="D887" s="215" t="s">
        <v>141</v>
      </c>
      <c r="E887" s="216" t="s">
        <v>1271</v>
      </c>
      <c r="F887" s="217" t="s">
        <v>1272</v>
      </c>
      <c r="G887" s="218" t="s">
        <v>150</v>
      </c>
      <c r="H887" s="219">
        <v>2</v>
      </c>
      <c r="I887" s="220"/>
      <c r="J887" s="221">
        <f>ROUND(I887*H887,1)</f>
        <v>0</v>
      </c>
      <c r="K887" s="222"/>
      <c r="L887" s="44"/>
      <c r="M887" s="223" t="s">
        <v>1</v>
      </c>
      <c r="N887" s="224" t="s">
        <v>40</v>
      </c>
      <c r="O887" s="91"/>
      <c r="P887" s="225">
        <f>O887*H887</f>
        <v>0</v>
      </c>
      <c r="Q887" s="225">
        <v>0</v>
      </c>
      <c r="R887" s="225">
        <f>Q887*H887</f>
        <v>0</v>
      </c>
      <c r="S887" s="225">
        <v>0.014999999999999999</v>
      </c>
      <c r="T887" s="226">
        <f>S887*H887</f>
        <v>0.029999999999999999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27" t="s">
        <v>232</v>
      </c>
      <c r="AT887" s="227" t="s">
        <v>141</v>
      </c>
      <c r="AU887" s="227" t="s">
        <v>146</v>
      </c>
      <c r="AY887" s="17" t="s">
        <v>138</v>
      </c>
      <c r="BE887" s="228">
        <f>IF(N887="základní",J887,0)</f>
        <v>0</v>
      </c>
      <c r="BF887" s="228">
        <f>IF(N887="snížená",J887,0)</f>
        <v>0</v>
      </c>
      <c r="BG887" s="228">
        <f>IF(N887="zákl. přenesená",J887,0)</f>
        <v>0</v>
      </c>
      <c r="BH887" s="228">
        <f>IF(N887="sníž. přenesená",J887,0)</f>
        <v>0</v>
      </c>
      <c r="BI887" s="228">
        <f>IF(N887="nulová",J887,0)</f>
        <v>0</v>
      </c>
      <c r="BJ887" s="17" t="s">
        <v>146</v>
      </c>
      <c r="BK887" s="228">
        <f>ROUND(I887*H887,1)</f>
        <v>0</v>
      </c>
      <c r="BL887" s="17" t="s">
        <v>232</v>
      </c>
      <c r="BM887" s="227" t="s">
        <v>1273</v>
      </c>
    </row>
    <row r="888" s="2" customFormat="1" ht="24.15" customHeight="1">
      <c r="A888" s="38"/>
      <c r="B888" s="39"/>
      <c r="C888" s="215" t="s">
        <v>1274</v>
      </c>
      <c r="D888" s="215" t="s">
        <v>141</v>
      </c>
      <c r="E888" s="216" t="s">
        <v>1275</v>
      </c>
      <c r="F888" s="217" t="s">
        <v>1276</v>
      </c>
      <c r="G888" s="218" t="s">
        <v>150</v>
      </c>
      <c r="H888" s="219">
        <v>37.234999999999999</v>
      </c>
      <c r="I888" s="220"/>
      <c r="J888" s="221">
        <f>ROUND(I888*H888,1)</f>
        <v>0</v>
      </c>
      <c r="K888" s="222"/>
      <c r="L888" s="44"/>
      <c r="M888" s="223" t="s">
        <v>1</v>
      </c>
      <c r="N888" s="224" t="s">
        <v>40</v>
      </c>
      <c r="O888" s="91"/>
      <c r="P888" s="225">
        <f>O888*H888</f>
        <v>0</v>
      </c>
      <c r="Q888" s="225">
        <v>8.0000000000000007E-05</v>
      </c>
      <c r="R888" s="225">
        <f>Q888*H888</f>
        <v>0.0029788000000000002</v>
      </c>
      <c r="S888" s="225">
        <v>0</v>
      </c>
      <c r="T888" s="226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27" t="s">
        <v>232</v>
      </c>
      <c r="AT888" s="227" t="s">
        <v>141</v>
      </c>
      <c r="AU888" s="227" t="s">
        <v>146</v>
      </c>
      <c r="AY888" s="17" t="s">
        <v>138</v>
      </c>
      <c r="BE888" s="228">
        <f>IF(N888="základní",J888,0)</f>
        <v>0</v>
      </c>
      <c r="BF888" s="228">
        <f>IF(N888="snížená",J888,0)</f>
        <v>0</v>
      </c>
      <c r="BG888" s="228">
        <f>IF(N888="zákl. přenesená",J888,0)</f>
        <v>0</v>
      </c>
      <c r="BH888" s="228">
        <f>IF(N888="sníž. přenesená",J888,0)</f>
        <v>0</v>
      </c>
      <c r="BI888" s="228">
        <f>IF(N888="nulová",J888,0)</f>
        <v>0</v>
      </c>
      <c r="BJ888" s="17" t="s">
        <v>146</v>
      </c>
      <c r="BK888" s="228">
        <f>ROUND(I888*H888,1)</f>
        <v>0</v>
      </c>
      <c r="BL888" s="17" t="s">
        <v>232</v>
      </c>
      <c r="BM888" s="227" t="s">
        <v>1277</v>
      </c>
    </row>
    <row r="889" s="13" customFormat="1">
      <c r="A889" s="13"/>
      <c r="B889" s="229"/>
      <c r="C889" s="230"/>
      <c r="D889" s="231" t="s">
        <v>152</v>
      </c>
      <c r="E889" s="232" t="s">
        <v>1</v>
      </c>
      <c r="F889" s="233" t="s">
        <v>243</v>
      </c>
      <c r="G889" s="230"/>
      <c r="H889" s="232" t="s">
        <v>1</v>
      </c>
      <c r="I889" s="234"/>
      <c r="J889" s="230"/>
      <c r="K889" s="230"/>
      <c r="L889" s="235"/>
      <c r="M889" s="236"/>
      <c r="N889" s="237"/>
      <c r="O889" s="237"/>
      <c r="P889" s="237"/>
      <c r="Q889" s="237"/>
      <c r="R889" s="237"/>
      <c r="S889" s="237"/>
      <c r="T889" s="23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9" t="s">
        <v>152</v>
      </c>
      <c r="AU889" s="239" t="s">
        <v>146</v>
      </c>
      <c r="AV889" s="13" t="s">
        <v>82</v>
      </c>
      <c r="AW889" s="13" t="s">
        <v>30</v>
      </c>
      <c r="AX889" s="13" t="s">
        <v>74</v>
      </c>
      <c r="AY889" s="239" t="s">
        <v>138</v>
      </c>
    </row>
    <row r="890" s="14" customFormat="1">
      <c r="A890" s="14"/>
      <c r="B890" s="240"/>
      <c r="C890" s="241"/>
      <c r="D890" s="231" t="s">
        <v>152</v>
      </c>
      <c r="E890" s="242" t="s">
        <v>1</v>
      </c>
      <c r="F890" s="243" t="s">
        <v>244</v>
      </c>
      <c r="G890" s="241"/>
      <c r="H890" s="244">
        <v>18.099</v>
      </c>
      <c r="I890" s="245"/>
      <c r="J890" s="241"/>
      <c r="K890" s="241"/>
      <c r="L890" s="246"/>
      <c r="M890" s="247"/>
      <c r="N890" s="248"/>
      <c r="O890" s="248"/>
      <c r="P890" s="248"/>
      <c r="Q890" s="248"/>
      <c r="R890" s="248"/>
      <c r="S890" s="248"/>
      <c r="T890" s="24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0" t="s">
        <v>152</v>
      </c>
      <c r="AU890" s="250" t="s">
        <v>146</v>
      </c>
      <c r="AV890" s="14" t="s">
        <v>146</v>
      </c>
      <c r="AW890" s="14" t="s">
        <v>30</v>
      </c>
      <c r="AX890" s="14" t="s">
        <v>74</v>
      </c>
      <c r="AY890" s="250" t="s">
        <v>138</v>
      </c>
    </row>
    <row r="891" s="13" customFormat="1">
      <c r="A891" s="13"/>
      <c r="B891" s="229"/>
      <c r="C891" s="230"/>
      <c r="D891" s="231" t="s">
        <v>152</v>
      </c>
      <c r="E891" s="232" t="s">
        <v>1</v>
      </c>
      <c r="F891" s="233" t="s">
        <v>245</v>
      </c>
      <c r="G891" s="230"/>
      <c r="H891" s="232" t="s">
        <v>1</v>
      </c>
      <c r="I891" s="234"/>
      <c r="J891" s="230"/>
      <c r="K891" s="230"/>
      <c r="L891" s="235"/>
      <c r="M891" s="236"/>
      <c r="N891" s="237"/>
      <c r="O891" s="237"/>
      <c r="P891" s="237"/>
      <c r="Q891" s="237"/>
      <c r="R891" s="237"/>
      <c r="S891" s="237"/>
      <c r="T891" s="23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9" t="s">
        <v>152</v>
      </c>
      <c r="AU891" s="239" t="s">
        <v>146</v>
      </c>
      <c r="AV891" s="13" t="s">
        <v>82</v>
      </c>
      <c r="AW891" s="13" t="s">
        <v>30</v>
      </c>
      <c r="AX891" s="13" t="s">
        <v>74</v>
      </c>
      <c r="AY891" s="239" t="s">
        <v>138</v>
      </c>
    </row>
    <row r="892" s="14" customFormat="1">
      <c r="A892" s="14"/>
      <c r="B892" s="240"/>
      <c r="C892" s="241"/>
      <c r="D892" s="231" t="s">
        <v>152</v>
      </c>
      <c r="E892" s="242" t="s">
        <v>1</v>
      </c>
      <c r="F892" s="243" t="s">
        <v>246</v>
      </c>
      <c r="G892" s="241"/>
      <c r="H892" s="244">
        <v>19.135999999999999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0" t="s">
        <v>152</v>
      </c>
      <c r="AU892" s="250" t="s">
        <v>146</v>
      </c>
      <c r="AV892" s="14" t="s">
        <v>146</v>
      </c>
      <c r="AW892" s="14" t="s">
        <v>30</v>
      </c>
      <c r="AX892" s="14" t="s">
        <v>74</v>
      </c>
      <c r="AY892" s="250" t="s">
        <v>138</v>
      </c>
    </row>
    <row r="893" s="15" customFormat="1">
      <c r="A893" s="15"/>
      <c r="B893" s="251"/>
      <c r="C893" s="252"/>
      <c r="D893" s="231" t="s">
        <v>152</v>
      </c>
      <c r="E893" s="253" t="s">
        <v>1</v>
      </c>
      <c r="F893" s="254" t="s">
        <v>169</v>
      </c>
      <c r="G893" s="252"/>
      <c r="H893" s="255">
        <v>37.234999999999999</v>
      </c>
      <c r="I893" s="256"/>
      <c r="J893" s="252"/>
      <c r="K893" s="252"/>
      <c r="L893" s="257"/>
      <c r="M893" s="258"/>
      <c r="N893" s="259"/>
      <c r="O893" s="259"/>
      <c r="P893" s="259"/>
      <c r="Q893" s="259"/>
      <c r="R893" s="259"/>
      <c r="S893" s="259"/>
      <c r="T893" s="260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1" t="s">
        <v>152</v>
      </c>
      <c r="AU893" s="261" t="s">
        <v>146</v>
      </c>
      <c r="AV893" s="15" t="s">
        <v>145</v>
      </c>
      <c r="AW893" s="15" t="s">
        <v>30</v>
      </c>
      <c r="AX893" s="15" t="s">
        <v>82</v>
      </c>
      <c r="AY893" s="261" t="s">
        <v>138</v>
      </c>
    </row>
    <row r="894" s="2" customFormat="1" ht="16.5" customHeight="1">
      <c r="A894" s="38"/>
      <c r="B894" s="39"/>
      <c r="C894" s="215" t="s">
        <v>1278</v>
      </c>
      <c r="D894" s="215" t="s">
        <v>141</v>
      </c>
      <c r="E894" s="216" t="s">
        <v>1279</v>
      </c>
      <c r="F894" s="217" t="s">
        <v>1280</v>
      </c>
      <c r="G894" s="218" t="s">
        <v>150</v>
      </c>
      <c r="H894" s="219">
        <v>37.234999999999999</v>
      </c>
      <c r="I894" s="220"/>
      <c r="J894" s="221">
        <f>ROUND(I894*H894,1)</f>
        <v>0</v>
      </c>
      <c r="K894" s="222"/>
      <c r="L894" s="44"/>
      <c r="M894" s="223" t="s">
        <v>1</v>
      </c>
      <c r="N894" s="224" t="s">
        <v>40</v>
      </c>
      <c r="O894" s="91"/>
      <c r="P894" s="225">
        <f>O894*H894</f>
        <v>0</v>
      </c>
      <c r="Q894" s="225">
        <v>1.0000000000000001E-05</v>
      </c>
      <c r="R894" s="225">
        <f>Q894*H894</f>
        <v>0.00037235000000000002</v>
      </c>
      <c r="S894" s="225">
        <v>0</v>
      </c>
      <c r="T894" s="226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7" t="s">
        <v>232</v>
      </c>
      <c r="AT894" s="227" t="s">
        <v>141</v>
      </c>
      <c r="AU894" s="227" t="s">
        <v>146</v>
      </c>
      <c r="AY894" s="17" t="s">
        <v>138</v>
      </c>
      <c r="BE894" s="228">
        <f>IF(N894="základní",J894,0)</f>
        <v>0</v>
      </c>
      <c r="BF894" s="228">
        <f>IF(N894="snížená",J894,0)</f>
        <v>0</v>
      </c>
      <c r="BG894" s="228">
        <f>IF(N894="zákl. přenesená",J894,0)</f>
        <v>0</v>
      </c>
      <c r="BH894" s="228">
        <f>IF(N894="sníž. přenesená",J894,0)</f>
        <v>0</v>
      </c>
      <c r="BI894" s="228">
        <f>IF(N894="nulová",J894,0)</f>
        <v>0</v>
      </c>
      <c r="BJ894" s="17" t="s">
        <v>146</v>
      </c>
      <c r="BK894" s="228">
        <f>ROUND(I894*H894,1)</f>
        <v>0</v>
      </c>
      <c r="BL894" s="17" t="s">
        <v>232</v>
      </c>
      <c r="BM894" s="227" t="s">
        <v>1281</v>
      </c>
    </row>
    <row r="895" s="13" customFormat="1">
      <c r="A895" s="13"/>
      <c r="B895" s="229"/>
      <c r="C895" s="230"/>
      <c r="D895" s="231" t="s">
        <v>152</v>
      </c>
      <c r="E895" s="232" t="s">
        <v>1</v>
      </c>
      <c r="F895" s="233" t="s">
        <v>243</v>
      </c>
      <c r="G895" s="230"/>
      <c r="H895" s="232" t="s">
        <v>1</v>
      </c>
      <c r="I895" s="234"/>
      <c r="J895" s="230"/>
      <c r="K895" s="230"/>
      <c r="L895" s="235"/>
      <c r="M895" s="236"/>
      <c r="N895" s="237"/>
      <c r="O895" s="237"/>
      <c r="P895" s="237"/>
      <c r="Q895" s="237"/>
      <c r="R895" s="237"/>
      <c r="S895" s="237"/>
      <c r="T895" s="23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9" t="s">
        <v>152</v>
      </c>
      <c r="AU895" s="239" t="s">
        <v>146</v>
      </c>
      <c r="AV895" s="13" t="s">
        <v>82</v>
      </c>
      <c r="AW895" s="13" t="s">
        <v>30</v>
      </c>
      <c r="AX895" s="13" t="s">
        <v>74</v>
      </c>
      <c r="AY895" s="239" t="s">
        <v>138</v>
      </c>
    </row>
    <row r="896" s="14" customFormat="1">
      <c r="A896" s="14"/>
      <c r="B896" s="240"/>
      <c r="C896" s="241"/>
      <c r="D896" s="231" t="s">
        <v>152</v>
      </c>
      <c r="E896" s="242" t="s">
        <v>1</v>
      </c>
      <c r="F896" s="243" t="s">
        <v>244</v>
      </c>
      <c r="G896" s="241"/>
      <c r="H896" s="244">
        <v>18.099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0" t="s">
        <v>152</v>
      </c>
      <c r="AU896" s="250" t="s">
        <v>146</v>
      </c>
      <c r="AV896" s="14" t="s">
        <v>146</v>
      </c>
      <c r="AW896" s="14" t="s">
        <v>30</v>
      </c>
      <c r="AX896" s="14" t="s">
        <v>74</v>
      </c>
      <c r="AY896" s="250" t="s">
        <v>138</v>
      </c>
    </row>
    <row r="897" s="13" customFormat="1">
      <c r="A897" s="13"/>
      <c r="B897" s="229"/>
      <c r="C897" s="230"/>
      <c r="D897" s="231" t="s">
        <v>152</v>
      </c>
      <c r="E897" s="232" t="s">
        <v>1</v>
      </c>
      <c r="F897" s="233" t="s">
        <v>245</v>
      </c>
      <c r="G897" s="230"/>
      <c r="H897" s="232" t="s">
        <v>1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9" t="s">
        <v>152</v>
      </c>
      <c r="AU897" s="239" t="s">
        <v>146</v>
      </c>
      <c r="AV897" s="13" t="s">
        <v>82</v>
      </c>
      <c r="AW897" s="13" t="s">
        <v>30</v>
      </c>
      <c r="AX897" s="13" t="s">
        <v>74</v>
      </c>
      <c r="AY897" s="239" t="s">
        <v>138</v>
      </c>
    </row>
    <row r="898" s="14" customFormat="1">
      <c r="A898" s="14"/>
      <c r="B898" s="240"/>
      <c r="C898" s="241"/>
      <c r="D898" s="231" t="s">
        <v>152</v>
      </c>
      <c r="E898" s="242" t="s">
        <v>1</v>
      </c>
      <c r="F898" s="243" t="s">
        <v>246</v>
      </c>
      <c r="G898" s="241"/>
      <c r="H898" s="244">
        <v>19.135999999999999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0" t="s">
        <v>152</v>
      </c>
      <c r="AU898" s="250" t="s">
        <v>146</v>
      </c>
      <c r="AV898" s="14" t="s">
        <v>146</v>
      </c>
      <c r="AW898" s="14" t="s">
        <v>30</v>
      </c>
      <c r="AX898" s="14" t="s">
        <v>74</v>
      </c>
      <c r="AY898" s="250" t="s">
        <v>138</v>
      </c>
    </row>
    <row r="899" s="15" customFormat="1">
      <c r="A899" s="15"/>
      <c r="B899" s="251"/>
      <c r="C899" s="252"/>
      <c r="D899" s="231" t="s">
        <v>152</v>
      </c>
      <c r="E899" s="253" t="s">
        <v>1</v>
      </c>
      <c r="F899" s="254" t="s">
        <v>169</v>
      </c>
      <c r="G899" s="252"/>
      <c r="H899" s="255">
        <v>37.234999999999999</v>
      </c>
      <c r="I899" s="256"/>
      <c r="J899" s="252"/>
      <c r="K899" s="252"/>
      <c r="L899" s="257"/>
      <c r="M899" s="258"/>
      <c r="N899" s="259"/>
      <c r="O899" s="259"/>
      <c r="P899" s="259"/>
      <c r="Q899" s="259"/>
      <c r="R899" s="259"/>
      <c r="S899" s="259"/>
      <c r="T899" s="260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1" t="s">
        <v>152</v>
      </c>
      <c r="AU899" s="261" t="s">
        <v>146</v>
      </c>
      <c r="AV899" s="15" t="s">
        <v>145</v>
      </c>
      <c r="AW899" s="15" t="s">
        <v>30</v>
      </c>
      <c r="AX899" s="15" t="s">
        <v>82</v>
      </c>
      <c r="AY899" s="261" t="s">
        <v>138</v>
      </c>
    </row>
    <row r="900" s="2" customFormat="1" ht="16.5" customHeight="1">
      <c r="A900" s="38"/>
      <c r="B900" s="39"/>
      <c r="C900" s="215" t="s">
        <v>1282</v>
      </c>
      <c r="D900" s="215" t="s">
        <v>141</v>
      </c>
      <c r="E900" s="216" t="s">
        <v>1283</v>
      </c>
      <c r="F900" s="217" t="s">
        <v>1284</v>
      </c>
      <c r="G900" s="218" t="s">
        <v>150</v>
      </c>
      <c r="H900" s="219">
        <v>37.234999999999999</v>
      </c>
      <c r="I900" s="220"/>
      <c r="J900" s="221">
        <f>ROUND(I900*H900,1)</f>
        <v>0</v>
      </c>
      <c r="K900" s="222"/>
      <c r="L900" s="44"/>
      <c r="M900" s="223" t="s">
        <v>1</v>
      </c>
      <c r="N900" s="224" t="s">
        <v>40</v>
      </c>
      <c r="O900" s="91"/>
      <c r="P900" s="225">
        <f>O900*H900</f>
        <v>0</v>
      </c>
      <c r="Q900" s="225">
        <v>1.0000000000000001E-05</v>
      </c>
      <c r="R900" s="225">
        <f>Q900*H900</f>
        <v>0.00037235000000000002</v>
      </c>
      <c r="S900" s="225">
        <v>0</v>
      </c>
      <c r="T900" s="226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27" t="s">
        <v>232</v>
      </c>
      <c r="AT900" s="227" t="s">
        <v>141</v>
      </c>
      <c r="AU900" s="227" t="s">
        <v>146</v>
      </c>
      <c r="AY900" s="17" t="s">
        <v>138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17" t="s">
        <v>146</v>
      </c>
      <c r="BK900" s="228">
        <f>ROUND(I900*H900,1)</f>
        <v>0</v>
      </c>
      <c r="BL900" s="17" t="s">
        <v>232</v>
      </c>
      <c r="BM900" s="227" t="s">
        <v>1285</v>
      </c>
    </row>
    <row r="901" s="13" customFormat="1">
      <c r="A901" s="13"/>
      <c r="B901" s="229"/>
      <c r="C901" s="230"/>
      <c r="D901" s="231" t="s">
        <v>152</v>
      </c>
      <c r="E901" s="232" t="s">
        <v>1</v>
      </c>
      <c r="F901" s="233" t="s">
        <v>243</v>
      </c>
      <c r="G901" s="230"/>
      <c r="H901" s="232" t="s">
        <v>1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9" t="s">
        <v>152</v>
      </c>
      <c r="AU901" s="239" t="s">
        <v>146</v>
      </c>
      <c r="AV901" s="13" t="s">
        <v>82</v>
      </c>
      <c r="AW901" s="13" t="s">
        <v>30</v>
      </c>
      <c r="AX901" s="13" t="s">
        <v>74</v>
      </c>
      <c r="AY901" s="239" t="s">
        <v>138</v>
      </c>
    </row>
    <row r="902" s="14" customFormat="1">
      <c r="A902" s="14"/>
      <c r="B902" s="240"/>
      <c r="C902" s="241"/>
      <c r="D902" s="231" t="s">
        <v>152</v>
      </c>
      <c r="E902" s="242" t="s">
        <v>1</v>
      </c>
      <c r="F902" s="243" t="s">
        <v>244</v>
      </c>
      <c r="G902" s="241"/>
      <c r="H902" s="244">
        <v>18.099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0" t="s">
        <v>152</v>
      </c>
      <c r="AU902" s="250" t="s">
        <v>146</v>
      </c>
      <c r="AV902" s="14" t="s">
        <v>146</v>
      </c>
      <c r="AW902" s="14" t="s">
        <v>30</v>
      </c>
      <c r="AX902" s="14" t="s">
        <v>74</v>
      </c>
      <c r="AY902" s="250" t="s">
        <v>138</v>
      </c>
    </row>
    <row r="903" s="13" customFormat="1">
      <c r="A903" s="13"/>
      <c r="B903" s="229"/>
      <c r="C903" s="230"/>
      <c r="D903" s="231" t="s">
        <v>152</v>
      </c>
      <c r="E903" s="232" t="s">
        <v>1</v>
      </c>
      <c r="F903" s="233" t="s">
        <v>245</v>
      </c>
      <c r="G903" s="230"/>
      <c r="H903" s="232" t="s">
        <v>1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152</v>
      </c>
      <c r="AU903" s="239" t="s">
        <v>146</v>
      </c>
      <c r="AV903" s="13" t="s">
        <v>82</v>
      </c>
      <c r="AW903" s="13" t="s">
        <v>30</v>
      </c>
      <c r="AX903" s="13" t="s">
        <v>74</v>
      </c>
      <c r="AY903" s="239" t="s">
        <v>138</v>
      </c>
    </row>
    <row r="904" s="14" customFormat="1">
      <c r="A904" s="14"/>
      <c r="B904" s="240"/>
      <c r="C904" s="241"/>
      <c r="D904" s="231" t="s">
        <v>152</v>
      </c>
      <c r="E904" s="242" t="s">
        <v>1</v>
      </c>
      <c r="F904" s="243" t="s">
        <v>246</v>
      </c>
      <c r="G904" s="241"/>
      <c r="H904" s="244">
        <v>19.135999999999999</v>
      </c>
      <c r="I904" s="245"/>
      <c r="J904" s="241"/>
      <c r="K904" s="241"/>
      <c r="L904" s="246"/>
      <c r="M904" s="247"/>
      <c r="N904" s="248"/>
      <c r="O904" s="248"/>
      <c r="P904" s="248"/>
      <c r="Q904" s="248"/>
      <c r="R904" s="248"/>
      <c r="S904" s="248"/>
      <c r="T904" s="24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0" t="s">
        <v>152</v>
      </c>
      <c r="AU904" s="250" t="s">
        <v>146</v>
      </c>
      <c r="AV904" s="14" t="s">
        <v>146</v>
      </c>
      <c r="AW904" s="14" t="s">
        <v>30</v>
      </c>
      <c r="AX904" s="14" t="s">
        <v>74</v>
      </c>
      <c r="AY904" s="250" t="s">
        <v>138</v>
      </c>
    </row>
    <row r="905" s="15" customFormat="1">
      <c r="A905" s="15"/>
      <c r="B905" s="251"/>
      <c r="C905" s="252"/>
      <c r="D905" s="231" t="s">
        <v>152</v>
      </c>
      <c r="E905" s="253" t="s">
        <v>1</v>
      </c>
      <c r="F905" s="254" t="s">
        <v>169</v>
      </c>
      <c r="G905" s="252"/>
      <c r="H905" s="255">
        <v>37.234999999999999</v>
      </c>
      <c r="I905" s="256"/>
      <c r="J905" s="252"/>
      <c r="K905" s="252"/>
      <c r="L905" s="257"/>
      <c r="M905" s="258"/>
      <c r="N905" s="259"/>
      <c r="O905" s="259"/>
      <c r="P905" s="259"/>
      <c r="Q905" s="259"/>
      <c r="R905" s="259"/>
      <c r="S905" s="259"/>
      <c r="T905" s="260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1" t="s">
        <v>152</v>
      </c>
      <c r="AU905" s="261" t="s">
        <v>146</v>
      </c>
      <c r="AV905" s="15" t="s">
        <v>145</v>
      </c>
      <c r="AW905" s="15" t="s">
        <v>30</v>
      </c>
      <c r="AX905" s="15" t="s">
        <v>82</v>
      </c>
      <c r="AY905" s="261" t="s">
        <v>138</v>
      </c>
    </row>
    <row r="906" s="2" customFormat="1" ht="16.5" customHeight="1">
      <c r="A906" s="38"/>
      <c r="B906" s="39"/>
      <c r="C906" s="215" t="s">
        <v>1286</v>
      </c>
      <c r="D906" s="215" t="s">
        <v>141</v>
      </c>
      <c r="E906" s="216" t="s">
        <v>1287</v>
      </c>
      <c r="F906" s="217" t="s">
        <v>1288</v>
      </c>
      <c r="G906" s="218" t="s">
        <v>150</v>
      </c>
      <c r="H906" s="219">
        <v>37.234999999999999</v>
      </c>
      <c r="I906" s="220"/>
      <c r="J906" s="221">
        <f>ROUND(I906*H906,1)</f>
        <v>0</v>
      </c>
      <c r="K906" s="222"/>
      <c r="L906" s="44"/>
      <c r="M906" s="223" t="s">
        <v>1</v>
      </c>
      <c r="N906" s="224" t="s">
        <v>40</v>
      </c>
      <c r="O906" s="91"/>
      <c r="P906" s="225">
        <f>O906*H906</f>
        <v>0</v>
      </c>
      <c r="Q906" s="225">
        <v>1.0000000000000001E-05</v>
      </c>
      <c r="R906" s="225">
        <f>Q906*H906</f>
        <v>0.00037235000000000002</v>
      </c>
      <c r="S906" s="225">
        <v>0</v>
      </c>
      <c r="T906" s="226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27" t="s">
        <v>232</v>
      </c>
      <c r="AT906" s="227" t="s">
        <v>141</v>
      </c>
      <c r="AU906" s="227" t="s">
        <v>146</v>
      </c>
      <c r="AY906" s="17" t="s">
        <v>138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17" t="s">
        <v>146</v>
      </c>
      <c r="BK906" s="228">
        <f>ROUND(I906*H906,1)</f>
        <v>0</v>
      </c>
      <c r="BL906" s="17" t="s">
        <v>232</v>
      </c>
      <c r="BM906" s="227" t="s">
        <v>1289</v>
      </c>
    </row>
    <row r="907" s="13" customFormat="1">
      <c r="A907" s="13"/>
      <c r="B907" s="229"/>
      <c r="C907" s="230"/>
      <c r="D907" s="231" t="s">
        <v>152</v>
      </c>
      <c r="E907" s="232" t="s">
        <v>1</v>
      </c>
      <c r="F907" s="233" t="s">
        <v>243</v>
      </c>
      <c r="G907" s="230"/>
      <c r="H907" s="232" t="s">
        <v>1</v>
      </c>
      <c r="I907" s="234"/>
      <c r="J907" s="230"/>
      <c r="K907" s="230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152</v>
      </c>
      <c r="AU907" s="239" t="s">
        <v>146</v>
      </c>
      <c r="AV907" s="13" t="s">
        <v>82</v>
      </c>
      <c r="AW907" s="13" t="s">
        <v>30</v>
      </c>
      <c r="AX907" s="13" t="s">
        <v>74</v>
      </c>
      <c r="AY907" s="239" t="s">
        <v>138</v>
      </c>
    </row>
    <row r="908" s="14" customFormat="1">
      <c r="A908" s="14"/>
      <c r="B908" s="240"/>
      <c r="C908" s="241"/>
      <c r="D908" s="231" t="s">
        <v>152</v>
      </c>
      <c r="E908" s="242" t="s">
        <v>1</v>
      </c>
      <c r="F908" s="243" t="s">
        <v>244</v>
      </c>
      <c r="G908" s="241"/>
      <c r="H908" s="244">
        <v>18.099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0" t="s">
        <v>152</v>
      </c>
      <c r="AU908" s="250" t="s">
        <v>146</v>
      </c>
      <c r="AV908" s="14" t="s">
        <v>146</v>
      </c>
      <c r="AW908" s="14" t="s">
        <v>30</v>
      </c>
      <c r="AX908" s="14" t="s">
        <v>74</v>
      </c>
      <c r="AY908" s="250" t="s">
        <v>138</v>
      </c>
    </row>
    <row r="909" s="13" customFormat="1">
      <c r="A909" s="13"/>
      <c r="B909" s="229"/>
      <c r="C909" s="230"/>
      <c r="D909" s="231" t="s">
        <v>152</v>
      </c>
      <c r="E909" s="232" t="s">
        <v>1</v>
      </c>
      <c r="F909" s="233" t="s">
        <v>245</v>
      </c>
      <c r="G909" s="230"/>
      <c r="H909" s="232" t="s">
        <v>1</v>
      </c>
      <c r="I909" s="234"/>
      <c r="J909" s="230"/>
      <c r="K909" s="230"/>
      <c r="L909" s="235"/>
      <c r="M909" s="236"/>
      <c r="N909" s="237"/>
      <c r="O909" s="237"/>
      <c r="P909" s="237"/>
      <c r="Q909" s="237"/>
      <c r="R909" s="237"/>
      <c r="S909" s="237"/>
      <c r="T909" s="23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9" t="s">
        <v>152</v>
      </c>
      <c r="AU909" s="239" t="s">
        <v>146</v>
      </c>
      <c r="AV909" s="13" t="s">
        <v>82</v>
      </c>
      <c r="AW909" s="13" t="s">
        <v>30</v>
      </c>
      <c r="AX909" s="13" t="s">
        <v>74</v>
      </c>
      <c r="AY909" s="239" t="s">
        <v>138</v>
      </c>
    </row>
    <row r="910" s="14" customFormat="1">
      <c r="A910" s="14"/>
      <c r="B910" s="240"/>
      <c r="C910" s="241"/>
      <c r="D910" s="231" t="s">
        <v>152</v>
      </c>
      <c r="E910" s="242" t="s">
        <v>1</v>
      </c>
      <c r="F910" s="243" t="s">
        <v>246</v>
      </c>
      <c r="G910" s="241"/>
      <c r="H910" s="244">
        <v>19.135999999999999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0" t="s">
        <v>152</v>
      </c>
      <c r="AU910" s="250" t="s">
        <v>146</v>
      </c>
      <c r="AV910" s="14" t="s">
        <v>146</v>
      </c>
      <c r="AW910" s="14" t="s">
        <v>30</v>
      </c>
      <c r="AX910" s="14" t="s">
        <v>74</v>
      </c>
      <c r="AY910" s="250" t="s">
        <v>138</v>
      </c>
    </row>
    <row r="911" s="15" customFormat="1">
      <c r="A911" s="15"/>
      <c r="B911" s="251"/>
      <c r="C911" s="252"/>
      <c r="D911" s="231" t="s">
        <v>152</v>
      </c>
      <c r="E911" s="253" t="s">
        <v>1</v>
      </c>
      <c r="F911" s="254" t="s">
        <v>169</v>
      </c>
      <c r="G911" s="252"/>
      <c r="H911" s="255">
        <v>37.234999999999999</v>
      </c>
      <c r="I911" s="256"/>
      <c r="J911" s="252"/>
      <c r="K911" s="252"/>
      <c r="L911" s="257"/>
      <c r="M911" s="258"/>
      <c r="N911" s="259"/>
      <c r="O911" s="259"/>
      <c r="P911" s="259"/>
      <c r="Q911" s="259"/>
      <c r="R911" s="259"/>
      <c r="S911" s="259"/>
      <c r="T911" s="260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1" t="s">
        <v>152</v>
      </c>
      <c r="AU911" s="261" t="s">
        <v>146</v>
      </c>
      <c r="AV911" s="15" t="s">
        <v>145</v>
      </c>
      <c r="AW911" s="15" t="s">
        <v>30</v>
      </c>
      <c r="AX911" s="15" t="s">
        <v>82</v>
      </c>
      <c r="AY911" s="261" t="s">
        <v>138</v>
      </c>
    </row>
    <row r="912" s="2" customFormat="1" ht="16.5" customHeight="1">
      <c r="A912" s="38"/>
      <c r="B912" s="39"/>
      <c r="C912" s="215" t="s">
        <v>1290</v>
      </c>
      <c r="D912" s="215" t="s">
        <v>141</v>
      </c>
      <c r="E912" s="216" t="s">
        <v>1291</v>
      </c>
      <c r="F912" s="217" t="s">
        <v>1292</v>
      </c>
      <c r="G912" s="218" t="s">
        <v>150</v>
      </c>
      <c r="H912" s="219">
        <v>37.234999999999999</v>
      </c>
      <c r="I912" s="220"/>
      <c r="J912" s="221">
        <f>ROUND(I912*H912,1)</f>
        <v>0</v>
      </c>
      <c r="K912" s="222"/>
      <c r="L912" s="44"/>
      <c r="M912" s="223" t="s">
        <v>1</v>
      </c>
      <c r="N912" s="224" t="s">
        <v>40</v>
      </c>
      <c r="O912" s="91"/>
      <c r="P912" s="225">
        <f>O912*H912</f>
        <v>0</v>
      </c>
      <c r="Q912" s="225">
        <v>0</v>
      </c>
      <c r="R912" s="225">
        <f>Q912*H912</f>
        <v>0</v>
      </c>
      <c r="S912" s="225">
        <v>0</v>
      </c>
      <c r="T912" s="226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27" t="s">
        <v>232</v>
      </c>
      <c r="AT912" s="227" t="s">
        <v>141</v>
      </c>
      <c r="AU912" s="227" t="s">
        <v>146</v>
      </c>
      <c r="AY912" s="17" t="s">
        <v>138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7" t="s">
        <v>146</v>
      </c>
      <c r="BK912" s="228">
        <f>ROUND(I912*H912,1)</f>
        <v>0</v>
      </c>
      <c r="BL912" s="17" t="s">
        <v>232</v>
      </c>
      <c r="BM912" s="227" t="s">
        <v>1293</v>
      </c>
    </row>
    <row r="913" s="13" customFormat="1">
      <c r="A913" s="13"/>
      <c r="B913" s="229"/>
      <c r="C913" s="230"/>
      <c r="D913" s="231" t="s">
        <v>152</v>
      </c>
      <c r="E913" s="232" t="s">
        <v>1</v>
      </c>
      <c r="F913" s="233" t="s">
        <v>243</v>
      </c>
      <c r="G913" s="230"/>
      <c r="H913" s="232" t="s">
        <v>1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9" t="s">
        <v>152</v>
      </c>
      <c r="AU913" s="239" t="s">
        <v>146</v>
      </c>
      <c r="AV913" s="13" t="s">
        <v>82</v>
      </c>
      <c r="AW913" s="13" t="s">
        <v>30</v>
      </c>
      <c r="AX913" s="13" t="s">
        <v>74</v>
      </c>
      <c r="AY913" s="239" t="s">
        <v>138</v>
      </c>
    </row>
    <row r="914" s="14" customFormat="1">
      <c r="A914" s="14"/>
      <c r="B914" s="240"/>
      <c r="C914" s="241"/>
      <c r="D914" s="231" t="s">
        <v>152</v>
      </c>
      <c r="E914" s="242" t="s">
        <v>1</v>
      </c>
      <c r="F914" s="243" t="s">
        <v>244</v>
      </c>
      <c r="G914" s="241"/>
      <c r="H914" s="244">
        <v>18.099</v>
      </c>
      <c r="I914" s="245"/>
      <c r="J914" s="241"/>
      <c r="K914" s="241"/>
      <c r="L914" s="246"/>
      <c r="M914" s="247"/>
      <c r="N914" s="248"/>
      <c r="O914" s="248"/>
      <c r="P914" s="248"/>
      <c r="Q914" s="248"/>
      <c r="R914" s="248"/>
      <c r="S914" s="248"/>
      <c r="T914" s="24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0" t="s">
        <v>152</v>
      </c>
      <c r="AU914" s="250" t="s">
        <v>146</v>
      </c>
      <c r="AV914" s="14" t="s">
        <v>146</v>
      </c>
      <c r="AW914" s="14" t="s">
        <v>30</v>
      </c>
      <c r="AX914" s="14" t="s">
        <v>74</v>
      </c>
      <c r="AY914" s="250" t="s">
        <v>138</v>
      </c>
    </row>
    <row r="915" s="13" customFormat="1">
      <c r="A915" s="13"/>
      <c r="B915" s="229"/>
      <c r="C915" s="230"/>
      <c r="D915" s="231" t="s">
        <v>152</v>
      </c>
      <c r="E915" s="232" t="s">
        <v>1</v>
      </c>
      <c r="F915" s="233" t="s">
        <v>245</v>
      </c>
      <c r="G915" s="230"/>
      <c r="H915" s="232" t="s">
        <v>1</v>
      </c>
      <c r="I915" s="234"/>
      <c r="J915" s="230"/>
      <c r="K915" s="230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152</v>
      </c>
      <c r="AU915" s="239" t="s">
        <v>146</v>
      </c>
      <c r="AV915" s="13" t="s">
        <v>82</v>
      </c>
      <c r="AW915" s="13" t="s">
        <v>30</v>
      </c>
      <c r="AX915" s="13" t="s">
        <v>74</v>
      </c>
      <c r="AY915" s="239" t="s">
        <v>138</v>
      </c>
    </row>
    <row r="916" s="14" customFormat="1">
      <c r="A916" s="14"/>
      <c r="B916" s="240"/>
      <c r="C916" s="241"/>
      <c r="D916" s="231" t="s">
        <v>152</v>
      </c>
      <c r="E916" s="242" t="s">
        <v>1</v>
      </c>
      <c r="F916" s="243" t="s">
        <v>246</v>
      </c>
      <c r="G916" s="241"/>
      <c r="H916" s="244">
        <v>19.135999999999999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0" t="s">
        <v>152</v>
      </c>
      <c r="AU916" s="250" t="s">
        <v>146</v>
      </c>
      <c r="AV916" s="14" t="s">
        <v>146</v>
      </c>
      <c r="AW916" s="14" t="s">
        <v>30</v>
      </c>
      <c r="AX916" s="14" t="s">
        <v>74</v>
      </c>
      <c r="AY916" s="250" t="s">
        <v>138</v>
      </c>
    </row>
    <row r="917" s="15" customFormat="1">
      <c r="A917" s="15"/>
      <c r="B917" s="251"/>
      <c r="C917" s="252"/>
      <c r="D917" s="231" t="s">
        <v>152</v>
      </c>
      <c r="E917" s="253" t="s">
        <v>1</v>
      </c>
      <c r="F917" s="254" t="s">
        <v>169</v>
      </c>
      <c r="G917" s="252"/>
      <c r="H917" s="255">
        <v>37.234999999999999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1" t="s">
        <v>152</v>
      </c>
      <c r="AU917" s="261" t="s">
        <v>146</v>
      </c>
      <c r="AV917" s="15" t="s">
        <v>145</v>
      </c>
      <c r="AW917" s="15" t="s">
        <v>30</v>
      </c>
      <c r="AX917" s="15" t="s">
        <v>82</v>
      </c>
      <c r="AY917" s="261" t="s">
        <v>138</v>
      </c>
    </row>
    <row r="918" s="2" customFormat="1" ht="16.5" customHeight="1">
      <c r="A918" s="38"/>
      <c r="B918" s="39"/>
      <c r="C918" s="215" t="s">
        <v>1294</v>
      </c>
      <c r="D918" s="215" t="s">
        <v>141</v>
      </c>
      <c r="E918" s="216" t="s">
        <v>1295</v>
      </c>
      <c r="F918" s="217" t="s">
        <v>1296</v>
      </c>
      <c r="G918" s="218" t="s">
        <v>150</v>
      </c>
      <c r="H918" s="219">
        <v>37.234999999999999</v>
      </c>
      <c r="I918" s="220"/>
      <c r="J918" s="221">
        <f>ROUND(I918*H918,1)</f>
        <v>0</v>
      </c>
      <c r="K918" s="222"/>
      <c r="L918" s="44"/>
      <c r="M918" s="223" t="s">
        <v>1</v>
      </c>
      <c r="N918" s="224" t="s">
        <v>40</v>
      </c>
      <c r="O918" s="91"/>
      <c r="P918" s="225">
        <f>O918*H918</f>
        <v>0</v>
      </c>
      <c r="Q918" s="225">
        <v>0.00025999999999999998</v>
      </c>
      <c r="R918" s="225">
        <f>Q918*H918</f>
        <v>0.0096810999999999998</v>
      </c>
      <c r="S918" s="225">
        <v>0</v>
      </c>
      <c r="T918" s="226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27" t="s">
        <v>232</v>
      </c>
      <c r="AT918" s="227" t="s">
        <v>141</v>
      </c>
      <c r="AU918" s="227" t="s">
        <v>146</v>
      </c>
      <c r="AY918" s="17" t="s">
        <v>138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17" t="s">
        <v>146</v>
      </c>
      <c r="BK918" s="228">
        <f>ROUND(I918*H918,1)</f>
        <v>0</v>
      </c>
      <c r="BL918" s="17" t="s">
        <v>232</v>
      </c>
      <c r="BM918" s="227" t="s">
        <v>1297</v>
      </c>
    </row>
    <row r="919" s="13" customFormat="1">
      <c r="A919" s="13"/>
      <c r="B919" s="229"/>
      <c r="C919" s="230"/>
      <c r="D919" s="231" t="s">
        <v>152</v>
      </c>
      <c r="E919" s="232" t="s">
        <v>1</v>
      </c>
      <c r="F919" s="233" t="s">
        <v>243</v>
      </c>
      <c r="G919" s="230"/>
      <c r="H919" s="232" t="s">
        <v>1</v>
      </c>
      <c r="I919" s="234"/>
      <c r="J919" s="230"/>
      <c r="K919" s="230"/>
      <c r="L919" s="235"/>
      <c r="M919" s="236"/>
      <c r="N919" s="237"/>
      <c r="O919" s="237"/>
      <c r="P919" s="237"/>
      <c r="Q919" s="237"/>
      <c r="R919" s="237"/>
      <c r="S919" s="237"/>
      <c r="T919" s="23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9" t="s">
        <v>152</v>
      </c>
      <c r="AU919" s="239" t="s">
        <v>146</v>
      </c>
      <c r="AV919" s="13" t="s">
        <v>82</v>
      </c>
      <c r="AW919" s="13" t="s">
        <v>30</v>
      </c>
      <c r="AX919" s="13" t="s">
        <v>74</v>
      </c>
      <c r="AY919" s="239" t="s">
        <v>138</v>
      </c>
    </row>
    <row r="920" s="14" customFormat="1">
      <c r="A920" s="14"/>
      <c r="B920" s="240"/>
      <c r="C920" s="241"/>
      <c r="D920" s="231" t="s">
        <v>152</v>
      </c>
      <c r="E920" s="242" t="s">
        <v>1</v>
      </c>
      <c r="F920" s="243" t="s">
        <v>244</v>
      </c>
      <c r="G920" s="241"/>
      <c r="H920" s="244">
        <v>18.099</v>
      </c>
      <c r="I920" s="245"/>
      <c r="J920" s="241"/>
      <c r="K920" s="241"/>
      <c r="L920" s="246"/>
      <c r="M920" s="247"/>
      <c r="N920" s="248"/>
      <c r="O920" s="248"/>
      <c r="P920" s="248"/>
      <c r="Q920" s="248"/>
      <c r="R920" s="248"/>
      <c r="S920" s="248"/>
      <c r="T920" s="249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0" t="s">
        <v>152</v>
      </c>
      <c r="AU920" s="250" t="s">
        <v>146</v>
      </c>
      <c r="AV920" s="14" t="s">
        <v>146</v>
      </c>
      <c r="AW920" s="14" t="s">
        <v>30</v>
      </c>
      <c r="AX920" s="14" t="s">
        <v>74</v>
      </c>
      <c r="AY920" s="250" t="s">
        <v>138</v>
      </c>
    </row>
    <row r="921" s="13" customFormat="1">
      <c r="A921" s="13"/>
      <c r="B921" s="229"/>
      <c r="C921" s="230"/>
      <c r="D921" s="231" t="s">
        <v>152</v>
      </c>
      <c r="E921" s="232" t="s">
        <v>1</v>
      </c>
      <c r="F921" s="233" t="s">
        <v>245</v>
      </c>
      <c r="G921" s="230"/>
      <c r="H921" s="232" t="s">
        <v>1</v>
      </c>
      <c r="I921" s="234"/>
      <c r="J921" s="230"/>
      <c r="K921" s="230"/>
      <c r="L921" s="235"/>
      <c r="M921" s="236"/>
      <c r="N921" s="237"/>
      <c r="O921" s="237"/>
      <c r="P921" s="237"/>
      <c r="Q921" s="237"/>
      <c r="R921" s="237"/>
      <c r="S921" s="237"/>
      <c r="T921" s="23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9" t="s">
        <v>152</v>
      </c>
      <c r="AU921" s="239" t="s">
        <v>146</v>
      </c>
      <c r="AV921" s="13" t="s">
        <v>82</v>
      </c>
      <c r="AW921" s="13" t="s">
        <v>30</v>
      </c>
      <c r="AX921" s="13" t="s">
        <v>74</v>
      </c>
      <c r="AY921" s="239" t="s">
        <v>138</v>
      </c>
    </row>
    <row r="922" s="14" customFormat="1">
      <c r="A922" s="14"/>
      <c r="B922" s="240"/>
      <c r="C922" s="241"/>
      <c r="D922" s="231" t="s">
        <v>152</v>
      </c>
      <c r="E922" s="242" t="s">
        <v>1</v>
      </c>
      <c r="F922" s="243" t="s">
        <v>246</v>
      </c>
      <c r="G922" s="241"/>
      <c r="H922" s="244">
        <v>19.135999999999999</v>
      </c>
      <c r="I922" s="245"/>
      <c r="J922" s="241"/>
      <c r="K922" s="241"/>
      <c r="L922" s="246"/>
      <c r="M922" s="247"/>
      <c r="N922" s="248"/>
      <c r="O922" s="248"/>
      <c r="P922" s="248"/>
      <c r="Q922" s="248"/>
      <c r="R922" s="248"/>
      <c r="S922" s="248"/>
      <c r="T922" s="249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0" t="s">
        <v>152</v>
      </c>
      <c r="AU922" s="250" t="s">
        <v>146</v>
      </c>
      <c r="AV922" s="14" t="s">
        <v>146</v>
      </c>
      <c r="AW922" s="14" t="s">
        <v>30</v>
      </c>
      <c r="AX922" s="14" t="s">
        <v>74</v>
      </c>
      <c r="AY922" s="250" t="s">
        <v>138</v>
      </c>
    </row>
    <row r="923" s="15" customFormat="1">
      <c r="A923" s="15"/>
      <c r="B923" s="251"/>
      <c r="C923" s="252"/>
      <c r="D923" s="231" t="s">
        <v>152</v>
      </c>
      <c r="E923" s="253" t="s">
        <v>1</v>
      </c>
      <c r="F923" s="254" t="s">
        <v>169</v>
      </c>
      <c r="G923" s="252"/>
      <c r="H923" s="255">
        <v>37.234999999999999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1" t="s">
        <v>152</v>
      </c>
      <c r="AU923" s="261" t="s">
        <v>146</v>
      </c>
      <c r="AV923" s="15" t="s">
        <v>145</v>
      </c>
      <c r="AW923" s="15" t="s">
        <v>30</v>
      </c>
      <c r="AX923" s="15" t="s">
        <v>82</v>
      </c>
      <c r="AY923" s="261" t="s">
        <v>138</v>
      </c>
    </row>
    <row r="924" s="2" customFormat="1" ht="21.75" customHeight="1">
      <c r="A924" s="38"/>
      <c r="B924" s="39"/>
      <c r="C924" s="215" t="s">
        <v>1298</v>
      </c>
      <c r="D924" s="215" t="s">
        <v>141</v>
      </c>
      <c r="E924" s="216" t="s">
        <v>1299</v>
      </c>
      <c r="F924" s="217" t="s">
        <v>1300</v>
      </c>
      <c r="G924" s="218" t="s">
        <v>150</v>
      </c>
      <c r="H924" s="219">
        <v>37.234999999999999</v>
      </c>
      <c r="I924" s="220"/>
      <c r="J924" s="221">
        <f>ROUND(I924*H924,1)</f>
        <v>0</v>
      </c>
      <c r="K924" s="222"/>
      <c r="L924" s="44"/>
      <c r="M924" s="223" t="s">
        <v>1</v>
      </c>
      <c r="N924" s="224" t="s">
        <v>40</v>
      </c>
      <c r="O924" s="91"/>
      <c r="P924" s="225">
        <f>O924*H924</f>
        <v>0</v>
      </c>
      <c r="Q924" s="225">
        <v>0.00014999999999999999</v>
      </c>
      <c r="R924" s="225">
        <f>Q924*H924</f>
        <v>0.0055852499999999991</v>
      </c>
      <c r="S924" s="225">
        <v>0</v>
      </c>
      <c r="T924" s="226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27" t="s">
        <v>232</v>
      </c>
      <c r="AT924" s="227" t="s">
        <v>141</v>
      </c>
      <c r="AU924" s="227" t="s">
        <v>146</v>
      </c>
      <c r="AY924" s="17" t="s">
        <v>138</v>
      </c>
      <c r="BE924" s="228">
        <f>IF(N924="základní",J924,0)</f>
        <v>0</v>
      </c>
      <c r="BF924" s="228">
        <f>IF(N924="snížená",J924,0)</f>
        <v>0</v>
      </c>
      <c r="BG924" s="228">
        <f>IF(N924="zákl. přenesená",J924,0)</f>
        <v>0</v>
      </c>
      <c r="BH924" s="228">
        <f>IF(N924="sníž. přenesená",J924,0)</f>
        <v>0</v>
      </c>
      <c r="BI924" s="228">
        <f>IF(N924="nulová",J924,0)</f>
        <v>0</v>
      </c>
      <c r="BJ924" s="17" t="s">
        <v>146</v>
      </c>
      <c r="BK924" s="228">
        <f>ROUND(I924*H924,1)</f>
        <v>0</v>
      </c>
      <c r="BL924" s="17" t="s">
        <v>232</v>
      </c>
      <c r="BM924" s="227" t="s">
        <v>1301</v>
      </c>
    </row>
    <row r="925" s="13" customFormat="1">
      <c r="A925" s="13"/>
      <c r="B925" s="229"/>
      <c r="C925" s="230"/>
      <c r="D925" s="231" t="s">
        <v>152</v>
      </c>
      <c r="E925" s="232" t="s">
        <v>1</v>
      </c>
      <c r="F925" s="233" t="s">
        <v>243</v>
      </c>
      <c r="G925" s="230"/>
      <c r="H925" s="232" t="s">
        <v>1</v>
      </c>
      <c r="I925" s="234"/>
      <c r="J925" s="230"/>
      <c r="K925" s="230"/>
      <c r="L925" s="235"/>
      <c r="M925" s="236"/>
      <c r="N925" s="237"/>
      <c r="O925" s="237"/>
      <c r="P925" s="237"/>
      <c r="Q925" s="237"/>
      <c r="R925" s="237"/>
      <c r="S925" s="237"/>
      <c r="T925" s="23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9" t="s">
        <v>152</v>
      </c>
      <c r="AU925" s="239" t="s">
        <v>146</v>
      </c>
      <c r="AV925" s="13" t="s">
        <v>82</v>
      </c>
      <c r="AW925" s="13" t="s">
        <v>30</v>
      </c>
      <c r="AX925" s="13" t="s">
        <v>74</v>
      </c>
      <c r="AY925" s="239" t="s">
        <v>138</v>
      </c>
    </row>
    <row r="926" s="14" customFormat="1">
      <c r="A926" s="14"/>
      <c r="B926" s="240"/>
      <c r="C926" s="241"/>
      <c r="D926" s="231" t="s">
        <v>152</v>
      </c>
      <c r="E926" s="242" t="s">
        <v>1</v>
      </c>
      <c r="F926" s="243" t="s">
        <v>244</v>
      </c>
      <c r="G926" s="241"/>
      <c r="H926" s="244">
        <v>18.099</v>
      </c>
      <c r="I926" s="245"/>
      <c r="J926" s="241"/>
      <c r="K926" s="241"/>
      <c r="L926" s="246"/>
      <c r="M926" s="247"/>
      <c r="N926" s="248"/>
      <c r="O926" s="248"/>
      <c r="P926" s="248"/>
      <c r="Q926" s="248"/>
      <c r="R926" s="248"/>
      <c r="S926" s="248"/>
      <c r="T926" s="24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0" t="s">
        <v>152</v>
      </c>
      <c r="AU926" s="250" t="s">
        <v>146</v>
      </c>
      <c r="AV926" s="14" t="s">
        <v>146</v>
      </c>
      <c r="AW926" s="14" t="s">
        <v>30</v>
      </c>
      <c r="AX926" s="14" t="s">
        <v>74</v>
      </c>
      <c r="AY926" s="250" t="s">
        <v>138</v>
      </c>
    </row>
    <row r="927" s="13" customFormat="1">
      <c r="A927" s="13"/>
      <c r="B927" s="229"/>
      <c r="C927" s="230"/>
      <c r="D927" s="231" t="s">
        <v>152</v>
      </c>
      <c r="E927" s="232" t="s">
        <v>1</v>
      </c>
      <c r="F927" s="233" t="s">
        <v>245</v>
      </c>
      <c r="G927" s="230"/>
      <c r="H927" s="232" t="s">
        <v>1</v>
      </c>
      <c r="I927" s="234"/>
      <c r="J927" s="230"/>
      <c r="K927" s="230"/>
      <c r="L927" s="235"/>
      <c r="M927" s="236"/>
      <c r="N927" s="237"/>
      <c r="O927" s="237"/>
      <c r="P927" s="237"/>
      <c r="Q927" s="237"/>
      <c r="R927" s="237"/>
      <c r="S927" s="237"/>
      <c r="T927" s="23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9" t="s">
        <v>152</v>
      </c>
      <c r="AU927" s="239" t="s">
        <v>146</v>
      </c>
      <c r="AV927" s="13" t="s">
        <v>82</v>
      </c>
      <c r="AW927" s="13" t="s">
        <v>30</v>
      </c>
      <c r="AX927" s="13" t="s">
        <v>74</v>
      </c>
      <c r="AY927" s="239" t="s">
        <v>138</v>
      </c>
    </row>
    <row r="928" s="14" customFormat="1">
      <c r="A928" s="14"/>
      <c r="B928" s="240"/>
      <c r="C928" s="241"/>
      <c r="D928" s="231" t="s">
        <v>152</v>
      </c>
      <c r="E928" s="242" t="s">
        <v>1</v>
      </c>
      <c r="F928" s="243" t="s">
        <v>246</v>
      </c>
      <c r="G928" s="241"/>
      <c r="H928" s="244">
        <v>19.135999999999999</v>
      </c>
      <c r="I928" s="245"/>
      <c r="J928" s="241"/>
      <c r="K928" s="241"/>
      <c r="L928" s="246"/>
      <c r="M928" s="247"/>
      <c r="N928" s="248"/>
      <c r="O928" s="248"/>
      <c r="P928" s="248"/>
      <c r="Q928" s="248"/>
      <c r="R928" s="248"/>
      <c r="S928" s="248"/>
      <c r="T928" s="24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0" t="s">
        <v>152</v>
      </c>
      <c r="AU928" s="250" t="s">
        <v>146</v>
      </c>
      <c r="AV928" s="14" t="s">
        <v>146</v>
      </c>
      <c r="AW928" s="14" t="s">
        <v>30</v>
      </c>
      <c r="AX928" s="14" t="s">
        <v>74</v>
      </c>
      <c r="AY928" s="250" t="s">
        <v>138</v>
      </c>
    </row>
    <row r="929" s="15" customFormat="1">
      <c r="A929" s="15"/>
      <c r="B929" s="251"/>
      <c r="C929" s="252"/>
      <c r="D929" s="231" t="s">
        <v>152</v>
      </c>
      <c r="E929" s="253" t="s">
        <v>1</v>
      </c>
      <c r="F929" s="254" t="s">
        <v>169</v>
      </c>
      <c r="G929" s="252"/>
      <c r="H929" s="255">
        <v>37.234999999999999</v>
      </c>
      <c r="I929" s="256"/>
      <c r="J929" s="252"/>
      <c r="K929" s="252"/>
      <c r="L929" s="257"/>
      <c r="M929" s="258"/>
      <c r="N929" s="259"/>
      <c r="O929" s="259"/>
      <c r="P929" s="259"/>
      <c r="Q929" s="259"/>
      <c r="R929" s="259"/>
      <c r="S929" s="259"/>
      <c r="T929" s="260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1" t="s">
        <v>152</v>
      </c>
      <c r="AU929" s="261" t="s">
        <v>146</v>
      </c>
      <c r="AV929" s="15" t="s">
        <v>145</v>
      </c>
      <c r="AW929" s="15" t="s">
        <v>30</v>
      </c>
      <c r="AX929" s="15" t="s">
        <v>82</v>
      </c>
      <c r="AY929" s="261" t="s">
        <v>138</v>
      </c>
    </row>
    <row r="930" s="2" customFormat="1" ht="24.15" customHeight="1">
      <c r="A930" s="38"/>
      <c r="B930" s="39"/>
      <c r="C930" s="215" t="s">
        <v>1302</v>
      </c>
      <c r="D930" s="215" t="s">
        <v>141</v>
      </c>
      <c r="E930" s="216" t="s">
        <v>1303</v>
      </c>
      <c r="F930" s="217" t="s">
        <v>1304</v>
      </c>
      <c r="G930" s="218" t="s">
        <v>150</v>
      </c>
      <c r="H930" s="219">
        <v>37.234999999999999</v>
      </c>
      <c r="I930" s="220"/>
      <c r="J930" s="221">
        <f>ROUND(I930*H930,1)</f>
        <v>0</v>
      </c>
      <c r="K930" s="222"/>
      <c r="L930" s="44"/>
      <c r="M930" s="223" t="s">
        <v>1</v>
      </c>
      <c r="N930" s="224" t="s">
        <v>40</v>
      </c>
      <c r="O930" s="91"/>
      <c r="P930" s="225">
        <f>O930*H930</f>
        <v>0</v>
      </c>
      <c r="Q930" s="225">
        <v>1.0000000000000001E-05</v>
      </c>
      <c r="R930" s="225">
        <f>Q930*H930</f>
        <v>0.00037235000000000002</v>
      </c>
      <c r="S930" s="225">
        <v>0</v>
      </c>
      <c r="T930" s="226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27" t="s">
        <v>232</v>
      </c>
      <c r="AT930" s="227" t="s">
        <v>141</v>
      </c>
      <c r="AU930" s="227" t="s">
        <v>146</v>
      </c>
      <c r="AY930" s="17" t="s">
        <v>138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17" t="s">
        <v>146</v>
      </c>
      <c r="BK930" s="228">
        <f>ROUND(I930*H930,1)</f>
        <v>0</v>
      </c>
      <c r="BL930" s="17" t="s">
        <v>232</v>
      </c>
      <c r="BM930" s="227" t="s">
        <v>1305</v>
      </c>
    </row>
    <row r="931" s="13" customFormat="1">
      <c r="A931" s="13"/>
      <c r="B931" s="229"/>
      <c r="C931" s="230"/>
      <c r="D931" s="231" t="s">
        <v>152</v>
      </c>
      <c r="E931" s="232" t="s">
        <v>1</v>
      </c>
      <c r="F931" s="233" t="s">
        <v>243</v>
      </c>
      <c r="G931" s="230"/>
      <c r="H931" s="232" t="s">
        <v>1</v>
      </c>
      <c r="I931" s="234"/>
      <c r="J931" s="230"/>
      <c r="K931" s="230"/>
      <c r="L931" s="235"/>
      <c r="M931" s="236"/>
      <c r="N931" s="237"/>
      <c r="O931" s="237"/>
      <c r="P931" s="237"/>
      <c r="Q931" s="237"/>
      <c r="R931" s="237"/>
      <c r="S931" s="237"/>
      <c r="T931" s="23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9" t="s">
        <v>152</v>
      </c>
      <c r="AU931" s="239" t="s">
        <v>146</v>
      </c>
      <c r="AV931" s="13" t="s">
        <v>82</v>
      </c>
      <c r="AW931" s="13" t="s">
        <v>30</v>
      </c>
      <c r="AX931" s="13" t="s">
        <v>74</v>
      </c>
      <c r="AY931" s="239" t="s">
        <v>138</v>
      </c>
    </row>
    <row r="932" s="14" customFormat="1">
      <c r="A932" s="14"/>
      <c r="B932" s="240"/>
      <c r="C932" s="241"/>
      <c r="D932" s="231" t="s">
        <v>152</v>
      </c>
      <c r="E932" s="242" t="s">
        <v>1</v>
      </c>
      <c r="F932" s="243" t="s">
        <v>244</v>
      </c>
      <c r="G932" s="241"/>
      <c r="H932" s="244">
        <v>18.099</v>
      </c>
      <c r="I932" s="245"/>
      <c r="J932" s="241"/>
      <c r="K932" s="241"/>
      <c r="L932" s="246"/>
      <c r="M932" s="247"/>
      <c r="N932" s="248"/>
      <c r="O932" s="248"/>
      <c r="P932" s="248"/>
      <c r="Q932" s="248"/>
      <c r="R932" s="248"/>
      <c r="S932" s="248"/>
      <c r="T932" s="24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0" t="s">
        <v>152</v>
      </c>
      <c r="AU932" s="250" t="s">
        <v>146</v>
      </c>
      <c r="AV932" s="14" t="s">
        <v>146</v>
      </c>
      <c r="AW932" s="14" t="s">
        <v>30</v>
      </c>
      <c r="AX932" s="14" t="s">
        <v>74</v>
      </c>
      <c r="AY932" s="250" t="s">
        <v>138</v>
      </c>
    </row>
    <row r="933" s="13" customFormat="1">
      <c r="A933" s="13"/>
      <c r="B933" s="229"/>
      <c r="C933" s="230"/>
      <c r="D933" s="231" t="s">
        <v>152</v>
      </c>
      <c r="E933" s="232" t="s">
        <v>1</v>
      </c>
      <c r="F933" s="233" t="s">
        <v>245</v>
      </c>
      <c r="G933" s="230"/>
      <c r="H933" s="232" t="s">
        <v>1</v>
      </c>
      <c r="I933" s="234"/>
      <c r="J933" s="230"/>
      <c r="K933" s="230"/>
      <c r="L933" s="235"/>
      <c r="M933" s="236"/>
      <c r="N933" s="237"/>
      <c r="O933" s="237"/>
      <c r="P933" s="237"/>
      <c r="Q933" s="237"/>
      <c r="R933" s="237"/>
      <c r="S933" s="237"/>
      <c r="T933" s="238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9" t="s">
        <v>152</v>
      </c>
      <c r="AU933" s="239" t="s">
        <v>146</v>
      </c>
      <c r="AV933" s="13" t="s">
        <v>82</v>
      </c>
      <c r="AW933" s="13" t="s">
        <v>30</v>
      </c>
      <c r="AX933" s="13" t="s">
        <v>74</v>
      </c>
      <c r="AY933" s="239" t="s">
        <v>138</v>
      </c>
    </row>
    <row r="934" s="14" customFormat="1">
      <c r="A934" s="14"/>
      <c r="B934" s="240"/>
      <c r="C934" s="241"/>
      <c r="D934" s="231" t="s">
        <v>152</v>
      </c>
      <c r="E934" s="242" t="s">
        <v>1</v>
      </c>
      <c r="F934" s="243" t="s">
        <v>246</v>
      </c>
      <c r="G934" s="241"/>
      <c r="H934" s="244">
        <v>19.135999999999999</v>
      </c>
      <c r="I934" s="245"/>
      <c r="J934" s="241"/>
      <c r="K934" s="241"/>
      <c r="L934" s="246"/>
      <c r="M934" s="247"/>
      <c r="N934" s="248"/>
      <c r="O934" s="248"/>
      <c r="P934" s="248"/>
      <c r="Q934" s="248"/>
      <c r="R934" s="248"/>
      <c r="S934" s="248"/>
      <c r="T934" s="24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0" t="s">
        <v>152</v>
      </c>
      <c r="AU934" s="250" t="s">
        <v>146</v>
      </c>
      <c r="AV934" s="14" t="s">
        <v>146</v>
      </c>
      <c r="AW934" s="14" t="s">
        <v>30</v>
      </c>
      <c r="AX934" s="14" t="s">
        <v>74</v>
      </c>
      <c r="AY934" s="250" t="s">
        <v>138</v>
      </c>
    </row>
    <row r="935" s="15" customFormat="1">
      <c r="A935" s="15"/>
      <c r="B935" s="251"/>
      <c r="C935" s="252"/>
      <c r="D935" s="231" t="s">
        <v>152</v>
      </c>
      <c r="E935" s="253" t="s">
        <v>1</v>
      </c>
      <c r="F935" s="254" t="s">
        <v>169</v>
      </c>
      <c r="G935" s="252"/>
      <c r="H935" s="255">
        <v>37.234999999999999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1" t="s">
        <v>152</v>
      </c>
      <c r="AU935" s="261" t="s">
        <v>146</v>
      </c>
      <c r="AV935" s="15" t="s">
        <v>145</v>
      </c>
      <c r="AW935" s="15" t="s">
        <v>30</v>
      </c>
      <c r="AX935" s="15" t="s">
        <v>82</v>
      </c>
      <c r="AY935" s="261" t="s">
        <v>138</v>
      </c>
    </row>
    <row r="936" s="2" customFormat="1" ht="24.15" customHeight="1">
      <c r="A936" s="38"/>
      <c r="B936" s="39"/>
      <c r="C936" s="215" t="s">
        <v>1306</v>
      </c>
      <c r="D936" s="215" t="s">
        <v>141</v>
      </c>
      <c r="E936" s="216" t="s">
        <v>1307</v>
      </c>
      <c r="F936" s="217" t="s">
        <v>1308</v>
      </c>
      <c r="G936" s="218" t="s">
        <v>337</v>
      </c>
      <c r="H936" s="219">
        <v>0.067000000000000004</v>
      </c>
      <c r="I936" s="220"/>
      <c r="J936" s="221">
        <f>ROUND(I936*H936,1)</f>
        <v>0</v>
      </c>
      <c r="K936" s="222"/>
      <c r="L936" s="44"/>
      <c r="M936" s="223" t="s">
        <v>1</v>
      </c>
      <c r="N936" s="224" t="s">
        <v>40</v>
      </c>
      <c r="O936" s="91"/>
      <c r="P936" s="225">
        <f>O936*H936</f>
        <v>0</v>
      </c>
      <c r="Q936" s="225">
        <v>0</v>
      </c>
      <c r="R936" s="225">
        <f>Q936*H936</f>
        <v>0</v>
      </c>
      <c r="S936" s="225">
        <v>0</v>
      </c>
      <c r="T936" s="226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27" t="s">
        <v>232</v>
      </c>
      <c r="AT936" s="227" t="s">
        <v>141</v>
      </c>
      <c r="AU936" s="227" t="s">
        <v>146</v>
      </c>
      <c r="AY936" s="17" t="s">
        <v>138</v>
      </c>
      <c r="BE936" s="228">
        <f>IF(N936="základní",J936,0)</f>
        <v>0</v>
      </c>
      <c r="BF936" s="228">
        <f>IF(N936="snížená",J936,0)</f>
        <v>0</v>
      </c>
      <c r="BG936" s="228">
        <f>IF(N936="zákl. přenesená",J936,0)</f>
        <v>0</v>
      </c>
      <c r="BH936" s="228">
        <f>IF(N936="sníž. přenesená",J936,0)</f>
        <v>0</v>
      </c>
      <c r="BI936" s="228">
        <f>IF(N936="nulová",J936,0)</f>
        <v>0</v>
      </c>
      <c r="BJ936" s="17" t="s">
        <v>146</v>
      </c>
      <c r="BK936" s="228">
        <f>ROUND(I936*H936,1)</f>
        <v>0</v>
      </c>
      <c r="BL936" s="17" t="s">
        <v>232</v>
      </c>
      <c r="BM936" s="227" t="s">
        <v>1309</v>
      </c>
    </row>
    <row r="937" s="2" customFormat="1" ht="24.15" customHeight="1">
      <c r="A937" s="38"/>
      <c r="B937" s="39"/>
      <c r="C937" s="215" t="s">
        <v>1310</v>
      </c>
      <c r="D937" s="215" t="s">
        <v>141</v>
      </c>
      <c r="E937" s="216" t="s">
        <v>1311</v>
      </c>
      <c r="F937" s="217" t="s">
        <v>1312</v>
      </c>
      <c r="G937" s="218" t="s">
        <v>337</v>
      </c>
      <c r="H937" s="219">
        <v>0.067000000000000004</v>
      </c>
      <c r="I937" s="220"/>
      <c r="J937" s="221">
        <f>ROUND(I937*H937,1)</f>
        <v>0</v>
      </c>
      <c r="K937" s="222"/>
      <c r="L937" s="44"/>
      <c r="M937" s="223" t="s">
        <v>1</v>
      </c>
      <c r="N937" s="224" t="s">
        <v>40</v>
      </c>
      <c r="O937" s="91"/>
      <c r="P937" s="225">
        <f>O937*H937</f>
        <v>0</v>
      </c>
      <c r="Q937" s="225">
        <v>0</v>
      </c>
      <c r="R937" s="225">
        <f>Q937*H937</f>
        <v>0</v>
      </c>
      <c r="S937" s="225">
        <v>0</v>
      </c>
      <c r="T937" s="226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27" t="s">
        <v>232</v>
      </c>
      <c r="AT937" s="227" t="s">
        <v>141</v>
      </c>
      <c r="AU937" s="227" t="s">
        <v>146</v>
      </c>
      <c r="AY937" s="17" t="s">
        <v>138</v>
      </c>
      <c r="BE937" s="228">
        <f>IF(N937="základní",J937,0)</f>
        <v>0</v>
      </c>
      <c r="BF937" s="228">
        <f>IF(N937="snížená",J937,0)</f>
        <v>0</v>
      </c>
      <c r="BG937" s="228">
        <f>IF(N937="zákl. přenesená",J937,0)</f>
        <v>0</v>
      </c>
      <c r="BH937" s="228">
        <f>IF(N937="sníž. přenesená",J937,0)</f>
        <v>0</v>
      </c>
      <c r="BI937" s="228">
        <f>IF(N937="nulová",J937,0)</f>
        <v>0</v>
      </c>
      <c r="BJ937" s="17" t="s">
        <v>146</v>
      </c>
      <c r="BK937" s="228">
        <f>ROUND(I937*H937,1)</f>
        <v>0</v>
      </c>
      <c r="BL937" s="17" t="s">
        <v>232</v>
      </c>
      <c r="BM937" s="227" t="s">
        <v>1313</v>
      </c>
    </row>
    <row r="938" s="2" customFormat="1" ht="24.15" customHeight="1">
      <c r="A938" s="38"/>
      <c r="B938" s="39"/>
      <c r="C938" s="215" t="s">
        <v>1314</v>
      </c>
      <c r="D938" s="215" t="s">
        <v>141</v>
      </c>
      <c r="E938" s="216" t="s">
        <v>1315</v>
      </c>
      <c r="F938" s="217" t="s">
        <v>1316</v>
      </c>
      <c r="G938" s="218" t="s">
        <v>337</v>
      </c>
      <c r="H938" s="219">
        <v>0.067000000000000004</v>
      </c>
      <c r="I938" s="220"/>
      <c r="J938" s="221">
        <f>ROUND(I938*H938,1)</f>
        <v>0</v>
      </c>
      <c r="K938" s="222"/>
      <c r="L938" s="44"/>
      <c r="M938" s="223" t="s">
        <v>1</v>
      </c>
      <c r="N938" s="224" t="s">
        <v>40</v>
      </c>
      <c r="O938" s="91"/>
      <c r="P938" s="225">
        <f>O938*H938</f>
        <v>0</v>
      </c>
      <c r="Q938" s="225">
        <v>0</v>
      </c>
      <c r="R938" s="225">
        <f>Q938*H938</f>
        <v>0</v>
      </c>
      <c r="S938" s="225">
        <v>0</v>
      </c>
      <c r="T938" s="226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27" t="s">
        <v>232</v>
      </c>
      <c r="AT938" s="227" t="s">
        <v>141</v>
      </c>
      <c r="AU938" s="227" t="s">
        <v>146</v>
      </c>
      <c r="AY938" s="17" t="s">
        <v>138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17" t="s">
        <v>146</v>
      </c>
      <c r="BK938" s="228">
        <f>ROUND(I938*H938,1)</f>
        <v>0</v>
      </c>
      <c r="BL938" s="17" t="s">
        <v>232</v>
      </c>
      <c r="BM938" s="227" t="s">
        <v>1317</v>
      </c>
    </row>
    <row r="939" s="12" customFormat="1" ht="22.8" customHeight="1">
      <c r="A939" s="12"/>
      <c r="B939" s="199"/>
      <c r="C939" s="200"/>
      <c r="D939" s="201" t="s">
        <v>73</v>
      </c>
      <c r="E939" s="213" t="s">
        <v>1318</v>
      </c>
      <c r="F939" s="213" t="s">
        <v>1319</v>
      </c>
      <c r="G939" s="200"/>
      <c r="H939" s="200"/>
      <c r="I939" s="203"/>
      <c r="J939" s="214">
        <f>BK939</f>
        <v>0</v>
      </c>
      <c r="K939" s="200"/>
      <c r="L939" s="205"/>
      <c r="M939" s="206"/>
      <c r="N939" s="207"/>
      <c r="O939" s="207"/>
      <c r="P939" s="208">
        <f>SUM(P940:P1000)</f>
        <v>0</v>
      </c>
      <c r="Q939" s="207"/>
      <c r="R939" s="208">
        <f>SUM(R940:R1000)</f>
        <v>0.12986452999999998</v>
      </c>
      <c r="S939" s="207"/>
      <c r="T939" s="209">
        <f>SUM(T940:T1000)</f>
        <v>0.045860499999999998</v>
      </c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R939" s="210" t="s">
        <v>146</v>
      </c>
      <c r="AT939" s="211" t="s">
        <v>73</v>
      </c>
      <c r="AU939" s="211" t="s">
        <v>82</v>
      </c>
      <c r="AY939" s="210" t="s">
        <v>138</v>
      </c>
      <c r="BK939" s="212">
        <f>SUM(BK940:BK1000)</f>
        <v>0</v>
      </c>
    </row>
    <row r="940" s="2" customFormat="1" ht="24.15" customHeight="1">
      <c r="A940" s="38"/>
      <c r="B940" s="39"/>
      <c r="C940" s="215" t="s">
        <v>1320</v>
      </c>
      <c r="D940" s="215" t="s">
        <v>141</v>
      </c>
      <c r="E940" s="216" t="s">
        <v>1321</v>
      </c>
      <c r="F940" s="217" t="s">
        <v>1322</v>
      </c>
      <c r="G940" s="218" t="s">
        <v>150</v>
      </c>
      <c r="H940" s="219">
        <v>15.919000000000001</v>
      </c>
      <c r="I940" s="220"/>
      <c r="J940" s="221">
        <f>ROUND(I940*H940,1)</f>
        <v>0</v>
      </c>
      <c r="K940" s="222"/>
      <c r="L940" s="44"/>
      <c r="M940" s="223" t="s">
        <v>1</v>
      </c>
      <c r="N940" s="224" t="s">
        <v>40</v>
      </c>
      <c r="O940" s="91"/>
      <c r="P940" s="225">
        <f>O940*H940</f>
        <v>0</v>
      </c>
      <c r="Q940" s="225">
        <v>0</v>
      </c>
      <c r="R940" s="225">
        <f>Q940*H940</f>
        <v>0</v>
      </c>
      <c r="S940" s="225">
        <v>0</v>
      </c>
      <c r="T940" s="226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27" t="s">
        <v>232</v>
      </c>
      <c r="AT940" s="227" t="s">
        <v>141</v>
      </c>
      <c r="AU940" s="227" t="s">
        <v>146</v>
      </c>
      <c r="AY940" s="17" t="s">
        <v>138</v>
      </c>
      <c r="BE940" s="228">
        <f>IF(N940="základní",J940,0)</f>
        <v>0</v>
      </c>
      <c r="BF940" s="228">
        <f>IF(N940="snížená",J940,0)</f>
        <v>0</v>
      </c>
      <c r="BG940" s="228">
        <f>IF(N940="zákl. přenesená",J940,0)</f>
        <v>0</v>
      </c>
      <c r="BH940" s="228">
        <f>IF(N940="sníž. přenesená",J940,0)</f>
        <v>0</v>
      </c>
      <c r="BI940" s="228">
        <f>IF(N940="nulová",J940,0)</f>
        <v>0</v>
      </c>
      <c r="BJ940" s="17" t="s">
        <v>146</v>
      </c>
      <c r="BK940" s="228">
        <f>ROUND(I940*H940,1)</f>
        <v>0</v>
      </c>
      <c r="BL940" s="17" t="s">
        <v>232</v>
      </c>
      <c r="BM940" s="227" t="s">
        <v>1323</v>
      </c>
    </row>
    <row r="941" s="13" customFormat="1">
      <c r="A941" s="13"/>
      <c r="B941" s="229"/>
      <c r="C941" s="230"/>
      <c r="D941" s="231" t="s">
        <v>152</v>
      </c>
      <c r="E941" s="232" t="s">
        <v>1</v>
      </c>
      <c r="F941" s="233" t="s">
        <v>187</v>
      </c>
      <c r="G941" s="230"/>
      <c r="H941" s="232" t="s">
        <v>1</v>
      </c>
      <c r="I941" s="234"/>
      <c r="J941" s="230"/>
      <c r="K941" s="230"/>
      <c r="L941" s="235"/>
      <c r="M941" s="236"/>
      <c r="N941" s="237"/>
      <c r="O941" s="237"/>
      <c r="P941" s="237"/>
      <c r="Q941" s="237"/>
      <c r="R941" s="237"/>
      <c r="S941" s="237"/>
      <c r="T941" s="238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9" t="s">
        <v>152</v>
      </c>
      <c r="AU941" s="239" t="s">
        <v>146</v>
      </c>
      <c r="AV941" s="13" t="s">
        <v>82</v>
      </c>
      <c r="AW941" s="13" t="s">
        <v>30</v>
      </c>
      <c r="AX941" s="13" t="s">
        <v>74</v>
      </c>
      <c r="AY941" s="239" t="s">
        <v>138</v>
      </c>
    </row>
    <row r="942" s="14" customFormat="1">
      <c r="A942" s="14"/>
      <c r="B942" s="240"/>
      <c r="C942" s="241"/>
      <c r="D942" s="231" t="s">
        <v>152</v>
      </c>
      <c r="E942" s="242" t="s">
        <v>1</v>
      </c>
      <c r="F942" s="243" t="s">
        <v>242</v>
      </c>
      <c r="G942" s="241"/>
      <c r="H942" s="244">
        <v>7.8559999999999999</v>
      </c>
      <c r="I942" s="245"/>
      <c r="J942" s="241"/>
      <c r="K942" s="241"/>
      <c r="L942" s="246"/>
      <c r="M942" s="247"/>
      <c r="N942" s="248"/>
      <c r="O942" s="248"/>
      <c r="P942" s="248"/>
      <c r="Q942" s="248"/>
      <c r="R942" s="248"/>
      <c r="S942" s="248"/>
      <c r="T942" s="24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0" t="s">
        <v>152</v>
      </c>
      <c r="AU942" s="250" t="s">
        <v>146</v>
      </c>
      <c r="AV942" s="14" t="s">
        <v>146</v>
      </c>
      <c r="AW942" s="14" t="s">
        <v>30</v>
      </c>
      <c r="AX942" s="14" t="s">
        <v>74</v>
      </c>
      <c r="AY942" s="250" t="s">
        <v>138</v>
      </c>
    </row>
    <row r="943" s="13" customFormat="1">
      <c r="A943" s="13"/>
      <c r="B943" s="229"/>
      <c r="C943" s="230"/>
      <c r="D943" s="231" t="s">
        <v>152</v>
      </c>
      <c r="E943" s="232" t="s">
        <v>1</v>
      </c>
      <c r="F943" s="233" t="s">
        <v>160</v>
      </c>
      <c r="G943" s="230"/>
      <c r="H943" s="232" t="s">
        <v>1</v>
      </c>
      <c r="I943" s="234"/>
      <c r="J943" s="230"/>
      <c r="K943" s="230"/>
      <c r="L943" s="235"/>
      <c r="M943" s="236"/>
      <c r="N943" s="237"/>
      <c r="O943" s="237"/>
      <c r="P943" s="237"/>
      <c r="Q943" s="237"/>
      <c r="R943" s="237"/>
      <c r="S943" s="237"/>
      <c r="T943" s="23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9" t="s">
        <v>152</v>
      </c>
      <c r="AU943" s="239" t="s">
        <v>146</v>
      </c>
      <c r="AV943" s="13" t="s">
        <v>82</v>
      </c>
      <c r="AW943" s="13" t="s">
        <v>30</v>
      </c>
      <c r="AX943" s="13" t="s">
        <v>74</v>
      </c>
      <c r="AY943" s="239" t="s">
        <v>138</v>
      </c>
    </row>
    <row r="944" s="14" customFormat="1">
      <c r="A944" s="14"/>
      <c r="B944" s="240"/>
      <c r="C944" s="241"/>
      <c r="D944" s="231" t="s">
        <v>152</v>
      </c>
      <c r="E944" s="242" t="s">
        <v>1</v>
      </c>
      <c r="F944" s="243" t="s">
        <v>161</v>
      </c>
      <c r="G944" s="241"/>
      <c r="H944" s="244">
        <v>8.0630000000000006</v>
      </c>
      <c r="I944" s="245"/>
      <c r="J944" s="241"/>
      <c r="K944" s="241"/>
      <c r="L944" s="246"/>
      <c r="M944" s="247"/>
      <c r="N944" s="248"/>
      <c r="O944" s="248"/>
      <c r="P944" s="248"/>
      <c r="Q944" s="248"/>
      <c r="R944" s="248"/>
      <c r="S944" s="248"/>
      <c r="T944" s="249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0" t="s">
        <v>152</v>
      </c>
      <c r="AU944" s="250" t="s">
        <v>146</v>
      </c>
      <c r="AV944" s="14" t="s">
        <v>146</v>
      </c>
      <c r="AW944" s="14" t="s">
        <v>30</v>
      </c>
      <c r="AX944" s="14" t="s">
        <v>74</v>
      </c>
      <c r="AY944" s="250" t="s">
        <v>138</v>
      </c>
    </row>
    <row r="945" s="15" customFormat="1">
      <c r="A945" s="15"/>
      <c r="B945" s="251"/>
      <c r="C945" s="252"/>
      <c r="D945" s="231" t="s">
        <v>152</v>
      </c>
      <c r="E945" s="253" t="s">
        <v>1</v>
      </c>
      <c r="F945" s="254" t="s">
        <v>169</v>
      </c>
      <c r="G945" s="252"/>
      <c r="H945" s="255">
        <v>15.919000000000001</v>
      </c>
      <c r="I945" s="256"/>
      <c r="J945" s="252"/>
      <c r="K945" s="252"/>
      <c r="L945" s="257"/>
      <c r="M945" s="258"/>
      <c r="N945" s="259"/>
      <c r="O945" s="259"/>
      <c r="P945" s="259"/>
      <c r="Q945" s="259"/>
      <c r="R945" s="259"/>
      <c r="S945" s="259"/>
      <c r="T945" s="260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1" t="s">
        <v>152</v>
      </c>
      <c r="AU945" s="261" t="s">
        <v>146</v>
      </c>
      <c r="AV945" s="15" t="s">
        <v>145</v>
      </c>
      <c r="AW945" s="15" t="s">
        <v>30</v>
      </c>
      <c r="AX945" s="15" t="s">
        <v>82</v>
      </c>
      <c r="AY945" s="261" t="s">
        <v>138</v>
      </c>
    </row>
    <row r="946" s="2" customFormat="1" ht="24.15" customHeight="1">
      <c r="A946" s="38"/>
      <c r="B946" s="39"/>
      <c r="C946" s="215" t="s">
        <v>1324</v>
      </c>
      <c r="D946" s="215" t="s">
        <v>141</v>
      </c>
      <c r="E946" s="216" t="s">
        <v>1325</v>
      </c>
      <c r="F946" s="217" t="s">
        <v>1326</v>
      </c>
      <c r="G946" s="218" t="s">
        <v>150</v>
      </c>
      <c r="H946" s="219">
        <v>15.919000000000001</v>
      </c>
      <c r="I946" s="220"/>
      <c r="J946" s="221">
        <f>ROUND(I946*H946,1)</f>
        <v>0</v>
      </c>
      <c r="K946" s="222"/>
      <c r="L946" s="44"/>
      <c r="M946" s="223" t="s">
        <v>1</v>
      </c>
      <c r="N946" s="224" t="s">
        <v>40</v>
      </c>
      <c r="O946" s="91"/>
      <c r="P946" s="225">
        <f>O946*H946</f>
        <v>0</v>
      </c>
      <c r="Q946" s="225">
        <v>0</v>
      </c>
      <c r="R946" s="225">
        <f>Q946*H946</f>
        <v>0</v>
      </c>
      <c r="S946" s="225">
        <v>0</v>
      </c>
      <c r="T946" s="226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27" t="s">
        <v>232</v>
      </c>
      <c r="AT946" s="227" t="s">
        <v>141</v>
      </c>
      <c r="AU946" s="227" t="s">
        <v>146</v>
      </c>
      <c r="AY946" s="17" t="s">
        <v>138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7" t="s">
        <v>146</v>
      </c>
      <c r="BK946" s="228">
        <f>ROUND(I946*H946,1)</f>
        <v>0</v>
      </c>
      <c r="BL946" s="17" t="s">
        <v>232</v>
      </c>
      <c r="BM946" s="227" t="s">
        <v>1327</v>
      </c>
    </row>
    <row r="947" s="13" customFormat="1">
      <c r="A947" s="13"/>
      <c r="B947" s="229"/>
      <c r="C947" s="230"/>
      <c r="D947" s="231" t="s">
        <v>152</v>
      </c>
      <c r="E947" s="232" t="s">
        <v>1</v>
      </c>
      <c r="F947" s="233" t="s">
        <v>187</v>
      </c>
      <c r="G947" s="230"/>
      <c r="H947" s="232" t="s">
        <v>1</v>
      </c>
      <c r="I947" s="234"/>
      <c r="J947" s="230"/>
      <c r="K947" s="230"/>
      <c r="L947" s="235"/>
      <c r="M947" s="236"/>
      <c r="N947" s="237"/>
      <c r="O947" s="237"/>
      <c r="P947" s="237"/>
      <c r="Q947" s="237"/>
      <c r="R947" s="237"/>
      <c r="S947" s="237"/>
      <c r="T947" s="23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9" t="s">
        <v>152</v>
      </c>
      <c r="AU947" s="239" t="s">
        <v>146</v>
      </c>
      <c r="AV947" s="13" t="s">
        <v>82</v>
      </c>
      <c r="AW947" s="13" t="s">
        <v>30</v>
      </c>
      <c r="AX947" s="13" t="s">
        <v>74</v>
      </c>
      <c r="AY947" s="239" t="s">
        <v>138</v>
      </c>
    </row>
    <row r="948" s="14" customFormat="1">
      <c r="A948" s="14"/>
      <c r="B948" s="240"/>
      <c r="C948" s="241"/>
      <c r="D948" s="231" t="s">
        <v>152</v>
      </c>
      <c r="E948" s="242" t="s">
        <v>1</v>
      </c>
      <c r="F948" s="243" t="s">
        <v>242</v>
      </c>
      <c r="G948" s="241"/>
      <c r="H948" s="244">
        <v>7.8559999999999999</v>
      </c>
      <c r="I948" s="245"/>
      <c r="J948" s="241"/>
      <c r="K948" s="241"/>
      <c r="L948" s="246"/>
      <c r="M948" s="247"/>
      <c r="N948" s="248"/>
      <c r="O948" s="248"/>
      <c r="P948" s="248"/>
      <c r="Q948" s="248"/>
      <c r="R948" s="248"/>
      <c r="S948" s="248"/>
      <c r="T948" s="249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0" t="s">
        <v>152</v>
      </c>
      <c r="AU948" s="250" t="s">
        <v>146</v>
      </c>
      <c r="AV948" s="14" t="s">
        <v>146</v>
      </c>
      <c r="AW948" s="14" t="s">
        <v>30</v>
      </c>
      <c r="AX948" s="14" t="s">
        <v>74</v>
      </c>
      <c r="AY948" s="250" t="s">
        <v>138</v>
      </c>
    </row>
    <row r="949" s="13" customFormat="1">
      <c r="A949" s="13"/>
      <c r="B949" s="229"/>
      <c r="C949" s="230"/>
      <c r="D949" s="231" t="s">
        <v>152</v>
      </c>
      <c r="E949" s="232" t="s">
        <v>1</v>
      </c>
      <c r="F949" s="233" t="s">
        <v>160</v>
      </c>
      <c r="G949" s="230"/>
      <c r="H949" s="232" t="s">
        <v>1</v>
      </c>
      <c r="I949" s="234"/>
      <c r="J949" s="230"/>
      <c r="K949" s="230"/>
      <c r="L949" s="235"/>
      <c r="M949" s="236"/>
      <c r="N949" s="237"/>
      <c r="O949" s="237"/>
      <c r="P949" s="237"/>
      <c r="Q949" s="237"/>
      <c r="R949" s="237"/>
      <c r="S949" s="237"/>
      <c r="T949" s="23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9" t="s">
        <v>152</v>
      </c>
      <c r="AU949" s="239" t="s">
        <v>146</v>
      </c>
      <c r="AV949" s="13" t="s">
        <v>82</v>
      </c>
      <c r="AW949" s="13" t="s">
        <v>30</v>
      </c>
      <c r="AX949" s="13" t="s">
        <v>74</v>
      </c>
      <c r="AY949" s="239" t="s">
        <v>138</v>
      </c>
    </row>
    <row r="950" s="14" customFormat="1">
      <c r="A950" s="14"/>
      <c r="B950" s="240"/>
      <c r="C950" s="241"/>
      <c r="D950" s="231" t="s">
        <v>152</v>
      </c>
      <c r="E950" s="242" t="s">
        <v>1</v>
      </c>
      <c r="F950" s="243" t="s">
        <v>161</v>
      </c>
      <c r="G950" s="241"/>
      <c r="H950" s="244">
        <v>8.0630000000000006</v>
      </c>
      <c r="I950" s="245"/>
      <c r="J950" s="241"/>
      <c r="K950" s="241"/>
      <c r="L950" s="246"/>
      <c r="M950" s="247"/>
      <c r="N950" s="248"/>
      <c r="O950" s="248"/>
      <c r="P950" s="248"/>
      <c r="Q950" s="248"/>
      <c r="R950" s="248"/>
      <c r="S950" s="248"/>
      <c r="T950" s="249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0" t="s">
        <v>152</v>
      </c>
      <c r="AU950" s="250" t="s">
        <v>146</v>
      </c>
      <c r="AV950" s="14" t="s">
        <v>146</v>
      </c>
      <c r="AW950" s="14" t="s">
        <v>30</v>
      </c>
      <c r="AX950" s="14" t="s">
        <v>74</v>
      </c>
      <c r="AY950" s="250" t="s">
        <v>138</v>
      </c>
    </row>
    <row r="951" s="15" customFormat="1">
      <c r="A951" s="15"/>
      <c r="B951" s="251"/>
      <c r="C951" s="252"/>
      <c r="D951" s="231" t="s">
        <v>152</v>
      </c>
      <c r="E951" s="253" t="s">
        <v>1</v>
      </c>
      <c r="F951" s="254" t="s">
        <v>169</v>
      </c>
      <c r="G951" s="252"/>
      <c r="H951" s="255">
        <v>15.919000000000001</v>
      </c>
      <c r="I951" s="256"/>
      <c r="J951" s="252"/>
      <c r="K951" s="252"/>
      <c r="L951" s="257"/>
      <c r="M951" s="258"/>
      <c r="N951" s="259"/>
      <c r="O951" s="259"/>
      <c r="P951" s="259"/>
      <c r="Q951" s="259"/>
      <c r="R951" s="259"/>
      <c r="S951" s="259"/>
      <c r="T951" s="260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1" t="s">
        <v>152</v>
      </c>
      <c r="AU951" s="261" t="s">
        <v>146</v>
      </c>
      <c r="AV951" s="15" t="s">
        <v>145</v>
      </c>
      <c r="AW951" s="15" t="s">
        <v>30</v>
      </c>
      <c r="AX951" s="15" t="s">
        <v>82</v>
      </c>
      <c r="AY951" s="261" t="s">
        <v>138</v>
      </c>
    </row>
    <row r="952" s="2" customFormat="1" ht="16.5" customHeight="1">
      <c r="A952" s="38"/>
      <c r="B952" s="39"/>
      <c r="C952" s="215" t="s">
        <v>1328</v>
      </c>
      <c r="D952" s="215" t="s">
        <v>141</v>
      </c>
      <c r="E952" s="216" t="s">
        <v>1329</v>
      </c>
      <c r="F952" s="217" t="s">
        <v>1330</v>
      </c>
      <c r="G952" s="218" t="s">
        <v>150</v>
      </c>
      <c r="H952" s="219">
        <v>15.919000000000001</v>
      </c>
      <c r="I952" s="220"/>
      <c r="J952" s="221">
        <f>ROUND(I952*H952,1)</f>
        <v>0</v>
      </c>
      <c r="K952" s="222"/>
      <c r="L952" s="44"/>
      <c r="M952" s="223" t="s">
        <v>1</v>
      </c>
      <c r="N952" s="224" t="s">
        <v>40</v>
      </c>
      <c r="O952" s="91"/>
      <c r="P952" s="225">
        <f>O952*H952</f>
        <v>0</v>
      </c>
      <c r="Q952" s="225">
        <v>0</v>
      </c>
      <c r="R952" s="225">
        <f>Q952*H952</f>
        <v>0</v>
      </c>
      <c r="S952" s="225">
        <v>0</v>
      </c>
      <c r="T952" s="226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7" t="s">
        <v>232</v>
      </c>
      <c r="AT952" s="227" t="s">
        <v>141</v>
      </c>
      <c r="AU952" s="227" t="s">
        <v>146</v>
      </c>
      <c r="AY952" s="17" t="s">
        <v>138</v>
      </c>
      <c r="BE952" s="228">
        <f>IF(N952="základní",J952,0)</f>
        <v>0</v>
      </c>
      <c r="BF952" s="228">
        <f>IF(N952="snížená",J952,0)</f>
        <v>0</v>
      </c>
      <c r="BG952" s="228">
        <f>IF(N952="zákl. přenesená",J952,0)</f>
        <v>0</v>
      </c>
      <c r="BH952" s="228">
        <f>IF(N952="sníž. přenesená",J952,0)</f>
        <v>0</v>
      </c>
      <c r="BI952" s="228">
        <f>IF(N952="nulová",J952,0)</f>
        <v>0</v>
      </c>
      <c r="BJ952" s="17" t="s">
        <v>146</v>
      </c>
      <c r="BK952" s="228">
        <f>ROUND(I952*H952,1)</f>
        <v>0</v>
      </c>
      <c r="BL952" s="17" t="s">
        <v>232</v>
      </c>
      <c r="BM952" s="227" t="s">
        <v>1331</v>
      </c>
    </row>
    <row r="953" s="13" customFormat="1">
      <c r="A953" s="13"/>
      <c r="B953" s="229"/>
      <c r="C953" s="230"/>
      <c r="D953" s="231" t="s">
        <v>152</v>
      </c>
      <c r="E953" s="232" t="s">
        <v>1</v>
      </c>
      <c r="F953" s="233" t="s">
        <v>187</v>
      </c>
      <c r="G953" s="230"/>
      <c r="H953" s="232" t="s">
        <v>1</v>
      </c>
      <c r="I953" s="234"/>
      <c r="J953" s="230"/>
      <c r="K953" s="230"/>
      <c r="L953" s="235"/>
      <c r="M953" s="236"/>
      <c r="N953" s="237"/>
      <c r="O953" s="237"/>
      <c r="P953" s="237"/>
      <c r="Q953" s="237"/>
      <c r="R953" s="237"/>
      <c r="S953" s="237"/>
      <c r="T953" s="238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9" t="s">
        <v>152</v>
      </c>
      <c r="AU953" s="239" t="s">
        <v>146</v>
      </c>
      <c r="AV953" s="13" t="s">
        <v>82</v>
      </c>
      <c r="AW953" s="13" t="s">
        <v>30</v>
      </c>
      <c r="AX953" s="13" t="s">
        <v>74</v>
      </c>
      <c r="AY953" s="239" t="s">
        <v>138</v>
      </c>
    </row>
    <row r="954" s="14" customFormat="1">
      <c r="A954" s="14"/>
      <c r="B954" s="240"/>
      <c r="C954" s="241"/>
      <c r="D954" s="231" t="s">
        <v>152</v>
      </c>
      <c r="E954" s="242" t="s">
        <v>1</v>
      </c>
      <c r="F954" s="243" t="s">
        <v>242</v>
      </c>
      <c r="G954" s="241"/>
      <c r="H954" s="244">
        <v>7.8559999999999999</v>
      </c>
      <c r="I954" s="245"/>
      <c r="J954" s="241"/>
      <c r="K954" s="241"/>
      <c r="L954" s="246"/>
      <c r="M954" s="247"/>
      <c r="N954" s="248"/>
      <c r="O954" s="248"/>
      <c r="P954" s="248"/>
      <c r="Q954" s="248"/>
      <c r="R954" s="248"/>
      <c r="S954" s="248"/>
      <c r="T954" s="24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0" t="s">
        <v>152</v>
      </c>
      <c r="AU954" s="250" t="s">
        <v>146</v>
      </c>
      <c r="AV954" s="14" t="s">
        <v>146</v>
      </c>
      <c r="AW954" s="14" t="s">
        <v>30</v>
      </c>
      <c r="AX954" s="14" t="s">
        <v>74</v>
      </c>
      <c r="AY954" s="250" t="s">
        <v>138</v>
      </c>
    </row>
    <row r="955" s="13" customFormat="1">
      <c r="A955" s="13"/>
      <c r="B955" s="229"/>
      <c r="C955" s="230"/>
      <c r="D955" s="231" t="s">
        <v>152</v>
      </c>
      <c r="E955" s="232" t="s">
        <v>1</v>
      </c>
      <c r="F955" s="233" t="s">
        <v>160</v>
      </c>
      <c r="G955" s="230"/>
      <c r="H955" s="232" t="s">
        <v>1</v>
      </c>
      <c r="I955" s="234"/>
      <c r="J955" s="230"/>
      <c r="K955" s="230"/>
      <c r="L955" s="235"/>
      <c r="M955" s="236"/>
      <c r="N955" s="237"/>
      <c r="O955" s="237"/>
      <c r="P955" s="237"/>
      <c r="Q955" s="237"/>
      <c r="R955" s="237"/>
      <c r="S955" s="237"/>
      <c r="T955" s="238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9" t="s">
        <v>152</v>
      </c>
      <c r="AU955" s="239" t="s">
        <v>146</v>
      </c>
      <c r="AV955" s="13" t="s">
        <v>82</v>
      </c>
      <c r="AW955" s="13" t="s">
        <v>30</v>
      </c>
      <c r="AX955" s="13" t="s">
        <v>74</v>
      </c>
      <c r="AY955" s="239" t="s">
        <v>138</v>
      </c>
    </row>
    <row r="956" s="14" customFormat="1">
      <c r="A956" s="14"/>
      <c r="B956" s="240"/>
      <c r="C956" s="241"/>
      <c r="D956" s="231" t="s">
        <v>152</v>
      </c>
      <c r="E956" s="242" t="s">
        <v>1</v>
      </c>
      <c r="F956" s="243" t="s">
        <v>161</v>
      </c>
      <c r="G956" s="241"/>
      <c r="H956" s="244">
        <v>8.0630000000000006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0" t="s">
        <v>152</v>
      </c>
      <c r="AU956" s="250" t="s">
        <v>146</v>
      </c>
      <c r="AV956" s="14" t="s">
        <v>146</v>
      </c>
      <c r="AW956" s="14" t="s">
        <v>30</v>
      </c>
      <c r="AX956" s="14" t="s">
        <v>74</v>
      </c>
      <c r="AY956" s="250" t="s">
        <v>138</v>
      </c>
    </row>
    <row r="957" s="15" customFormat="1">
      <c r="A957" s="15"/>
      <c r="B957" s="251"/>
      <c r="C957" s="252"/>
      <c r="D957" s="231" t="s">
        <v>152</v>
      </c>
      <c r="E957" s="253" t="s">
        <v>1</v>
      </c>
      <c r="F957" s="254" t="s">
        <v>169</v>
      </c>
      <c r="G957" s="252"/>
      <c r="H957" s="255">
        <v>15.919000000000001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1" t="s">
        <v>152</v>
      </c>
      <c r="AU957" s="261" t="s">
        <v>146</v>
      </c>
      <c r="AV957" s="15" t="s">
        <v>145</v>
      </c>
      <c r="AW957" s="15" t="s">
        <v>30</v>
      </c>
      <c r="AX957" s="15" t="s">
        <v>82</v>
      </c>
      <c r="AY957" s="261" t="s">
        <v>138</v>
      </c>
    </row>
    <row r="958" s="2" customFormat="1" ht="24.15" customHeight="1">
      <c r="A958" s="38"/>
      <c r="B958" s="39"/>
      <c r="C958" s="215" t="s">
        <v>1332</v>
      </c>
      <c r="D958" s="215" t="s">
        <v>141</v>
      </c>
      <c r="E958" s="216" t="s">
        <v>1333</v>
      </c>
      <c r="F958" s="217" t="s">
        <v>1334</v>
      </c>
      <c r="G958" s="218" t="s">
        <v>150</v>
      </c>
      <c r="H958" s="219">
        <v>15.919000000000001</v>
      </c>
      <c r="I958" s="220"/>
      <c r="J958" s="221">
        <f>ROUND(I958*H958,1)</f>
        <v>0</v>
      </c>
      <c r="K958" s="222"/>
      <c r="L958" s="44"/>
      <c r="M958" s="223" t="s">
        <v>1</v>
      </c>
      <c r="N958" s="224" t="s">
        <v>40</v>
      </c>
      <c r="O958" s="91"/>
      <c r="P958" s="225">
        <f>O958*H958</f>
        <v>0</v>
      </c>
      <c r="Q958" s="225">
        <v>0.00020000000000000001</v>
      </c>
      <c r="R958" s="225">
        <f>Q958*H958</f>
        <v>0.0031838000000000001</v>
      </c>
      <c r="S958" s="225">
        <v>0</v>
      </c>
      <c r="T958" s="226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27" t="s">
        <v>232</v>
      </c>
      <c r="AT958" s="227" t="s">
        <v>141</v>
      </c>
      <c r="AU958" s="227" t="s">
        <v>146</v>
      </c>
      <c r="AY958" s="17" t="s">
        <v>138</v>
      </c>
      <c r="BE958" s="228">
        <f>IF(N958="základní",J958,0)</f>
        <v>0</v>
      </c>
      <c r="BF958" s="228">
        <f>IF(N958="snížená",J958,0)</f>
        <v>0</v>
      </c>
      <c r="BG958" s="228">
        <f>IF(N958="zákl. přenesená",J958,0)</f>
        <v>0</v>
      </c>
      <c r="BH958" s="228">
        <f>IF(N958="sníž. přenesená",J958,0)</f>
        <v>0</v>
      </c>
      <c r="BI958" s="228">
        <f>IF(N958="nulová",J958,0)</f>
        <v>0</v>
      </c>
      <c r="BJ958" s="17" t="s">
        <v>146</v>
      </c>
      <c r="BK958" s="228">
        <f>ROUND(I958*H958,1)</f>
        <v>0</v>
      </c>
      <c r="BL958" s="17" t="s">
        <v>232</v>
      </c>
      <c r="BM958" s="227" t="s">
        <v>1335</v>
      </c>
    </row>
    <row r="959" s="13" customFormat="1">
      <c r="A959" s="13"/>
      <c r="B959" s="229"/>
      <c r="C959" s="230"/>
      <c r="D959" s="231" t="s">
        <v>152</v>
      </c>
      <c r="E959" s="232" t="s">
        <v>1</v>
      </c>
      <c r="F959" s="233" t="s">
        <v>187</v>
      </c>
      <c r="G959" s="230"/>
      <c r="H959" s="232" t="s">
        <v>1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9" t="s">
        <v>152</v>
      </c>
      <c r="AU959" s="239" t="s">
        <v>146</v>
      </c>
      <c r="AV959" s="13" t="s">
        <v>82</v>
      </c>
      <c r="AW959" s="13" t="s">
        <v>30</v>
      </c>
      <c r="AX959" s="13" t="s">
        <v>74</v>
      </c>
      <c r="AY959" s="239" t="s">
        <v>138</v>
      </c>
    </row>
    <row r="960" s="14" customFormat="1">
      <c r="A960" s="14"/>
      <c r="B960" s="240"/>
      <c r="C960" s="241"/>
      <c r="D960" s="231" t="s">
        <v>152</v>
      </c>
      <c r="E960" s="242" t="s">
        <v>1</v>
      </c>
      <c r="F960" s="243" t="s">
        <v>242</v>
      </c>
      <c r="G960" s="241"/>
      <c r="H960" s="244">
        <v>7.8559999999999999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0" t="s">
        <v>152</v>
      </c>
      <c r="AU960" s="250" t="s">
        <v>146</v>
      </c>
      <c r="AV960" s="14" t="s">
        <v>146</v>
      </c>
      <c r="AW960" s="14" t="s">
        <v>30</v>
      </c>
      <c r="AX960" s="14" t="s">
        <v>74</v>
      </c>
      <c r="AY960" s="250" t="s">
        <v>138</v>
      </c>
    </row>
    <row r="961" s="13" customFormat="1">
      <c r="A961" s="13"/>
      <c r="B961" s="229"/>
      <c r="C961" s="230"/>
      <c r="D961" s="231" t="s">
        <v>152</v>
      </c>
      <c r="E961" s="232" t="s">
        <v>1</v>
      </c>
      <c r="F961" s="233" t="s">
        <v>160</v>
      </c>
      <c r="G961" s="230"/>
      <c r="H961" s="232" t="s">
        <v>1</v>
      </c>
      <c r="I961" s="234"/>
      <c r="J961" s="230"/>
      <c r="K961" s="230"/>
      <c r="L961" s="235"/>
      <c r="M961" s="236"/>
      <c r="N961" s="237"/>
      <c r="O961" s="237"/>
      <c r="P961" s="237"/>
      <c r="Q961" s="237"/>
      <c r="R961" s="237"/>
      <c r="S961" s="237"/>
      <c r="T961" s="23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9" t="s">
        <v>152</v>
      </c>
      <c r="AU961" s="239" t="s">
        <v>146</v>
      </c>
      <c r="AV961" s="13" t="s">
        <v>82</v>
      </c>
      <c r="AW961" s="13" t="s">
        <v>30</v>
      </c>
      <c r="AX961" s="13" t="s">
        <v>74</v>
      </c>
      <c r="AY961" s="239" t="s">
        <v>138</v>
      </c>
    </row>
    <row r="962" s="14" customFormat="1">
      <c r="A962" s="14"/>
      <c r="B962" s="240"/>
      <c r="C962" s="241"/>
      <c r="D962" s="231" t="s">
        <v>152</v>
      </c>
      <c r="E962" s="242" t="s">
        <v>1</v>
      </c>
      <c r="F962" s="243" t="s">
        <v>161</v>
      </c>
      <c r="G962" s="241"/>
      <c r="H962" s="244">
        <v>8.0630000000000006</v>
      </c>
      <c r="I962" s="245"/>
      <c r="J962" s="241"/>
      <c r="K962" s="241"/>
      <c r="L962" s="246"/>
      <c r="M962" s="247"/>
      <c r="N962" s="248"/>
      <c r="O962" s="248"/>
      <c r="P962" s="248"/>
      <c r="Q962" s="248"/>
      <c r="R962" s="248"/>
      <c r="S962" s="248"/>
      <c r="T962" s="24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0" t="s">
        <v>152</v>
      </c>
      <c r="AU962" s="250" t="s">
        <v>146</v>
      </c>
      <c r="AV962" s="14" t="s">
        <v>146</v>
      </c>
      <c r="AW962" s="14" t="s">
        <v>30</v>
      </c>
      <c r="AX962" s="14" t="s">
        <v>74</v>
      </c>
      <c r="AY962" s="250" t="s">
        <v>138</v>
      </c>
    </row>
    <row r="963" s="15" customFormat="1">
      <c r="A963" s="15"/>
      <c r="B963" s="251"/>
      <c r="C963" s="252"/>
      <c r="D963" s="231" t="s">
        <v>152</v>
      </c>
      <c r="E963" s="253" t="s">
        <v>1</v>
      </c>
      <c r="F963" s="254" t="s">
        <v>169</v>
      </c>
      <c r="G963" s="252"/>
      <c r="H963" s="255">
        <v>15.919000000000001</v>
      </c>
      <c r="I963" s="256"/>
      <c r="J963" s="252"/>
      <c r="K963" s="252"/>
      <c r="L963" s="257"/>
      <c r="M963" s="258"/>
      <c r="N963" s="259"/>
      <c r="O963" s="259"/>
      <c r="P963" s="259"/>
      <c r="Q963" s="259"/>
      <c r="R963" s="259"/>
      <c r="S963" s="259"/>
      <c r="T963" s="260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1" t="s">
        <v>152</v>
      </c>
      <c r="AU963" s="261" t="s">
        <v>146</v>
      </c>
      <c r="AV963" s="15" t="s">
        <v>145</v>
      </c>
      <c r="AW963" s="15" t="s">
        <v>30</v>
      </c>
      <c r="AX963" s="15" t="s">
        <v>82</v>
      </c>
      <c r="AY963" s="261" t="s">
        <v>138</v>
      </c>
    </row>
    <row r="964" s="2" customFormat="1" ht="24.15" customHeight="1">
      <c r="A964" s="38"/>
      <c r="B964" s="39"/>
      <c r="C964" s="215" t="s">
        <v>1336</v>
      </c>
      <c r="D964" s="215" t="s">
        <v>141</v>
      </c>
      <c r="E964" s="216" t="s">
        <v>1337</v>
      </c>
      <c r="F964" s="217" t="s">
        <v>1338</v>
      </c>
      <c r="G964" s="218" t="s">
        <v>150</v>
      </c>
      <c r="H964" s="219">
        <v>15.919000000000001</v>
      </c>
      <c r="I964" s="220"/>
      <c r="J964" s="221">
        <f>ROUND(I964*H964,1)</f>
        <v>0</v>
      </c>
      <c r="K964" s="222"/>
      <c r="L964" s="44"/>
      <c r="M964" s="223" t="s">
        <v>1</v>
      </c>
      <c r="N964" s="224" t="s">
        <v>40</v>
      </c>
      <c r="O964" s="91"/>
      <c r="P964" s="225">
        <f>O964*H964</f>
        <v>0</v>
      </c>
      <c r="Q964" s="225">
        <v>0.0044999999999999997</v>
      </c>
      <c r="R964" s="225">
        <f>Q964*H964</f>
        <v>0.071635499999999991</v>
      </c>
      <c r="S964" s="225">
        <v>0</v>
      </c>
      <c r="T964" s="226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27" t="s">
        <v>232</v>
      </c>
      <c r="AT964" s="227" t="s">
        <v>141</v>
      </c>
      <c r="AU964" s="227" t="s">
        <v>146</v>
      </c>
      <c r="AY964" s="17" t="s">
        <v>138</v>
      </c>
      <c r="BE964" s="228">
        <f>IF(N964="základní",J964,0)</f>
        <v>0</v>
      </c>
      <c r="BF964" s="228">
        <f>IF(N964="snížená",J964,0)</f>
        <v>0</v>
      </c>
      <c r="BG964" s="228">
        <f>IF(N964="zákl. přenesená",J964,0)</f>
        <v>0</v>
      </c>
      <c r="BH964" s="228">
        <f>IF(N964="sníž. přenesená",J964,0)</f>
        <v>0</v>
      </c>
      <c r="BI964" s="228">
        <f>IF(N964="nulová",J964,0)</f>
        <v>0</v>
      </c>
      <c r="BJ964" s="17" t="s">
        <v>146</v>
      </c>
      <c r="BK964" s="228">
        <f>ROUND(I964*H964,1)</f>
        <v>0</v>
      </c>
      <c r="BL964" s="17" t="s">
        <v>232</v>
      </c>
      <c r="BM964" s="227" t="s">
        <v>1339</v>
      </c>
    </row>
    <row r="965" s="13" customFormat="1">
      <c r="A965" s="13"/>
      <c r="B965" s="229"/>
      <c r="C965" s="230"/>
      <c r="D965" s="231" t="s">
        <v>152</v>
      </c>
      <c r="E965" s="232" t="s">
        <v>1</v>
      </c>
      <c r="F965" s="233" t="s">
        <v>187</v>
      </c>
      <c r="G965" s="230"/>
      <c r="H965" s="232" t="s">
        <v>1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9" t="s">
        <v>152</v>
      </c>
      <c r="AU965" s="239" t="s">
        <v>146</v>
      </c>
      <c r="AV965" s="13" t="s">
        <v>82</v>
      </c>
      <c r="AW965" s="13" t="s">
        <v>30</v>
      </c>
      <c r="AX965" s="13" t="s">
        <v>74</v>
      </c>
      <c r="AY965" s="239" t="s">
        <v>138</v>
      </c>
    </row>
    <row r="966" s="14" customFormat="1">
      <c r="A966" s="14"/>
      <c r="B966" s="240"/>
      <c r="C966" s="241"/>
      <c r="D966" s="231" t="s">
        <v>152</v>
      </c>
      <c r="E966" s="242" t="s">
        <v>1</v>
      </c>
      <c r="F966" s="243" t="s">
        <v>242</v>
      </c>
      <c r="G966" s="241"/>
      <c r="H966" s="244">
        <v>7.8559999999999999</v>
      </c>
      <c r="I966" s="245"/>
      <c r="J966" s="241"/>
      <c r="K966" s="241"/>
      <c r="L966" s="246"/>
      <c r="M966" s="247"/>
      <c r="N966" s="248"/>
      <c r="O966" s="248"/>
      <c r="P966" s="248"/>
      <c r="Q966" s="248"/>
      <c r="R966" s="248"/>
      <c r="S966" s="248"/>
      <c r="T966" s="249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0" t="s">
        <v>152</v>
      </c>
      <c r="AU966" s="250" t="s">
        <v>146</v>
      </c>
      <c r="AV966" s="14" t="s">
        <v>146</v>
      </c>
      <c r="AW966" s="14" t="s">
        <v>30</v>
      </c>
      <c r="AX966" s="14" t="s">
        <v>74</v>
      </c>
      <c r="AY966" s="250" t="s">
        <v>138</v>
      </c>
    </row>
    <row r="967" s="13" customFormat="1">
      <c r="A967" s="13"/>
      <c r="B967" s="229"/>
      <c r="C967" s="230"/>
      <c r="D967" s="231" t="s">
        <v>152</v>
      </c>
      <c r="E967" s="232" t="s">
        <v>1</v>
      </c>
      <c r="F967" s="233" t="s">
        <v>160</v>
      </c>
      <c r="G967" s="230"/>
      <c r="H967" s="232" t="s">
        <v>1</v>
      </c>
      <c r="I967" s="234"/>
      <c r="J967" s="230"/>
      <c r="K967" s="230"/>
      <c r="L967" s="235"/>
      <c r="M967" s="236"/>
      <c r="N967" s="237"/>
      <c r="O967" s="237"/>
      <c r="P967" s="237"/>
      <c r="Q967" s="237"/>
      <c r="R967" s="237"/>
      <c r="S967" s="237"/>
      <c r="T967" s="23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9" t="s">
        <v>152</v>
      </c>
      <c r="AU967" s="239" t="s">
        <v>146</v>
      </c>
      <c r="AV967" s="13" t="s">
        <v>82</v>
      </c>
      <c r="AW967" s="13" t="s">
        <v>30</v>
      </c>
      <c r="AX967" s="13" t="s">
        <v>74</v>
      </c>
      <c r="AY967" s="239" t="s">
        <v>138</v>
      </c>
    </row>
    <row r="968" s="14" customFormat="1">
      <c r="A968" s="14"/>
      <c r="B968" s="240"/>
      <c r="C968" s="241"/>
      <c r="D968" s="231" t="s">
        <v>152</v>
      </c>
      <c r="E968" s="242" t="s">
        <v>1</v>
      </c>
      <c r="F968" s="243" t="s">
        <v>161</v>
      </c>
      <c r="G968" s="241"/>
      <c r="H968" s="244">
        <v>8.0630000000000006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0" t="s">
        <v>152</v>
      </c>
      <c r="AU968" s="250" t="s">
        <v>146</v>
      </c>
      <c r="AV968" s="14" t="s">
        <v>146</v>
      </c>
      <c r="AW968" s="14" t="s">
        <v>30</v>
      </c>
      <c r="AX968" s="14" t="s">
        <v>74</v>
      </c>
      <c r="AY968" s="250" t="s">
        <v>138</v>
      </c>
    </row>
    <row r="969" s="15" customFormat="1">
      <c r="A969" s="15"/>
      <c r="B969" s="251"/>
      <c r="C969" s="252"/>
      <c r="D969" s="231" t="s">
        <v>152</v>
      </c>
      <c r="E969" s="253" t="s">
        <v>1</v>
      </c>
      <c r="F969" s="254" t="s">
        <v>169</v>
      </c>
      <c r="G969" s="252"/>
      <c r="H969" s="255">
        <v>15.919000000000001</v>
      </c>
      <c r="I969" s="256"/>
      <c r="J969" s="252"/>
      <c r="K969" s="252"/>
      <c r="L969" s="257"/>
      <c r="M969" s="258"/>
      <c r="N969" s="259"/>
      <c r="O969" s="259"/>
      <c r="P969" s="259"/>
      <c r="Q969" s="259"/>
      <c r="R969" s="259"/>
      <c r="S969" s="259"/>
      <c r="T969" s="260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1" t="s">
        <v>152</v>
      </c>
      <c r="AU969" s="261" t="s">
        <v>146</v>
      </c>
      <c r="AV969" s="15" t="s">
        <v>145</v>
      </c>
      <c r="AW969" s="15" t="s">
        <v>30</v>
      </c>
      <c r="AX969" s="15" t="s">
        <v>82</v>
      </c>
      <c r="AY969" s="261" t="s">
        <v>138</v>
      </c>
    </row>
    <row r="970" s="2" customFormat="1" ht="24.15" customHeight="1">
      <c r="A970" s="38"/>
      <c r="B970" s="39"/>
      <c r="C970" s="215" t="s">
        <v>1340</v>
      </c>
      <c r="D970" s="215" t="s">
        <v>141</v>
      </c>
      <c r="E970" s="216" t="s">
        <v>1341</v>
      </c>
      <c r="F970" s="217" t="s">
        <v>1342</v>
      </c>
      <c r="G970" s="218" t="s">
        <v>150</v>
      </c>
      <c r="H970" s="219">
        <v>15.919000000000001</v>
      </c>
      <c r="I970" s="220"/>
      <c r="J970" s="221">
        <f>ROUND(I970*H970,1)</f>
        <v>0</v>
      </c>
      <c r="K970" s="222"/>
      <c r="L970" s="44"/>
      <c r="M970" s="223" t="s">
        <v>1</v>
      </c>
      <c r="N970" s="224" t="s">
        <v>40</v>
      </c>
      <c r="O970" s="91"/>
      <c r="P970" s="225">
        <f>O970*H970</f>
        <v>0</v>
      </c>
      <c r="Q970" s="225">
        <v>0</v>
      </c>
      <c r="R970" s="225">
        <f>Q970*H970</f>
        <v>0</v>
      </c>
      <c r="S970" s="225">
        <v>0.0025000000000000001</v>
      </c>
      <c r="T970" s="226">
        <f>S970*H970</f>
        <v>0.0397975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27" t="s">
        <v>232</v>
      </c>
      <c r="AT970" s="227" t="s">
        <v>141</v>
      </c>
      <c r="AU970" s="227" t="s">
        <v>146</v>
      </c>
      <c r="AY970" s="17" t="s">
        <v>138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7" t="s">
        <v>146</v>
      </c>
      <c r="BK970" s="228">
        <f>ROUND(I970*H970,1)</f>
        <v>0</v>
      </c>
      <c r="BL970" s="17" t="s">
        <v>232</v>
      </c>
      <c r="BM970" s="227" t="s">
        <v>1343</v>
      </c>
    </row>
    <row r="971" s="13" customFormat="1">
      <c r="A971" s="13"/>
      <c r="B971" s="229"/>
      <c r="C971" s="230"/>
      <c r="D971" s="231" t="s">
        <v>152</v>
      </c>
      <c r="E971" s="232" t="s">
        <v>1</v>
      </c>
      <c r="F971" s="233" t="s">
        <v>187</v>
      </c>
      <c r="G971" s="230"/>
      <c r="H971" s="232" t="s">
        <v>1</v>
      </c>
      <c r="I971" s="234"/>
      <c r="J971" s="230"/>
      <c r="K971" s="230"/>
      <c r="L971" s="235"/>
      <c r="M971" s="236"/>
      <c r="N971" s="237"/>
      <c r="O971" s="237"/>
      <c r="P971" s="237"/>
      <c r="Q971" s="237"/>
      <c r="R971" s="237"/>
      <c r="S971" s="237"/>
      <c r="T971" s="238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9" t="s">
        <v>152</v>
      </c>
      <c r="AU971" s="239" t="s">
        <v>146</v>
      </c>
      <c r="AV971" s="13" t="s">
        <v>82</v>
      </c>
      <c r="AW971" s="13" t="s">
        <v>30</v>
      </c>
      <c r="AX971" s="13" t="s">
        <v>74</v>
      </c>
      <c r="AY971" s="239" t="s">
        <v>138</v>
      </c>
    </row>
    <row r="972" s="14" customFormat="1">
      <c r="A972" s="14"/>
      <c r="B972" s="240"/>
      <c r="C972" s="241"/>
      <c r="D972" s="231" t="s">
        <v>152</v>
      </c>
      <c r="E972" s="242" t="s">
        <v>1</v>
      </c>
      <c r="F972" s="243" t="s">
        <v>242</v>
      </c>
      <c r="G972" s="241"/>
      <c r="H972" s="244">
        <v>7.8559999999999999</v>
      </c>
      <c r="I972" s="245"/>
      <c r="J972" s="241"/>
      <c r="K972" s="241"/>
      <c r="L972" s="246"/>
      <c r="M972" s="247"/>
      <c r="N972" s="248"/>
      <c r="O972" s="248"/>
      <c r="P972" s="248"/>
      <c r="Q972" s="248"/>
      <c r="R972" s="248"/>
      <c r="S972" s="248"/>
      <c r="T972" s="249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0" t="s">
        <v>152</v>
      </c>
      <c r="AU972" s="250" t="s">
        <v>146</v>
      </c>
      <c r="AV972" s="14" t="s">
        <v>146</v>
      </c>
      <c r="AW972" s="14" t="s">
        <v>30</v>
      </c>
      <c r="AX972" s="14" t="s">
        <v>74</v>
      </c>
      <c r="AY972" s="250" t="s">
        <v>138</v>
      </c>
    </row>
    <row r="973" s="13" customFormat="1">
      <c r="A973" s="13"/>
      <c r="B973" s="229"/>
      <c r="C973" s="230"/>
      <c r="D973" s="231" t="s">
        <v>152</v>
      </c>
      <c r="E973" s="232" t="s">
        <v>1</v>
      </c>
      <c r="F973" s="233" t="s">
        <v>160</v>
      </c>
      <c r="G973" s="230"/>
      <c r="H973" s="232" t="s">
        <v>1</v>
      </c>
      <c r="I973" s="234"/>
      <c r="J973" s="230"/>
      <c r="K973" s="230"/>
      <c r="L973" s="235"/>
      <c r="M973" s="236"/>
      <c r="N973" s="237"/>
      <c r="O973" s="237"/>
      <c r="P973" s="237"/>
      <c r="Q973" s="237"/>
      <c r="R973" s="237"/>
      <c r="S973" s="237"/>
      <c r="T973" s="238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9" t="s">
        <v>152</v>
      </c>
      <c r="AU973" s="239" t="s">
        <v>146</v>
      </c>
      <c r="AV973" s="13" t="s">
        <v>82</v>
      </c>
      <c r="AW973" s="13" t="s">
        <v>30</v>
      </c>
      <c r="AX973" s="13" t="s">
        <v>74</v>
      </c>
      <c r="AY973" s="239" t="s">
        <v>138</v>
      </c>
    </row>
    <row r="974" s="14" customFormat="1">
      <c r="A974" s="14"/>
      <c r="B974" s="240"/>
      <c r="C974" s="241"/>
      <c r="D974" s="231" t="s">
        <v>152</v>
      </c>
      <c r="E974" s="242" t="s">
        <v>1</v>
      </c>
      <c r="F974" s="243" t="s">
        <v>161</v>
      </c>
      <c r="G974" s="241"/>
      <c r="H974" s="244">
        <v>8.0630000000000006</v>
      </c>
      <c r="I974" s="245"/>
      <c r="J974" s="241"/>
      <c r="K974" s="241"/>
      <c r="L974" s="246"/>
      <c r="M974" s="247"/>
      <c r="N974" s="248"/>
      <c r="O974" s="248"/>
      <c r="P974" s="248"/>
      <c r="Q974" s="248"/>
      <c r="R974" s="248"/>
      <c r="S974" s="248"/>
      <c r="T974" s="249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0" t="s">
        <v>152</v>
      </c>
      <c r="AU974" s="250" t="s">
        <v>146</v>
      </c>
      <c r="AV974" s="14" t="s">
        <v>146</v>
      </c>
      <c r="AW974" s="14" t="s">
        <v>30</v>
      </c>
      <c r="AX974" s="14" t="s">
        <v>74</v>
      </c>
      <c r="AY974" s="250" t="s">
        <v>138</v>
      </c>
    </row>
    <row r="975" s="15" customFormat="1">
      <c r="A975" s="15"/>
      <c r="B975" s="251"/>
      <c r="C975" s="252"/>
      <c r="D975" s="231" t="s">
        <v>152</v>
      </c>
      <c r="E975" s="253" t="s">
        <v>1</v>
      </c>
      <c r="F975" s="254" t="s">
        <v>169</v>
      </c>
      <c r="G975" s="252"/>
      <c r="H975" s="255">
        <v>15.919000000000001</v>
      </c>
      <c r="I975" s="256"/>
      <c r="J975" s="252"/>
      <c r="K975" s="252"/>
      <c r="L975" s="257"/>
      <c r="M975" s="258"/>
      <c r="N975" s="259"/>
      <c r="O975" s="259"/>
      <c r="P975" s="259"/>
      <c r="Q975" s="259"/>
      <c r="R975" s="259"/>
      <c r="S975" s="259"/>
      <c r="T975" s="260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1" t="s">
        <v>152</v>
      </c>
      <c r="AU975" s="261" t="s">
        <v>146</v>
      </c>
      <c r="AV975" s="15" t="s">
        <v>145</v>
      </c>
      <c r="AW975" s="15" t="s">
        <v>30</v>
      </c>
      <c r="AX975" s="15" t="s">
        <v>82</v>
      </c>
      <c r="AY975" s="261" t="s">
        <v>138</v>
      </c>
    </row>
    <row r="976" s="2" customFormat="1" ht="16.5" customHeight="1">
      <c r="A976" s="38"/>
      <c r="B976" s="39"/>
      <c r="C976" s="215" t="s">
        <v>1344</v>
      </c>
      <c r="D976" s="215" t="s">
        <v>141</v>
      </c>
      <c r="E976" s="216" t="s">
        <v>1345</v>
      </c>
      <c r="F976" s="217" t="s">
        <v>1346</v>
      </c>
      <c r="G976" s="218" t="s">
        <v>150</v>
      </c>
      <c r="H976" s="219">
        <v>15.919000000000001</v>
      </c>
      <c r="I976" s="220"/>
      <c r="J976" s="221">
        <f>ROUND(I976*H976,1)</f>
        <v>0</v>
      </c>
      <c r="K976" s="222"/>
      <c r="L976" s="44"/>
      <c r="M976" s="223" t="s">
        <v>1</v>
      </c>
      <c r="N976" s="224" t="s">
        <v>40</v>
      </c>
      <c r="O976" s="91"/>
      <c r="P976" s="225">
        <f>O976*H976</f>
        <v>0</v>
      </c>
      <c r="Q976" s="225">
        <v>0.00029999999999999997</v>
      </c>
      <c r="R976" s="225">
        <f>Q976*H976</f>
        <v>0.0047756999999999999</v>
      </c>
      <c r="S976" s="225">
        <v>0</v>
      </c>
      <c r="T976" s="226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27" t="s">
        <v>232</v>
      </c>
      <c r="AT976" s="227" t="s">
        <v>141</v>
      </c>
      <c r="AU976" s="227" t="s">
        <v>146</v>
      </c>
      <c r="AY976" s="17" t="s">
        <v>138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17" t="s">
        <v>146</v>
      </c>
      <c r="BK976" s="228">
        <f>ROUND(I976*H976,1)</f>
        <v>0</v>
      </c>
      <c r="BL976" s="17" t="s">
        <v>232</v>
      </c>
      <c r="BM976" s="227" t="s">
        <v>1347</v>
      </c>
    </row>
    <row r="977" s="13" customFormat="1">
      <c r="A977" s="13"/>
      <c r="B977" s="229"/>
      <c r="C977" s="230"/>
      <c r="D977" s="231" t="s">
        <v>152</v>
      </c>
      <c r="E977" s="232" t="s">
        <v>1</v>
      </c>
      <c r="F977" s="233" t="s">
        <v>187</v>
      </c>
      <c r="G977" s="230"/>
      <c r="H977" s="232" t="s">
        <v>1</v>
      </c>
      <c r="I977" s="234"/>
      <c r="J977" s="230"/>
      <c r="K977" s="230"/>
      <c r="L977" s="235"/>
      <c r="M977" s="236"/>
      <c r="N977" s="237"/>
      <c r="O977" s="237"/>
      <c r="P977" s="237"/>
      <c r="Q977" s="237"/>
      <c r="R977" s="237"/>
      <c r="S977" s="237"/>
      <c r="T977" s="238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9" t="s">
        <v>152</v>
      </c>
      <c r="AU977" s="239" t="s">
        <v>146</v>
      </c>
      <c r="AV977" s="13" t="s">
        <v>82</v>
      </c>
      <c r="AW977" s="13" t="s">
        <v>30</v>
      </c>
      <c r="AX977" s="13" t="s">
        <v>74</v>
      </c>
      <c r="AY977" s="239" t="s">
        <v>138</v>
      </c>
    </row>
    <row r="978" s="14" customFormat="1">
      <c r="A978" s="14"/>
      <c r="B978" s="240"/>
      <c r="C978" s="241"/>
      <c r="D978" s="231" t="s">
        <v>152</v>
      </c>
      <c r="E978" s="242" t="s">
        <v>1</v>
      </c>
      <c r="F978" s="243" t="s">
        <v>242</v>
      </c>
      <c r="G978" s="241"/>
      <c r="H978" s="244">
        <v>7.8559999999999999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0" t="s">
        <v>152</v>
      </c>
      <c r="AU978" s="250" t="s">
        <v>146</v>
      </c>
      <c r="AV978" s="14" t="s">
        <v>146</v>
      </c>
      <c r="AW978" s="14" t="s">
        <v>30</v>
      </c>
      <c r="AX978" s="14" t="s">
        <v>74</v>
      </c>
      <c r="AY978" s="250" t="s">
        <v>138</v>
      </c>
    </row>
    <row r="979" s="13" customFormat="1">
      <c r="A979" s="13"/>
      <c r="B979" s="229"/>
      <c r="C979" s="230"/>
      <c r="D979" s="231" t="s">
        <v>152</v>
      </c>
      <c r="E979" s="232" t="s">
        <v>1</v>
      </c>
      <c r="F979" s="233" t="s">
        <v>160</v>
      </c>
      <c r="G979" s="230"/>
      <c r="H979" s="232" t="s">
        <v>1</v>
      </c>
      <c r="I979" s="234"/>
      <c r="J979" s="230"/>
      <c r="K979" s="230"/>
      <c r="L979" s="235"/>
      <c r="M979" s="236"/>
      <c r="N979" s="237"/>
      <c r="O979" s="237"/>
      <c r="P979" s="237"/>
      <c r="Q979" s="237"/>
      <c r="R979" s="237"/>
      <c r="S979" s="237"/>
      <c r="T979" s="238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9" t="s">
        <v>152</v>
      </c>
      <c r="AU979" s="239" t="s">
        <v>146</v>
      </c>
      <c r="AV979" s="13" t="s">
        <v>82</v>
      </c>
      <c r="AW979" s="13" t="s">
        <v>30</v>
      </c>
      <c r="AX979" s="13" t="s">
        <v>74</v>
      </c>
      <c r="AY979" s="239" t="s">
        <v>138</v>
      </c>
    </row>
    <row r="980" s="14" customFormat="1">
      <c r="A980" s="14"/>
      <c r="B980" s="240"/>
      <c r="C980" s="241"/>
      <c r="D980" s="231" t="s">
        <v>152</v>
      </c>
      <c r="E980" s="242" t="s">
        <v>1</v>
      </c>
      <c r="F980" s="243" t="s">
        <v>161</v>
      </c>
      <c r="G980" s="241"/>
      <c r="H980" s="244">
        <v>8.0630000000000006</v>
      </c>
      <c r="I980" s="245"/>
      <c r="J980" s="241"/>
      <c r="K980" s="241"/>
      <c r="L980" s="246"/>
      <c r="M980" s="247"/>
      <c r="N980" s="248"/>
      <c r="O980" s="248"/>
      <c r="P980" s="248"/>
      <c r="Q980" s="248"/>
      <c r="R980" s="248"/>
      <c r="S980" s="248"/>
      <c r="T980" s="249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0" t="s">
        <v>152</v>
      </c>
      <c r="AU980" s="250" t="s">
        <v>146</v>
      </c>
      <c r="AV980" s="14" t="s">
        <v>146</v>
      </c>
      <c r="AW980" s="14" t="s">
        <v>30</v>
      </c>
      <c r="AX980" s="14" t="s">
        <v>74</v>
      </c>
      <c r="AY980" s="250" t="s">
        <v>138</v>
      </c>
    </row>
    <row r="981" s="15" customFormat="1">
      <c r="A981" s="15"/>
      <c r="B981" s="251"/>
      <c r="C981" s="252"/>
      <c r="D981" s="231" t="s">
        <v>152</v>
      </c>
      <c r="E981" s="253" t="s">
        <v>1</v>
      </c>
      <c r="F981" s="254" t="s">
        <v>169</v>
      </c>
      <c r="G981" s="252"/>
      <c r="H981" s="255">
        <v>15.919000000000001</v>
      </c>
      <c r="I981" s="256"/>
      <c r="J981" s="252"/>
      <c r="K981" s="252"/>
      <c r="L981" s="257"/>
      <c r="M981" s="258"/>
      <c r="N981" s="259"/>
      <c r="O981" s="259"/>
      <c r="P981" s="259"/>
      <c r="Q981" s="259"/>
      <c r="R981" s="259"/>
      <c r="S981" s="259"/>
      <c r="T981" s="260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1" t="s">
        <v>152</v>
      </c>
      <c r="AU981" s="261" t="s">
        <v>146</v>
      </c>
      <c r="AV981" s="15" t="s">
        <v>145</v>
      </c>
      <c r="AW981" s="15" t="s">
        <v>30</v>
      </c>
      <c r="AX981" s="15" t="s">
        <v>82</v>
      </c>
      <c r="AY981" s="261" t="s">
        <v>138</v>
      </c>
    </row>
    <row r="982" s="2" customFormat="1" ht="16.5" customHeight="1">
      <c r="A982" s="38"/>
      <c r="B982" s="39"/>
      <c r="C982" s="262" t="s">
        <v>1348</v>
      </c>
      <c r="D982" s="262" t="s">
        <v>233</v>
      </c>
      <c r="E982" s="263" t="s">
        <v>1349</v>
      </c>
      <c r="F982" s="264" t="s">
        <v>1350</v>
      </c>
      <c r="G982" s="265" t="s">
        <v>150</v>
      </c>
      <c r="H982" s="266">
        <v>17.510999999999999</v>
      </c>
      <c r="I982" s="267"/>
      <c r="J982" s="268">
        <f>ROUND(I982*H982,1)</f>
        <v>0</v>
      </c>
      <c r="K982" s="269"/>
      <c r="L982" s="270"/>
      <c r="M982" s="271" t="s">
        <v>1</v>
      </c>
      <c r="N982" s="272" t="s">
        <v>40</v>
      </c>
      <c r="O982" s="91"/>
      <c r="P982" s="225">
        <f>O982*H982</f>
        <v>0</v>
      </c>
      <c r="Q982" s="225">
        <v>0.0028300000000000001</v>
      </c>
      <c r="R982" s="225">
        <f>Q982*H982</f>
        <v>0.049556129999999997</v>
      </c>
      <c r="S982" s="225">
        <v>0</v>
      </c>
      <c r="T982" s="226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27" t="s">
        <v>318</v>
      </c>
      <c r="AT982" s="227" t="s">
        <v>233</v>
      </c>
      <c r="AU982" s="227" t="s">
        <v>146</v>
      </c>
      <c r="AY982" s="17" t="s">
        <v>138</v>
      </c>
      <c r="BE982" s="228">
        <f>IF(N982="základní",J982,0)</f>
        <v>0</v>
      </c>
      <c r="BF982" s="228">
        <f>IF(N982="snížená",J982,0)</f>
        <v>0</v>
      </c>
      <c r="BG982" s="228">
        <f>IF(N982="zákl. přenesená",J982,0)</f>
        <v>0</v>
      </c>
      <c r="BH982" s="228">
        <f>IF(N982="sníž. přenesená",J982,0)</f>
        <v>0</v>
      </c>
      <c r="BI982" s="228">
        <f>IF(N982="nulová",J982,0)</f>
        <v>0</v>
      </c>
      <c r="BJ982" s="17" t="s">
        <v>146</v>
      </c>
      <c r="BK982" s="228">
        <f>ROUND(I982*H982,1)</f>
        <v>0</v>
      </c>
      <c r="BL982" s="17" t="s">
        <v>232</v>
      </c>
      <c r="BM982" s="227" t="s">
        <v>1351</v>
      </c>
    </row>
    <row r="983" s="14" customFormat="1">
      <c r="A983" s="14"/>
      <c r="B983" s="240"/>
      <c r="C983" s="241"/>
      <c r="D983" s="231" t="s">
        <v>152</v>
      </c>
      <c r="E983" s="241"/>
      <c r="F983" s="243" t="s">
        <v>1352</v>
      </c>
      <c r="G983" s="241"/>
      <c r="H983" s="244">
        <v>17.510999999999999</v>
      </c>
      <c r="I983" s="245"/>
      <c r="J983" s="241"/>
      <c r="K983" s="241"/>
      <c r="L983" s="246"/>
      <c r="M983" s="247"/>
      <c r="N983" s="248"/>
      <c r="O983" s="248"/>
      <c r="P983" s="248"/>
      <c r="Q983" s="248"/>
      <c r="R983" s="248"/>
      <c r="S983" s="248"/>
      <c r="T983" s="249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0" t="s">
        <v>152</v>
      </c>
      <c r="AU983" s="250" t="s">
        <v>146</v>
      </c>
      <c r="AV983" s="14" t="s">
        <v>146</v>
      </c>
      <c r="AW983" s="14" t="s">
        <v>4</v>
      </c>
      <c r="AX983" s="14" t="s">
        <v>82</v>
      </c>
      <c r="AY983" s="250" t="s">
        <v>138</v>
      </c>
    </row>
    <row r="984" s="2" customFormat="1" ht="24.15" customHeight="1">
      <c r="A984" s="38"/>
      <c r="B984" s="39"/>
      <c r="C984" s="215" t="s">
        <v>1353</v>
      </c>
      <c r="D984" s="215" t="s">
        <v>141</v>
      </c>
      <c r="E984" s="216" t="s">
        <v>1354</v>
      </c>
      <c r="F984" s="217" t="s">
        <v>1355</v>
      </c>
      <c r="G984" s="218" t="s">
        <v>285</v>
      </c>
      <c r="H984" s="219">
        <v>5.3550000000000004</v>
      </c>
      <c r="I984" s="220"/>
      <c r="J984" s="221">
        <f>ROUND(I984*H984,1)</f>
        <v>0</v>
      </c>
      <c r="K984" s="222"/>
      <c r="L984" s="44"/>
      <c r="M984" s="223" t="s">
        <v>1</v>
      </c>
      <c r="N984" s="224" t="s">
        <v>40</v>
      </c>
      <c r="O984" s="91"/>
      <c r="P984" s="225">
        <f>O984*H984</f>
        <v>0</v>
      </c>
      <c r="Q984" s="225">
        <v>2.0000000000000002E-05</v>
      </c>
      <c r="R984" s="225">
        <f>Q984*H984</f>
        <v>0.00010710000000000002</v>
      </c>
      <c r="S984" s="225">
        <v>0</v>
      </c>
      <c r="T984" s="226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27" t="s">
        <v>232</v>
      </c>
      <c r="AT984" s="227" t="s">
        <v>141</v>
      </c>
      <c r="AU984" s="227" t="s">
        <v>146</v>
      </c>
      <c r="AY984" s="17" t="s">
        <v>138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17" t="s">
        <v>146</v>
      </c>
      <c r="BK984" s="228">
        <f>ROUND(I984*H984,1)</f>
        <v>0</v>
      </c>
      <c r="BL984" s="17" t="s">
        <v>232</v>
      </c>
      <c r="BM984" s="227" t="s">
        <v>1356</v>
      </c>
    </row>
    <row r="985" s="14" customFormat="1">
      <c r="A985" s="14"/>
      <c r="B985" s="240"/>
      <c r="C985" s="241"/>
      <c r="D985" s="231" t="s">
        <v>152</v>
      </c>
      <c r="E985" s="242" t="s">
        <v>1</v>
      </c>
      <c r="F985" s="243" t="s">
        <v>1357</v>
      </c>
      <c r="G985" s="241"/>
      <c r="H985" s="244">
        <v>5.3550000000000004</v>
      </c>
      <c r="I985" s="245"/>
      <c r="J985" s="241"/>
      <c r="K985" s="241"/>
      <c r="L985" s="246"/>
      <c r="M985" s="247"/>
      <c r="N985" s="248"/>
      <c r="O985" s="248"/>
      <c r="P985" s="248"/>
      <c r="Q985" s="248"/>
      <c r="R985" s="248"/>
      <c r="S985" s="248"/>
      <c r="T985" s="249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0" t="s">
        <v>152</v>
      </c>
      <c r="AU985" s="250" t="s">
        <v>146</v>
      </c>
      <c r="AV985" s="14" t="s">
        <v>146</v>
      </c>
      <c r="AW985" s="14" t="s">
        <v>30</v>
      </c>
      <c r="AX985" s="14" t="s">
        <v>82</v>
      </c>
      <c r="AY985" s="250" t="s">
        <v>138</v>
      </c>
    </row>
    <row r="986" s="2" customFormat="1" ht="21.75" customHeight="1">
      <c r="A986" s="38"/>
      <c r="B986" s="39"/>
      <c r="C986" s="215" t="s">
        <v>1358</v>
      </c>
      <c r="D986" s="215" t="s">
        <v>141</v>
      </c>
      <c r="E986" s="216" t="s">
        <v>1359</v>
      </c>
      <c r="F986" s="217" t="s">
        <v>1360</v>
      </c>
      <c r="G986" s="218" t="s">
        <v>285</v>
      </c>
      <c r="H986" s="219">
        <v>20.210000000000001</v>
      </c>
      <c r="I986" s="220"/>
      <c r="J986" s="221">
        <f>ROUND(I986*H986,1)</f>
        <v>0</v>
      </c>
      <c r="K986" s="222"/>
      <c r="L986" s="44"/>
      <c r="M986" s="223" t="s">
        <v>1</v>
      </c>
      <c r="N986" s="224" t="s">
        <v>40</v>
      </c>
      <c r="O986" s="91"/>
      <c r="P986" s="225">
        <f>O986*H986</f>
        <v>0</v>
      </c>
      <c r="Q986" s="225">
        <v>0</v>
      </c>
      <c r="R986" s="225">
        <f>Q986*H986</f>
        <v>0</v>
      </c>
      <c r="S986" s="225">
        <v>0.00029999999999999997</v>
      </c>
      <c r="T986" s="226">
        <f>S986*H986</f>
        <v>0.0060629999999999998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27" t="s">
        <v>232</v>
      </c>
      <c r="AT986" s="227" t="s">
        <v>141</v>
      </c>
      <c r="AU986" s="227" t="s">
        <v>146</v>
      </c>
      <c r="AY986" s="17" t="s">
        <v>138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7" t="s">
        <v>146</v>
      </c>
      <c r="BK986" s="228">
        <f>ROUND(I986*H986,1)</f>
        <v>0</v>
      </c>
      <c r="BL986" s="17" t="s">
        <v>232</v>
      </c>
      <c r="BM986" s="227" t="s">
        <v>1361</v>
      </c>
    </row>
    <row r="987" s="13" customFormat="1">
      <c r="A987" s="13"/>
      <c r="B987" s="229"/>
      <c r="C987" s="230"/>
      <c r="D987" s="231" t="s">
        <v>152</v>
      </c>
      <c r="E987" s="232" t="s">
        <v>1</v>
      </c>
      <c r="F987" s="233" t="s">
        <v>187</v>
      </c>
      <c r="G987" s="230"/>
      <c r="H987" s="232" t="s">
        <v>1</v>
      </c>
      <c r="I987" s="234"/>
      <c r="J987" s="230"/>
      <c r="K987" s="230"/>
      <c r="L987" s="235"/>
      <c r="M987" s="236"/>
      <c r="N987" s="237"/>
      <c r="O987" s="237"/>
      <c r="P987" s="237"/>
      <c r="Q987" s="237"/>
      <c r="R987" s="237"/>
      <c r="S987" s="237"/>
      <c r="T987" s="238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9" t="s">
        <v>152</v>
      </c>
      <c r="AU987" s="239" t="s">
        <v>146</v>
      </c>
      <c r="AV987" s="13" t="s">
        <v>82</v>
      </c>
      <c r="AW987" s="13" t="s">
        <v>30</v>
      </c>
      <c r="AX987" s="13" t="s">
        <v>74</v>
      </c>
      <c r="AY987" s="239" t="s">
        <v>138</v>
      </c>
    </row>
    <row r="988" s="14" customFormat="1">
      <c r="A988" s="14"/>
      <c r="B988" s="240"/>
      <c r="C988" s="241"/>
      <c r="D988" s="231" t="s">
        <v>152</v>
      </c>
      <c r="E988" s="242" t="s">
        <v>1</v>
      </c>
      <c r="F988" s="243" t="s">
        <v>1258</v>
      </c>
      <c r="G988" s="241"/>
      <c r="H988" s="244">
        <v>9.3499999999999996</v>
      </c>
      <c r="I988" s="245"/>
      <c r="J988" s="241"/>
      <c r="K988" s="241"/>
      <c r="L988" s="246"/>
      <c r="M988" s="247"/>
      <c r="N988" s="248"/>
      <c r="O988" s="248"/>
      <c r="P988" s="248"/>
      <c r="Q988" s="248"/>
      <c r="R988" s="248"/>
      <c r="S988" s="248"/>
      <c r="T988" s="249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0" t="s">
        <v>152</v>
      </c>
      <c r="AU988" s="250" t="s">
        <v>146</v>
      </c>
      <c r="AV988" s="14" t="s">
        <v>146</v>
      </c>
      <c r="AW988" s="14" t="s">
        <v>30</v>
      </c>
      <c r="AX988" s="14" t="s">
        <v>74</v>
      </c>
      <c r="AY988" s="250" t="s">
        <v>138</v>
      </c>
    </row>
    <row r="989" s="13" customFormat="1">
      <c r="A989" s="13"/>
      <c r="B989" s="229"/>
      <c r="C989" s="230"/>
      <c r="D989" s="231" t="s">
        <v>152</v>
      </c>
      <c r="E989" s="232" t="s">
        <v>1</v>
      </c>
      <c r="F989" s="233" t="s">
        <v>160</v>
      </c>
      <c r="G989" s="230"/>
      <c r="H989" s="232" t="s">
        <v>1</v>
      </c>
      <c r="I989" s="234"/>
      <c r="J989" s="230"/>
      <c r="K989" s="230"/>
      <c r="L989" s="235"/>
      <c r="M989" s="236"/>
      <c r="N989" s="237"/>
      <c r="O989" s="237"/>
      <c r="P989" s="237"/>
      <c r="Q989" s="237"/>
      <c r="R989" s="237"/>
      <c r="S989" s="237"/>
      <c r="T989" s="23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9" t="s">
        <v>152</v>
      </c>
      <c r="AU989" s="239" t="s">
        <v>146</v>
      </c>
      <c r="AV989" s="13" t="s">
        <v>82</v>
      </c>
      <c r="AW989" s="13" t="s">
        <v>30</v>
      </c>
      <c r="AX989" s="13" t="s">
        <v>74</v>
      </c>
      <c r="AY989" s="239" t="s">
        <v>138</v>
      </c>
    </row>
    <row r="990" s="14" customFormat="1">
      <c r="A990" s="14"/>
      <c r="B990" s="240"/>
      <c r="C990" s="241"/>
      <c r="D990" s="231" t="s">
        <v>152</v>
      </c>
      <c r="E990" s="242" t="s">
        <v>1</v>
      </c>
      <c r="F990" s="243" t="s">
        <v>1259</v>
      </c>
      <c r="G990" s="241"/>
      <c r="H990" s="244">
        <v>10.859999999999999</v>
      </c>
      <c r="I990" s="245"/>
      <c r="J990" s="241"/>
      <c r="K990" s="241"/>
      <c r="L990" s="246"/>
      <c r="M990" s="247"/>
      <c r="N990" s="248"/>
      <c r="O990" s="248"/>
      <c r="P990" s="248"/>
      <c r="Q990" s="248"/>
      <c r="R990" s="248"/>
      <c r="S990" s="248"/>
      <c r="T990" s="249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0" t="s">
        <v>152</v>
      </c>
      <c r="AU990" s="250" t="s">
        <v>146</v>
      </c>
      <c r="AV990" s="14" t="s">
        <v>146</v>
      </c>
      <c r="AW990" s="14" t="s">
        <v>30</v>
      </c>
      <c r="AX990" s="14" t="s">
        <v>74</v>
      </c>
      <c r="AY990" s="250" t="s">
        <v>138</v>
      </c>
    </row>
    <row r="991" s="15" customFormat="1">
      <c r="A991" s="15"/>
      <c r="B991" s="251"/>
      <c r="C991" s="252"/>
      <c r="D991" s="231" t="s">
        <v>152</v>
      </c>
      <c r="E991" s="253" t="s">
        <v>1</v>
      </c>
      <c r="F991" s="254" t="s">
        <v>169</v>
      </c>
      <c r="G991" s="252"/>
      <c r="H991" s="255">
        <v>20.210000000000001</v>
      </c>
      <c r="I991" s="256"/>
      <c r="J991" s="252"/>
      <c r="K991" s="252"/>
      <c r="L991" s="257"/>
      <c r="M991" s="258"/>
      <c r="N991" s="259"/>
      <c r="O991" s="259"/>
      <c r="P991" s="259"/>
      <c r="Q991" s="259"/>
      <c r="R991" s="259"/>
      <c r="S991" s="259"/>
      <c r="T991" s="260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1" t="s">
        <v>152</v>
      </c>
      <c r="AU991" s="261" t="s">
        <v>146</v>
      </c>
      <c r="AV991" s="15" t="s">
        <v>145</v>
      </c>
      <c r="AW991" s="15" t="s">
        <v>30</v>
      </c>
      <c r="AX991" s="15" t="s">
        <v>82</v>
      </c>
      <c r="AY991" s="261" t="s">
        <v>138</v>
      </c>
    </row>
    <row r="992" s="2" customFormat="1" ht="16.5" customHeight="1">
      <c r="A992" s="38"/>
      <c r="B992" s="39"/>
      <c r="C992" s="215" t="s">
        <v>1362</v>
      </c>
      <c r="D992" s="215" t="s">
        <v>141</v>
      </c>
      <c r="E992" s="216" t="s">
        <v>1363</v>
      </c>
      <c r="F992" s="217" t="s">
        <v>1364</v>
      </c>
      <c r="G992" s="218" t="s">
        <v>285</v>
      </c>
      <c r="H992" s="219">
        <v>20.210000000000001</v>
      </c>
      <c r="I992" s="220"/>
      <c r="J992" s="221">
        <f>ROUND(I992*H992,1)</f>
        <v>0</v>
      </c>
      <c r="K992" s="222"/>
      <c r="L992" s="44"/>
      <c r="M992" s="223" t="s">
        <v>1</v>
      </c>
      <c r="N992" s="224" t="s">
        <v>40</v>
      </c>
      <c r="O992" s="91"/>
      <c r="P992" s="225">
        <f>O992*H992</f>
        <v>0</v>
      </c>
      <c r="Q992" s="225">
        <v>3.0000000000000001E-05</v>
      </c>
      <c r="R992" s="225">
        <f>Q992*H992</f>
        <v>0.00060630000000000005</v>
      </c>
      <c r="S992" s="225">
        <v>0</v>
      </c>
      <c r="T992" s="226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27" t="s">
        <v>232</v>
      </c>
      <c r="AT992" s="227" t="s">
        <v>141</v>
      </c>
      <c r="AU992" s="227" t="s">
        <v>146</v>
      </c>
      <c r="AY992" s="17" t="s">
        <v>138</v>
      </c>
      <c r="BE992" s="228">
        <f>IF(N992="základní",J992,0)</f>
        <v>0</v>
      </c>
      <c r="BF992" s="228">
        <f>IF(N992="snížená",J992,0)</f>
        <v>0</v>
      </c>
      <c r="BG992" s="228">
        <f>IF(N992="zákl. přenesená",J992,0)</f>
        <v>0</v>
      </c>
      <c r="BH992" s="228">
        <f>IF(N992="sníž. přenesená",J992,0)</f>
        <v>0</v>
      </c>
      <c r="BI992" s="228">
        <f>IF(N992="nulová",J992,0)</f>
        <v>0</v>
      </c>
      <c r="BJ992" s="17" t="s">
        <v>146</v>
      </c>
      <c r="BK992" s="228">
        <f>ROUND(I992*H992,1)</f>
        <v>0</v>
      </c>
      <c r="BL992" s="17" t="s">
        <v>232</v>
      </c>
      <c r="BM992" s="227" t="s">
        <v>1365</v>
      </c>
    </row>
    <row r="993" s="13" customFormat="1">
      <c r="A993" s="13"/>
      <c r="B993" s="229"/>
      <c r="C993" s="230"/>
      <c r="D993" s="231" t="s">
        <v>152</v>
      </c>
      <c r="E993" s="232" t="s">
        <v>1</v>
      </c>
      <c r="F993" s="233" t="s">
        <v>187</v>
      </c>
      <c r="G993" s="230"/>
      <c r="H993" s="232" t="s">
        <v>1</v>
      </c>
      <c r="I993" s="234"/>
      <c r="J993" s="230"/>
      <c r="K993" s="230"/>
      <c r="L993" s="235"/>
      <c r="M993" s="236"/>
      <c r="N993" s="237"/>
      <c r="O993" s="237"/>
      <c r="P993" s="237"/>
      <c r="Q993" s="237"/>
      <c r="R993" s="237"/>
      <c r="S993" s="237"/>
      <c r="T993" s="238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9" t="s">
        <v>152</v>
      </c>
      <c r="AU993" s="239" t="s">
        <v>146</v>
      </c>
      <c r="AV993" s="13" t="s">
        <v>82</v>
      </c>
      <c r="AW993" s="13" t="s">
        <v>30</v>
      </c>
      <c r="AX993" s="13" t="s">
        <v>74</v>
      </c>
      <c r="AY993" s="239" t="s">
        <v>138</v>
      </c>
    </row>
    <row r="994" s="14" customFormat="1">
      <c r="A994" s="14"/>
      <c r="B994" s="240"/>
      <c r="C994" s="241"/>
      <c r="D994" s="231" t="s">
        <v>152</v>
      </c>
      <c r="E994" s="242" t="s">
        <v>1</v>
      </c>
      <c r="F994" s="243" t="s">
        <v>1258</v>
      </c>
      <c r="G994" s="241"/>
      <c r="H994" s="244">
        <v>9.3499999999999996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0" t="s">
        <v>152</v>
      </c>
      <c r="AU994" s="250" t="s">
        <v>146</v>
      </c>
      <c r="AV994" s="14" t="s">
        <v>146</v>
      </c>
      <c r="AW994" s="14" t="s">
        <v>30</v>
      </c>
      <c r="AX994" s="14" t="s">
        <v>74</v>
      </c>
      <c r="AY994" s="250" t="s">
        <v>138</v>
      </c>
    </row>
    <row r="995" s="13" customFormat="1">
      <c r="A995" s="13"/>
      <c r="B995" s="229"/>
      <c r="C995" s="230"/>
      <c r="D995" s="231" t="s">
        <v>152</v>
      </c>
      <c r="E995" s="232" t="s">
        <v>1</v>
      </c>
      <c r="F995" s="233" t="s">
        <v>160</v>
      </c>
      <c r="G995" s="230"/>
      <c r="H995" s="232" t="s">
        <v>1</v>
      </c>
      <c r="I995" s="234"/>
      <c r="J995" s="230"/>
      <c r="K995" s="230"/>
      <c r="L995" s="235"/>
      <c r="M995" s="236"/>
      <c r="N995" s="237"/>
      <c r="O995" s="237"/>
      <c r="P995" s="237"/>
      <c r="Q995" s="237"/>
      <c r="R995" s="237"/>
      <c r="S995" s="237"/>
      <c r="T995" s="238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9" t="s">
        <v>152</v>
      </c>
      <c r="AU995" s="239" t="s">
        <v>146</v>
      </c>
      <c r="AV995" s="13" t="s">
        <v>82</v>
      </c>
      <c r="AW995" s="13" t="s">
        <v>30</v>
      </c>
      <c r="AX995" s="13" t="s">
        <v>74</v>
      </c>
      <c r="AY995" s="239" t="s">
        <v>138</v>
      </c>
    </row>
    <row r="996" s="14" customFormat="1">
      <c r="A996" s="14"/>
      <c r="B996" s="240"/>
      <c r="C996" s="241"/>
      <c r="D996" s="231" t="s">
        <v>152</v>
      </c>
      <c r="E996" s="242" t="s">
        <v>1</v>
      </c>
      <c r="F996" s="243" t="s">
        <v>1259</v>
      </c>
      <c r="G996" s="241"/>
      <c r="H996" s="244">
        <v>10.859999999999999</v>
      </c>
      <c r="I996" s="245"/>
      <c r="J996" s="241"/>
      <c r="K996" s="241"/>
      <c r="L996" s="246"/>
      <c r="M996" s="247"/>
      <c r="N996" s="248"/>
      <c r="O996" s="248"/>
      <c r="P996" s="248"/>
      <c r="Q996" s="248"/>
      <c r="R996" s="248"/>
      <c r="S996" s="248"/>
      <c r="T996" s="249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0" t="s">
        <v>152</v>
      </c>
      <c r="AU996" s="250" t="s">
        <v>146</v>
      </c>
      <c r="AV996" s="14" t="s">
        <v>146</v>
      </c>
      <c r="AW996" s="14" t="s">
        <v>30</v>
      </c>
      <c r="AX996" s="14" t="s">
        <v>74</v>
      </c>
      <c r="AY996" s="250" t="s">
        <v>138</v>
      </c>
    </row>
    <row r="997" s="15" customFormat="1">
      <c r="A997" s="15"/>
      <c r="B997" s="251"/>
      <c r="C997" s="252"/>
      <c r="D997" s="231" t="s">
        <v>152</v>
      </c>
      <c r="E997" s="253" t="s">
        <v>1</v>
      </c>
      <c r="F997" s="254" t="s">
        <v>169</v>
      </c>
      <c r="G997" s="252"/>
      <c r="H997" s="255">
        <v>20.210000000000001</v>
      </c>
      <c r="I997" s="256"/>
      <c r="J997" s="252"/>
      <c r="K997" s="252"/>
      <c r="L997" s="257"/>
      <c r="M997" s="258"/>
      <c r="N997" s="259"/>
      <c r="O997" s="259"/>
      <c r="P997" s="259"/>
      <c r="Q997" s="259"/>
      <c r="R997" s="259"/>
      <c r="S997" s="259"/>
      <c r="T997" s="260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1" t="s">
        <v>152</v>
      </c>
      <c r="AU997" s="261" t="s">
        <v>146</v>
      </c>
      <c r="AV997" s="15" t="s">
        <v>145</v>
      </c>
      <c r="AW997" s="15" t="s">
        <v>30</v>
      </c>
      <c r="AX997" s="15" t="s">
        <v>82</v>
      </c>
      <c r="AY997" s="261" t="s">
        <v>138</v>
      </c>
    </row>
    <row r="998" s="2" customFormat="1" ht="24.15" customHeight="1">
      <c r="A998" s="38"/>
      <c r="B998" s="39"/>
      <c r="C998" s="215" t="s">
        <v>1366</v>
      </c>
      <c r="D998" s="215" t="s">
        <v>141</v>
      </c>
      <c r="E998" s="216" t="s">
        <v>1367</v>
      </c>
      <c r="F998" s="217" t="s">
        <v>1368</v>
      </c>
      <c r="G998" s="218" t="s">
        <v>337</v>
      </c>
      <c r="H998" s="219">
        <v>0.13</v>
      </c>
      <c r="I998" s="220"/>
      <c r="J998" s="221">
        <f>ROUND(I998*H998,1)</f>
        <v>0</v>
      </c>
      <c r="K998" s="222"/>
      <c r="L998" s="44"/>
      <c r="M998" s="223" t="s">
        <v>1</v>
      </c>
      <c r="N998" s="224" t="s">
        <v>40</v>
      </c>
      <c r="O998" s="91"/>
      <c r="P998" s="225">
        <f>O998*H998</f>
        <v>0</v>
      </c>
      <c r="Q998" s="225">
        <v>0</v>
      </c>
      <c r="R998" s="225">
        <f>Q998*H998</f>
        <v>0</v>
      </c>
      <c r="S998" s="225">
        <v>0</v>
      </c>
      <c r="T998" s="226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27" t="s">
        <v>232</v>
      </c>
      <c r="AT998" s="227" t="s">
        <v>141</v>
      </c>
      <c r="AU998" s="227" t="s">
        <v>146</v>
      </c>
      <c r="AY998" s="17" t="s">
        <v>138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17" t="s">
        <v>146</v>
      </c>
      <c r="BK998" s="228">
        <f>ROUND(I998*H998,1)</f>
        <v>0</v>
      </c>
      <c r="BL998" s="17" t="s">
        <v>232</v>
      </c>
      <c r="BM998" s="227" t="s">
        <v>1369</v>
      </c>
    </row>
    <row r="999" s="2" customFormat="1" ht="24.15" customHeight="1">
      <c r="A999" s="38"/>
      <c r="B999" s="39"/>
      <c r="C999" s="215" t="s">
        <v>1370</v>
      </c>
      <c r="D999" s="215" t="s">
        <v>141</v>
      </c>
      <c r="E999" s="216" t="s">
        <v>1371</v>
      </c>
      <c r="F999" s="217" t="s">
        <v>1372</v>
      </c>
      <c r="G999" s="218" t="s">
        <v>337</v>
      </c>
      <c r="H999" s="219">
        <v>0.13</v>
      </c>
      <c r="I999" s="220"/>
      <c r="J999" s="221">
        <f>ROUND(I999*H999,1)</f>
        <v>0</v>
      </c>
      <c r="K999" s="222"/>
      <c r="L999" s="44"/>
      <c r="M999" s="223" t="s">
        <v>1</v>
      </c>
      <c r="N999" s="224" t="s">
        <v>40</v>
      </c>
      <c r="O999" s="91"/>
      <c r="P999" s="225">
        <f>O999*H999</f>
        <v>0</v>
      </c>
      <c r="Q999" s="225">
        <v>0</v>
      </c>
      <c r="R999" s="225">
        <f>Q999*H999</f>
        <v>0</v>
      </c>
      <c r="S999" s="225">
        <v>0</v>
      </c>
      <c r="T999" s="226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27" t="s">
        <v>232</v>
      </c>
      <c r="AT999" s="227" t="s">
        <v>141</v>
      </c>
      <c r="AU999" s="227" t="s">
        <v>146</v>
      </c>
      <c r="AY999" s="17" t="s">
        <v>138</v>
      </c>
      <c r="BE999" s="228">
        <f>IF(N999="základní",J999,0)</f>
        <v>0</v>
      </c>
      <c r="BF999" s="228">
        <f>IF(N999="snížená",J999,0)</f>
        <v>0</v>
      </c>
      <c r="BG999" s="228">
        <f>IF(N999="zákl. přenesená",J999,0)</f>
        <v>0</v>
      </c>
      <c r="BH999" s="228">
        <f>IF(N999="sníž. přenesená",J999,0)</f>
        <v>0</v>
      </c>
      <c r="BI999" s="228">
        <f>IF(N999="nulová",J999,0)</f>
        <v>0</v>
      </c>
      <c r="BJ999" s="17" t="s">
        <v>146</v>
      </c>
      <c r="BK999" s="228">
        <f>ROUND(I999*H999,1)</f>
        <v>0</v>
      </c>
      <c r="BL999" s="17" t="s">
        <v>232</v>
      </c>
      <c r="BM999" s="227" t="s">
        <v>1373</v>
      </c>
    </row>
    <row r="1000" s="2" customFormat="1" ht="24.15" customHeight="1">
      <c r="A1000" s="38"/>
      <c r="B1000" s="39"/>
      <c r="C1000" s="215" t="s">
        <v>1374</v>
      </c>
      <c r="D1000" s="215" t="s">
        <v>141</v>
      </c>
      <c r="E1000" s="216" t="s">
        <v>1375</v>
      </c>
      <c r="F1000" s="217" t="s">
        <v>1376</v>
      </c>
      <c r="G1000" s="218" t="s">
        <v>337</v>
      </c>
      <c r="H1000" s="219">
        <v>0.13</v>
      </c>
      <c r="I1000" s="220"/>
      <c r="J1000" s="221">
        <f>ROUND(I1000*H1000,1)</f>
        <v>0</v>
      </c>
      <c r="K1000" s="222"/>
      <c r="L1000" s="44"/>
      <c r="M1000" s="223" t="s">
        <v>1</v>
      </c>
      <c r="N1000" s="224" t="s">
        <v>40</v>
      </c>
      <c r="O1000" s="91"/>
      <c r="P1000" s="225">
        <f>O1000*H1000</f>
        <v>0</v>
      </c>
      <c r="Q1000" s="225">
        <v>0</v>
      </c>
      <c r="R1000" s="225">
        <f>Q1000*H1000</f>
        <v>0</v>
      </c>
      <c r="S1000" s="225">
        <v>0</v>
      </c>
      <c r="T1000" s="226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27" t="s">
        <v>232</v>
      </c>
      <c r="AT1000" s="227" t="s">
        <v>141</v>
      </c>
      <c r="AU1000" s="227" t="s">
        <v>146</v>
      </c>
      <c r="AY1000" s="17" t="s">
        <v>138</v>
      </c>
      <c r="BE1000" s="228">
        <f>IF(N1000="základní",J1000,0)</f>
        <v>0</v>
      </c>
      <c r="BF1000" s="228">
        <f>IF(N1000="snížená",J1000,0)</f>
        <v>0</v>
      </c>
      <c r="BG1000" s="228">
        <f>IF(N1000="zákl. přenesená",J1000,0)</f>
        <v>0</v>
      </c>
      <c r="BH1000" s="228">
        <f>IF(N1000="sníž. přenesená",J1000,0)</f>
        <v>0</v>
      </c>
      <c r="BI1000" s="228">
        <f>IF(N1000="nulová",J1000,0)</f>
        <v>0</v>
      </c>
      <c r="BJ1000" s="17" t="s">
        <v>146</v>
      </c>
      <c r="BK1000" s="228">
        <f>ROUND(I1000*H1000,1)</f>
        <v>0</v>
      </c>
      <c r="BL1000" s="17" t="s">
        <v>232</v>
      </c>
      <c r="BM1000" s="227" t="s">
        <v>1377</v>
      </c>
    </row>
    <row r="1001" s="12" customFormat="1" ht="22.8" customHeight="1">
      <c r="A1001" s="12"/>
      <c r="B1001" s="199"/>
      <c r="C1001" s="200"/>
      <c r="D1001" s="201" t="s">
        <v>73</v>
      </c>
      <c r="E1001" s="213" t="s">
        <v>1378</v>
      </c>
      <c r="F1001" s="213" t="s">
        <v>1379</v>
      </c>
      <c r="G1001" s="200"/>
      <c r="H1001" s="200"/>
      <c r="I1001" s="203"/>
      <c r="J1001" s="214">
        <f>BK1001</f>
        <v>0</v>
      </c>
      <c r="K1001" s="200"/>
      <c r="L1001" s="205"/>
      <c r="M1001" s="206"/>
      <c r="N1001" s="207"/>
      <c r="O1001" s="207"/>
      <c r="P1001" s="208">
        <f>SUM(P1002:P1088)</f>
        <v>0</v>
      </c>
      <c r="Q1001" s="207"/>
      <c r="R1001" s="208">
        <f>SUM(R1002:R1088)</f>
        <v>0.75666199999999983</v>
      </c>
      <c r="S1001" s="207"/>
      <c r="T1001" s="209">
        <f>SUM(T1002:T1088)</f>
        <v>0.060919999999999995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10" t="s">
        <v>146</v>
      </c>
      <c r="AT1001" s="211" t="s">
        <v>73</v>
      </c>
      <c r="AU1001" s="211" t="s">
        <v>82</v>
      </c>
      <c r="AY1001" s="210" t="s">
        <v>138</v>
      </c>
      <c r="BK1001" s="212">
        <f>SUM(BK1002:BK1088)</f>
        <v>0</v>
      </c>
    </row>
    <row r="1002" s="2" customFormat="1" ht="16.5" customHeight="1">
      <c r="A1002" s="38"/>
      <c r="B1002" s="39"/>
      <c r="C1002" s="215" t="s">
        <v>1380</v>
      </c>
      <c r="D1002" s="215" t="s">
        <v>141</v>
      </c>
      <c r="E1002" s="216" t="s">
        <v>1381</v>
      </c>
      <c r="F1002" s="217" t="s">
        <v>1382</v>
      </c>
      <c r="G1002" s="218" t="s">
        <v>150</v>
      </c>
      <c r="H1002" s="219">
        <v>18.699999999999999</v>
      </c>
      <c r="I1002" s="220"/>
      <c r="J1002" s="221">
        <f>ROUND(I1002*H1002,1)</f>
        <v>0</v>
      </c>
      <c r="K1002" s="222"/>
      <c r="L1002" s="44"/>
      <c r="M1002" s="223" t="s">
        <v>1</v>
      </c>
      <c r="N1002" s="224" t="s">
        <v>40</v>
      </c>
      <c r="O1002" s="91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27" t="s">
        <v>232</v>
      </c>
      <c r="AT1002" s="227" t="s">
        <v>141</v>
      </c>
      <c r="AU1002" s="227" t="s">
        <v>146</v>
      </c>
      <c r="AY1002" s="17" t="s">
        <v>138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17" t="s">
        <v>146</v>
      </c>
      <c r="BK1002" s="228">
        <f>ROUND(I1002*H1002,1)</f>
        <v>0</v>
      </c>
      <c r="BL1002" s="17" t="s">
        <v>232</v>
      </c>
      <c r="BM1002" s="227" t="s">
        <v>1383</v>
      </c>
    </row>
    <row r="1003" s="13" customFormat="1">
      <c r="A1003" s="13"/>
      <c r="B1003" s="229"/>
      <c r="C1003" s="230"/>
      <c r="D1003" s="231" t="s">
        <v>152</v>
      </c>
      <c r="E1003" s="232" t="s">
        <v>1</v>
      </c>
      <c r="F1003" s="233" t="s">
        <v>165</v>
      </c>
      <c r="G1003" s="230"/>
      <c r="H1003" s="232" t="s">
        <v>1</v>
      </c>
      <c r="I1003" s="234"/>
      <c r="J1003" s="230"/>
      <c r="K1003" s="230"/>
      <c r="L1003" s="235"/>
      <c r="M1003" s="236"/>
      <c r="N1003" s="237"/>
      <c r="O1003" s="237"/>
      <c r="P1003" s="237"/>
      <c r="Q1003" s="237"/>
      <c r="R1003" s="237"/>
      <c r="S1003" s="237"/>
      <c r="T1003" s="238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9" t="s">
        <v>152</v>
      </c>
      <c r="AU1003" s="239" t="s">
        <v>146</v>
      </c>
      <c r="AV1003" s="13" t="s">
        <v>82</v>
      </c>
      <c r="AW1003" s="13" t="s">
        <v>30</v>
      </c>
      <c r="AX1003" s="13" t="s">
        <v>74</v>
      </c>
      <c r="AY1003" s="239" t="s">
        <v>138</v>
      </c>
    </row>
    <row r="1004" s="14" customFormat="1">
      <c r="A1004" s="14"/>
      <c r="B1004" s="240"/>
      <c r="C1004" s="241"/>
      <c r="D1004" s="231" t="s">
        <v>152</v>
      </c>
      <c r="E1004" s="242" t="s">
        <v>1</v>
      </c>
      <c r="F1004" s="243" t="s">
        <v>1384</v>
      </c>
      <c r="G1004" s="241"/>
      <c r="H1004" s="244">
        <v>13</v>
      </c>
      <c r="I1004" s="245"/>
      <c r="J1004" s="241"/>
      <c r="K1004" s="241"/>
      <c r="L1004" s="246"/>
      <c r="M1004" s="247"/>
      <c r="N1004" s="248"/>
      <c r="O1004" s="248"/>
      <c r="P1004" s="248"/>
      <c r="Q1004" s="248"/>
      <c r="R1004" s="248"/>
      <c r="S1004" s="248"/>
      <c r="T1004" s="249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0" t="s">
        <v>152</v>
      </c>
      <c r="AU1004" s="250" t="s">
        <v>146</v>
      </c>
      <c r="AV1004" s="14" t="s">
        <v>146</v>
      </c>
      <c r="AW1004" s="14" t="s">
        <v>30</v>
      </c>
      <c r="AX1004" s="14" t="s">
        <v>74</v>
      </c>
      <c r="AY1004" s="250" t="s">
        <v>138</v>
      </c>
    </row>
    <row r="1005" s="13" customFormat="1">
      <c r="A1005" s="13"/>
      <c r="B1005" s="229"/>
      <c r="C1005" s="230"/>
      <c r="D1005" s="231" t="s">
        <v>152</v>
      </c>
      <c r="E1005" s="232" t="s">
        <v>1</v>
      </c>
      <c r="F1005" s="233" t="s">
        <v>167</v>
      </c>
      <c r="G1005" s="230"/>
      <c r="H1005" s="232" t="s">
        <v>1</v>
      </c>
      <c r="I1005" s="234"/>
      <c r="J1005" s="230"/>
      <c r="K1005" s="230"/>
      <c r="L1005" s="235"/>
      <c r="M1005" s="236"/>
      <c r="N1005" s="237"/>
      <c r="O1005" s="237"/>
      <c r="P1005" s="237"/>
      <c r="Q1005" s="237"/>
      <c r="R1005" s="237"/>
      <c r="S1005" s="237"/>
      <c r="T1005" s="238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9" t="s">
        <v>152</v>
      </c>
      <c r="AU1005" s="239" t="s">
        <v>146</v>
      </c>
      <c r="AV1005" s="13" t="s">
        <v>82</v>
      </c>
      <c r="AW1005" s="13" t="s">
        <v>30</v>
      </c>
      <c r="AX1005" s="13" t="s">
        <v>74</v>
      </c>
      <c r="AY1005" s="239" t="s">
        <v>138</v>
      </c>
    </row>
    <row r="1006" s="14" customFormat="1">
      <c r="A1006" s="14"/>
      <c r="B1006" s="240"/>
      <c r="C1006" s="241"/>
      <c r="D1006" s="231" t="s">
        <v>152</v>
      </c>
      <c r="E1006" s="242" t="s">
        <v>1</v>
      </c>
      <c r="F1006" s="243" t="s">
        <v>1385</v>
      </c>
      <c r="G1006" s="241"/>
      <c r="H1006" s="244">
        <v>5.7000000000000002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0" t="s">
        <v>152</v>
      </c>
      <c r="AU1006" s="250" t="s">
        <v>146</v>
      </c>
      <c r="AV1006" s="14" t="s">
        <v>146</v>
      </c>
      <c r="AW1006" s="14" t="s">
        <v>30</v>
      </c>
      <c r="AX1006" s="14" t="s">
        <v>74</v>
      </c>
      <c r="AY1006" s="250" t="s">
        <v>138</v>
      </c>
    </row>
    <row r="1007" s="15" customFormat="1">
      <c r="A1007" s="15"/>
      <c r="B1007" s="251"/>
      <c r="C1007" s="252"/>
      <c r="D1007" s="231" t="s">
        <v>152</v>
      </c>
      <c r="E1007" s="253" t="s">
        <v>1</v>
      </c>
      <c r="F1007" s="254" t="s">
        <v>169</v>
      </c>
      <c r="G1007" s="252"/>
      <c r="H1007" s="255">
        <v>18.699999999999999</v>
      </c>
      <c r="I1007" s="256"/>
      <c r="J1007" s="252"/>
      <c r="K1007" s="252"/>
      <c r="L1007" s="257"/>
      <c r="M1007" s="258"/>
      <c r="N1007" s="259"/>
      <c r="O1007" s="259"/>
      <c r="P1007" s="259"/>
      <c r="Q1007" s="259"/>
      <c r="R1007" s="259"/>
      <c r="S1007" s="259"/>
      <c r="T1007" s="260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1" t="s">
        <v>152</v>
      </c>
      <c r="AU1007" s="261" t="s">
        <v>146</v>
      </c>
      <c r="AV1007" s="15" t="s">
        <v>145</v>
      </c>
      <c r="AW1007" s="15" t="s">
        <v>30</v>
      </c>
      <c r="AX1007" s="15" t="s">
        <v>82</v>
      </c>
      <c r="AY1007" s="261" t="s">
        <v>138</v>
      </c>
    </row>
    <row r="1008" s="2" customFormat="1" ht="16.5" customHeight="1">
      <c r="A1008" s="38"/>
      <c r="B1008" s="39"/>
      <c r="C1008" s="215" t="s">
        <v>1386</v>
      </c>
      <c r="D1008" s="215" t="s">
        <v>141</v>
      </c>
      <c r="E1008" s="216" t="s">
        <v>1387</v>
      </c>
      <c r="F1008" s="217" t="s">
        <v>1388</v>
      </c>
      <c r="G1008" s="218" t="s">
        <v>150</v>
      </c>
      <c r="H1008" s="219">
        <v>18.699999999999999</v>
      </c>
      <c r="I1008" s="220"/>
      <c r="J1008" s="221">
        <f>ROUND(I1008*H1008,1)</f>
        <v>0</v>
      </c>
      <c r="K1008" s="222"/>
      <c r="L1008" s="44"/>
      <c r="M1008" s="223" t="s">
        <v>1</v>
      </c>
      <c r="N1008" s="224" t="s">
        <v>40</v>
      </c>
      <c r="O1008" s="91"/>
      <c r="P1008" s="225">
        <f>O1008*H1008</f>
        <v>0</v>
      </c>
      <c r="Q1008" s="225">
        <v>0.00029999999999999997</v>
      </c>
      <c r="R1008" s="225">
        <f>Q1008*H1008</f>
        <v>0.0056099999999999995</v>
      </c>
      <c r="S1008" s="225">
        <v>0</v>
      </c>
      <c r="T1008" s="226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27" t="s">
        <v>232</v>
      </c>
      <c r="AT1008" s="227" t="s">
        <v>141</v>
      </c>
      <c r="AU1008" s="227" t="s">
        <v>146</v>
      </c>
      <c r="AY1008" s="17" t="s">
        <v>138</v>
      </c>
      <c r="BE1008" s="228">
        <f>IF(N1008="základní",J1008,0)</f>
        <v>0</v>
      </c>
      <c r="BF1008" s="228">
        <f>IF(N1008="snížená",J1008,0)</f>
        <v>0</v>
      </c>
      <c r="BG1008" s="228">
        <f>IF(N1008="zákl. přenesená",J1008,0)</f>
        <v>0</v>
      </c>
      <c r="BH1008" s="228">
        <f>IF(N1008="sníž. přenesená",J1008,0)</f>
        <v>0</v>
      </c>
      <c r="BI1008" s="228">
        <f>IF(N1008="nulová",J1008,0)</f>
        <v>0</v>
      </c>
      <c r="BJ1008" s="17" t="s">
        <v>146</v>
      </c>
      <c r="BK1008" s="228">
        <f>ROUND(I1008*H1008,1)</f>
        <v>0</v>
      </c>
      <c r="BL1008" s="17" t="s">
        <v>232</v>
      </c>
      <c r="BM1008" s="227" t="s">
        <v>1389</v>
      </c>
    </row>
    <row r="1009" s="13" customFormat="1">
      <c r="A1009" s="13"/>
      <c r="B1009" s="229"/>
      <c r="C1009" s="230"/>
      <c r="D1009" s="231" t="s">
        <v>152</v>
      </c>
      <c r="E1009" s="232" t="s">
        <v>1</v>
      </c>
      <c r="F1009" s="233" t="s">
        <v>165</v>
      </c>
      <c r="G1009" s="230"/>
      <c r="H1009" s="232" t="s">
        <v>1</v>
      </c>
      <c r="I1009" s="234"/>
      <c r="J1009" s="230"/>
      <c r="K1009" s="230"/>
      <c r="L1009" s="235"/>
      <c r="M1009" s="236"/>
      <c r="N1009" s="237"/>
      <c r="O1009" s="237"/>
      <c r="P1009" s="237"/>
      <c r="Q1009" s="237"/>
      <c r="R1009" s="237"/>
      <c r="S1009" s="237"/>
      <c r="T1009" s="238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9" t="s">
        <v>152</v>
      </c>
      <c r="AU1009" s="239" t="s">
        <v>146</v>
      </c>
      <c r="AV1009" s="13" t="s">
        <v>82</v>
      </c>
      <c r="AW1009" s="13" t="s">
        <v>30</v>
      </c>
      <c r="AX1009" s="13" t="s">
        <v>74</v>
      </c>
      <c r="AY1009" s="239" t="s">
        <v>138</v>
      </c>
    </row>
    <row r="1010" s="14" customFormat="1">
      <c r="A1010" s="14"/>
      <c r="B1010" s="240"/>
      <c r="C1010" s="241"/>
      <c r="D1010" s="231" t="s">
        <v>152</v>
      </c>
      <c r="E1010" s="242" t="s">
        <v>1</v>
      </c>
      <c r="F1010" s="243" t="s">
        <v>1384</v>
      </c>
      <c r="G1010" s="241"/>
      <c r="H1010" s="244">
        <v>13</v>
      </c>
      <c r="I1010" s="245"/>
      <c r="J1010" s="241"/>
      <c r="K1010" s="241"/>
      <c r="L1010" s="246"/>
      <c r="M1010" s="247"/>
      <c r="N1010" s="248"/>
      <c r="O1010" s="248"/>
      <c r="P1010" s="248"/>
      <c r="Q1010" s="248"/>
      <c r="R1010" s="248"/>
      <c r="S1010" s="248"/>
      <c r="T1010" s="249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0" t="s">
        <v>152</v>
      </c>
      <c r="AU1010" s="250" t="s">
        <v>146</v>
      </c>
      <c r="AV1010" s="14" t="s">
        <v>146</v>
      </c>
      <c r="AW1010" s="14" t="s">
        <v>30</v>
      </c>
      <c r="AX1010" s="14" t="s">
        <v>74</v>
      </c>
      <c r="AY1010" s="250" t="s">
        <v>138</v>
      </c>
    </row>
    <row r="1011" s="13" customFormat="1">
      <c r="A1011" s="13"/>
      <c r="B1011" s="229"/>
      <c r="C1011" s="230"/>
      <c r="D1011" s="231" t="s">
        <v>152</v>
      </c>
      <c r="E1011" s="232" t="s">
        <v>1</v>
      </c>
      <c r="F1011" s="233" t="s">
        <v>167</v>
      </c>
      <c r="G1011" s="230"/>
      <c r="H1011" s="232" t="s">
        <v>1</v>
      </c>
      <c r="I1011" s="234"/>
      <c r="J1011" s="230"/>
      <c r="K1011" s="230"/>
      <c r="L1011" s="235"/>
      <c r="M1011" s="236"/>
      <c r="N1011" s="237"/>
      <c r="O1011" s="237"/>
      <c r="P1011" s="237"/>
      <c r="Q1011" s="237"/>
      <c r="R1011" s="237"/>
      <c r="S1011" s="237"/>
      <c r="T1011" s="238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9" t="s">
        <v>152</v>
      </c>
      <c r="AU1011" s="239" t="s">
        <v>146</v>
      </c>
      <c r="AV1011" s="13" t="s">
        <v>82</v>
      </c>
      <c r="AW1011" s="13" t="s">
        <v>30</v>
      </c>
      <c r="AX1011" s="13" t="s">
        <v>74</v>
      </c>
      <c r="AY1011" s="239" t="s">
        <v>138</v>
      </c>
    </row>
    <row r="1012" s="14" customFormat="1">
      <c r="A1012" s="14"/>
      <c r="B1012" s="240"/>
      <c r="C1012" s="241"/>
      <c r="D1012" s="231" t="s">
        <v>152</v>
      </c>
      <c r="E1012" s="242" t="s">
        <v>1</v>
      </c>
      <c r="F1012" s="243" t="s">
        <v>1385</v>
      </c>
      <c r="G1012" s="241"/>
      <c r="H1012" s="244">
        <v>5.7000000000000002</v>
      </c>
      <c r="I1012" s="245"/>
      <c r="J1012" s="241"/>
      <c r="K1012" s="241"/>
      <c r="L1012" s="246"/>
      <c r="M1012" s="247"/>
      <c r="N1012" s="248"/>
      <c r="O1012" s="248"/>
      <c r="P1012" s="248"/>
      <c r="Q1012" s="248"/>
      <c r="R1012" s="248"/>
      <c r="S1012" s="248"/>
      <c r="T1012" s="249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0" t="s">
        <v>152</v>
      </c>
      <c r="AU1012" s="250" t="s">
        <v>146</v>
      </c>
      <c r="AV1012" s="14" t="s">
        <v>146</v>
      </c>
      <c r="AW1012" s="14" t="s">
        <v>30</v>
      </c>
      <c r="AX1012" s="14" t="s">
        <v>74</v>
      </c>
      <c r="AY1012" s="250" t="s">
        <v>138</v>
      </c>
    </row>
    <row r="1013" s="15" customFormat="1">
      <c r="A1013" s="15"/>
      <c r="B1013" s="251"/>
      <c r="C1013" s="252"/>
      <c r="D1013" s="231" t="s">
        <v>152</v>
      </c>
      <c r="E1013" s="253" t="s">
        <v>1</v>
      </c>
      <c r="F1013" s="254" t="s">
        <v>169</v>
      </c>
      <c r="G1013" s="252"/>
      <c r="H1013" s="255">
        <v>18.699999999999999</v>
      </c>
      <c r="I1013" s="256"/>
      <c r="J1013" s="252"/>
      <c r="K1013" s="252"/>
      <c r="L1013" s="257"/>
      <c r="M1013" s="258"/>
      <c r="N1013" s="259"/>
      <c r="O1013" s="259"/>
      <c r="P1013" s="259"/>
      <c r="Q1013" s="259"/>
      <c r="R1013" s="259"/>
      <c r="S1013" s="259"/>
      <c r="T1013" s="260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1" t="s">
        <v>152</v>
      </c>
      <c r="AU1013" s="261" t="s">
        <v>146</v>
      </c>
      <c r="AV1013" s="15" t="s">
        <v>145</v>
      </c>
      <c r="AW1013" s="15" t="s">
        <v>30</v>
      </c>
      <c r="AX1013" s="15" t="s">
        <v>82</v>
      </c>
      <c r="AY1013" s="261" t="s">
        <v>138</v>
      </c>
    </row>
    <row r="1014" s="2" customFormat="1" ht="24.15" customHeight="1">
      <c r="A1014" s="38"/>
      <c r="B1014" s="39"/>
      <c r="C1014" s="215" t="s">
        <v>1390</v>
      </c>
      <c r="D1014" s="215" t="s">
        <v>141</v>
      </c>
      <c r="E1014" s="216" t="s">
        <v>1391</v>
      </c>
      <c r="F1014" s="217" t="s">
        <v>1392</v>
      </c>
      <c r="G1014" s="218" t="s">
        <v>144</v>
      </c>
      <c r="H1014" s="219">
        <v>2</v>
      </c>
      <c r="I1014" s="220"/>
      <c r="J1014" s="221">
        <f>ROUND(I1014*H1014,1)</f>
        <v>0</v>
      </c>
      <c r="K1014" s="222"/>
      <c r="L1014" s="44"/>
      <c r="M1014" s="223" t="s">
        <v>1</v>
      </c>
      <c r="N1014" s="224" t="s">
        <v>40</v>
      </c>
      <c r="O1014" s="91"/>
      <c r="P1014" s="225">
        <f>O1014*H1014</f>
        <v>0</v>
      </c>
      <c r="Q1014" s="225">
        <v>0.00021000000000000001</v>
      </c>
      <c r="R1014" s="225">
        <f>Q1014*H1014</f>
        <v>0.00042000000000000002</v>
      </c>
      <c r="S1014" s="225">
        <v>0</v>
      </c>
      <c r="T1014" s="226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27" t="s">
        <v>232</v>
      </c>
      <c r="AT1014" s="227" t="s">
        <v>141</v>
      </c>
      <c r="AU1014" s="227" t="s">
        <v>146</v>
      </c>
      <c r="AY1014" s="17" t="s">
        <v>138</v>
      </c>
      <c r="BE1014" s="228">
        <f>IF(N1014="základní",J1014,0)</f>
        <v>0</v>
      </c>
      <c r="BF1014" s="228">
        <f>IF(N1014="snížená",J1014,0)</f>
        <v>0</v>
      </c>
      <c r="BG1014" s="228">
        <f>IF(N1014="zákl. přenesená",J1014,0)</f>
        <v>0</v>
      </c>
      <c r="BH1014" s="228">
        <f>IF(N1014="sníž. přenesená",J1014,0)</f>
        <v>0</v>
      </c>
      <c r="BI1014" s="228">
        <f>IF(N1014="nulová",J1014,0)</f>
        <v>0</v>
      </c>
      <c r="BJ1014" s="17" t="s">
        <v>146</v>
      </c>
      <c r="BK1014" s="228">
        <f>ROUND(I1014*H1014,1)</f>
        <v>0</v>
      </c>
      <c r="BL1014" s="17" t="s">
        <v>232</v>
      </c>
      <c r="BM1014" s="227" t="s">
        <v>1393</v>
      </c>
    </row>
    <row r="1015" s="13" customFormat="1">
      <c r="A1015" s="13"/>
      <c r="B1015" s="229"/>
      <c r="C1015" s="230"/>
      <c r="D1015" s="231" t="s">
        <v>152</v>
      </c>
      <c r="E1015" s="232" t="s">
        <v>1</v>
      </c>
      <c r="F1015" s="233" t="s">
        <v>1394</v>
      </c>
      <c r="G1015" s="230"/>
      <c r="H1015" s="232" t="s">
        <v>1</v>
      </c>
      <c r="I1015" s="234"/>
      <c r="J1015" s="230"/>
      <c r="K1015" s="230"/>
      <c r="L1015" s="235"/>
      <c r="M1015" s="236"/>
      <c r="N1015" s="237"/>
      <c r="O1015" s="237"/>
      <c r="P1015" s="237"/>
      <c r="Q1015" s="237"/>
      <c r="R1015" s="237"/>
      <c r="S1015" s="237"/>
      <c r="T1015" s="238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9" t="s">
        <v>152</v>
      </c>
      <c r="AU1015" s="239" t="s">
        <v>146</v>
      </c>
      <c r="AV1015" s="13" t="s">
        <v>82</v>
      </c>
      <c r="AW1015" s="13" t="s">
        <v>30</v>
      </c>
      <c r="AX1015" s="13" t="s">
        <v>74</v>
      </c>
      <c r="AY1015" s="239" t="s">
        <v>138</v>
      </c>
    </row>
    <row r="1016" s="14" customFormat="1">
      <c r="A1016" s="14"/>
      <c r="B1016" s="240"/>
      <c r="C1016" s="241"/>
      <c r="D1016" s="231" t="s">
        <v>152</v>
      </c>
      <c r="E1016" s="242" t="s">
        <v>1</v>
      </c>
      <c r="F1016" s="243" t="s">
        <v>146</v>
      </c>
      <c r="G1016" s="241"/>
      <c r="H1016" s="244">
        <v>2</v>
      </c>
      <c r="I1016" s="245"/>
      <c r="J1016" s="241"/>
      <c r="K1016" s="241"/>
      <c r="L1016" s="246"/>
      <c r="M1016" s="247"/>
      <c r="N1016" s="248"/>
      <c r="O1016" s="248"/>
      <c r="P1016" s="248"/>
      <c r="Q1016" s="248"/>
      <c r="R1016" s="248"/>
      <c r="S1016" s="248"/>
      <c r="T1016" s="249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0" t="s">
        <v>152</v>
      </c>
      <c r="AU1016" s="250" t="s">
        <v>146</v>
      </c>
      <c r="AV1016" s="14" t="s">
        <v>146</v>
      </c>
      <c r="AW1016" s="14" t="s">
        <v>30</v>
      </c>
      <c r="AX1016" s="14" t="s">
        <v>74</v>
      </c>
      <c r="AY1016" s="250" t="s">
        <v>138</v>
      </c>
    </row>
    <row r="1017" s="15" customFormat="1">
      <c r="A1017" s="15"/>
      <c r="B1017" s="251"/>
      <c r="C1017" s="252"/>
      <c r="D1017" s="231" t="s">
        <v>152</v>
      </c>
      <c r="E1017" s="253" t="s">
        <v>1</v>
      </c>
      <c r="F1017" s="254" t="s">
        <v>169</v>
      </c>
      <c r="G1017" s="252"/>
      <c r="H1017" s="255">
        <v>2</v>
      </c>
      <c r="I1017" s="256"/>
      <c r="J1017" s="252"/>
      <c r="K1017" s="252"/>
      <c r="L1017" s="257"/>
      <c r="M1017" s="258"/>
      <c r="N1017" s="259"/>
      <c r="O1017" s="259"/>
      <c r="P1017" s="259"/>
      <c r="Q1017" s="259"/>
      <c r="R1017" s="259"/>
      <c r="S1017" s="259"/>
      <c r="T1017" s="260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1" t="s">
        <v>152</v>
      </c>
      <c r="AU1017" s="261" t="s">
        <v>146</v>
      </c>
      <c r="AV1017" s="15" t="s">
        <v>145</v>
      </c>
      <c r="AW1017" s="15" t="s">
        <v>30</v>
      </c>
      <c r="AX1017" s="15" t="s">
        <v>82</v>
      </c>
      <c r="AY1017" s="261" t="s">
        <v>138</v>
      </c>
    </row>
    <row r="1018" s="2" customFormat="1" ht="24.15" customHeight="1">
      <c r="A1018" s="38"/>
      <c r="B1018" s="39"/>
      <c r="C1018" s="215" t="s">
        <v>1395</v>
      </c>
      <c r="D1018" s="215" t="s">
        <v>141</v>
      </c>
      <c r="E1018" s="216" t="s">
        <v>1396</v>
      </c>
      <c r="F1018" s="217" t="s">
        <v>1397</v>
      </c>
      <c r="G1018" s="218" t="s">
        <v>285</v>
      </c>
      <c r="H1018" s="219">
        <v>11.699999999999999</v>
      </c>
      <c r="I1018" s="220"/>
      <c r="J1018" s="221">
        <f>ROUND(I1018*H1018,1)</f>
        <v>0</v>
      </c>
      <c r="K1018" s="222"/>
      <c r="L1018" s="44"/>
      <c r="M1018" s="223" t="s">
        <v>1</v>
      </c>
      <c r="N1018" s="224" t="s">
        <v>40</v>
      </c>
      <c r="O1018" s="91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27" t="s">
        <v>232</v>
      </c>
      <c r="AT1018" s="227" t="s">
        <v>141</v>
      </c>
      <c r="AU1018" s="227" t="s">
        <v>146</v>
      </c>
      <c r="AY1018" s="17" t="s">
        <v>138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17" t="s">
        <v>146</v>
      </c>
      <c r="BK1018" s="228">
        <f>ROUND(I1018*H1018,1)</f>
        <v>0</v>
      </c>
      <c r="BL1018" s="17" t="s">
        <v>232</v>
      </c>
      <c r="BM1018" s="227" t="s">
        <v>1398</v>
      </c>
    </row>
    <row r="1019" s="13" customFormat="1">
      <c r="A1019" s="13"/>
      <c r="B1019" s="229"/>
      <c r="C1019" s="230"/>
      <c r="D1019" s="231" t="s">
        <v>152</v>
      </c>
      <c r="E1019" s="232" t="s">
        <v>1</v>
      </c>
      <c r="F1019" s="233" t="s">
        <v>1399</v>
      </c>
      <c r="G1019" s="230"/>
      <c r="H1019" s="232" t="s">
        <v>1</v>
      </c>
      <c r="I1019" s="234"/>
      <c r="J1019" s="230"/>
      <c r="K1019" s="230"/>
      <c r="L1019" s="235"/>
      <c r="M1019" s="236"/>
      <c r="N1019" s="237"/>
      <c r="O1019" s="237"/>
      <c r="P1019" s="237"/>
      <c r="Q1019" s="237"/>
      <c r="R1019" s="237"/>
      <c r="S1019" s="237"/>
      <c r="T1019" s="238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9" t="s">
        <v>152</v>
      </c>
      <c r="AU1019" s="239" t="s">
        <v>146</v>
      </c>
      <c r="AV1019" s="13" t="s">
        <v>82</v>
      </c>
      <c r="AW1019" s="13" t="s">
        <v>30</v>
      </c>
      <c r="AX1019" s="13" t="s">
        <v>74</v>
      </c>
      <c r="AY1019" s="239" t="s">
        <v>138</v>
      </c>
    </row>
    <row r="1020" s="13" customFormat="1">
      <c r="A1020" s="13"/>
      <c r="B1020" s="229"/>
      <c r="C1020" s="230"/>
      <c r="D1020" s="231" t="s">
        <v>152</v>
      </c>
      <c r="E1020" s="232" t="s">
        <v>1</v>
      </c>
      <c r="F1020" s="233" t="s">
        <v>165</v>
      </c>
      <c r="G1020" s="230"/>
      <c r="H1020" s="232" t="s">
        <v>1</v>
      </c>
      <c r="I1020" s="234"/>
      <c r="J1020" s="230"/>
      <c r="K1020" s="230"/>
      <c r="L1020" s="235"/>
      <c r="M1020" s="236"/>
      <c r="N1020" s="237"/>
      <c r="O1020" s="237"/>
      <c r="P1020" s="237"/>
      <c r="Q1020" s="237"/>
      <c r="R1020" s="237"/>
      <c r="S1020" s="237"/>
      <c r="T1020" s="238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9" t="s">
        <v>152</v>
      </c>
      <c r="AU1020" s="239" t="s">
        <v>146</v>
      </c>
      <c r="AV1020" s="13" t="s">
        <v>82</v>
      </c>
      <c r="AW1020" s="13" t="s">
        <v>30</v>
      </c>
      <c r="AX1020" s="13" t="s">
        <v>74</v>
      </c>
      <c r="AY1020" s="239" t="s">
        <v>138</v>
      </c>
    </row>
    <row r="1021" s="14" customFormat="1">
      <c r="A1021" s="14"/>
      <c r="B1021" s="240"/>
      <c r="C1021" s="241"/>
      <c r="D1021" s="231" t="s">
        <v>152</v>
      </c>
      <c r="E1021" s="242" t="s">
        <v>1</v>
      </c>
      <c r="F1021" s="243" t="s">
        <v>1400</v>
      </c>
      <c r="G1021" s="241"/>
      <c r="H1021" s="244">
        <v>7.2000000000000002</v>
      </c>
      <c r="I1021" s="245"/>
      <c r="J1021" s="241"/>
      <c r="K1021" s="241"/>
      <c r="L1021" s="246"/>
      <c r="M1021" s="247"/>
      <c r="N1021" s="248"/>
      <c r="O1021" s="248"/>
      <c r="P1021" s="248"/>
      <c r="Q1021" s="248"/>
      <c r="R1021" s="248"/>
      <c r="S1021" s="248"/>
      <c r="T1021" s="24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0" t="s">
        <v>152</v>
      </c>
      <c r="AU1021" s="250" t="s">
        <v>146</v>
      </c>
      <c r="AV1021" s="14" t="s">
        <v>146</v>
      </c>
      <c r="AW1021" s="14" t="s">
        <v>30</v>
      </c>
      <c r="AX1021" s="14" t="s">
        <v>74</v>
      </c>
      <c r="AY1021" s="250" t="s">
        <v>138</v>
      </c>
    </row>
    <row r="1022" s="13" customFormat="1">
      <c r="A1022" s="13"/>
      <c r="B1022" s="229"/>
      <c r="C1022" s="230"/>
      <c r="D1022" s="231" t="s">
        <v>152</v>
      </c>
      <c r="E1022" s="232" t="s">
        <v>1</v>
      </c>
      <c r="F1022" s="233" t="s">
        <v>167</v>
      </c>
      <c r="G1022" s="230"/>
      <c r="H1022" s="232" t="s">
        <v>1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9" t="s">
        <v>152</v>
      </c>
      <c r="AU1022" s="239" t="s">
        <v>146</v>
      </c>
      <c r="AV1022" s="13" t="s">
        <v>82</v>
      </c>
      <c r="AW1022" s="13" t="s">
        <v>30</v>
      </c>
      <c r="AX1022" s="13" t="s">
        <v>74</v>
      </c>
      <c r="AY1022" s="239" t="s">
        <v>138</v>
      </c>
    </row>
    <row r="1023" s="14" customFormat="1">
      <c r="A1023" s="14"/>
      <c r="B1023" s="240"/>
      <c r="C1023" s="241"/>
      <c r="D1023" s="231" t="s">
        <v>152</v>
      </c>
      <c r="E1023" s="242" t="s">
        <v>1</v>
      </c>
      <c r="F1023" s="243" t="s">
        <v>1401</v>
      </c>
      <c r="G1023" s="241"/>
      <c r="H1023" s="244">
        <v>4.5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0" t="s">
        <v>152</v>
      </c>
      <c r="AU1023" s="250" t="s">
        <v>146</v>
      </c>
      <c r="AV1023" s="14" t="s">
        <v>146</v>
      </c>
      <c r="AW1023" s="14" t="s">
        <v>30</v>
      </c>
      <c r="AX1023" s="14" t="s">
        <v>74</v>
      </c>
      <c r="AY1023" s="250" t="s">
        <v>138</v>
      </c>
    </row>
    <row r="1024" s="15" customFormat="1">
      <c r="A1024" s="15"/>
      <c r="B1024" s="251"/>
      <c r="C1024" s="252"/>
      <c r="D1024" s="231" t="s">
        <v>152</v>
      </c>
      <c r="E1024" s="253" t="s">
        <v>1</v>
      </c>
      <c r="F1024" s="254" t="s">
        <v>169</v>
      </c>
      <c r="G1024" s="252"/>
      <c r="H1024" s="255">
        <v>11.699999999999999</v>
      </c>
      <c r="I1024" s="256"/>
      <c r="J1024" s="252"/>
      <c r="K1024" s="252"/>
      <c r="L1024" s="257"/>
      <c r="M1024" s="258"/>
      <c r="N1024" s="259"/>
      <c r="O1024" s="259"/>
      <c r="P1024" s="259"/>
      <c r="Q1024" s="259"/>
      <c r="R1024" s="259"/>
      <c r="S1024" s="259"/>
      <c r="T1024" s="260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1" t="s">
        <v>152</v>
      </c>
      <c r="AU1024" s="261" t="s">
        <v>146</v>
      </c>
      <c r="AV1024" s="15" t="s">
        <v>145</v>
      </c>
      <c r="AW1024" s="15" t="s">
        <v>30</v>
      </c>
      <c r="AX1024" s="15" t="s">
        <v>82</v>
      </c>
      <c r="AY1024" s="261" t="s">
        <v>138</v>
      </c>
    </row>
    <row r="1025" s="2" customFormat="1" ht="24.15" customHeight="1">
      <c r="A1025" s="38"/>
      <c r="B1025" s="39"/>
      <c r="C1025" s="262" t="s">
        <v>1402</v>
      </c>
      <c r="D1025" s="262" t="s">
        <v>233</v>
      </c>
      <c r="E1025" s="263" t="s">
        <v>1403</v>
      </c>
      <c r="F1025" s="264" t="s">
        <v>1404</v>
      </c>
      <c r="G1025" s="265" t="s">
        <v>285</v>
      </c>
      <c r="H1025" s="266">
        <v>12.869999999999999</v>
      </c>
      <c r="I1025" s="267"/>
      <c r="J1025" s="268">
        <f>ROUND(I1025*H1025,1)</f>
        <v>0</v>
      </c>
      <c r="K1025" s="269"/>
      <c r="L1025" s="270"/>
      <c r="M1025" s="271" t="s">
        <v>1</v>
      </c>
      <c r="N1025" s="272" t="s">
        <v>40</v>
      </c>
      <c r="O1025" s="91"/>
      <c r="P1025" s="225">
        <f>O1025*H1025</f>
        <v>0</v>
      </c>
      <c r="Q1025" s="225">
        <v>2.0000000000000002E-05</v>
      </c>
      <c r="R1025" s="225">
        <f>Q1025*H1025</f>
        <v>0.00025740000000000002</v>
      </c>
      <c r="S1025" s="225">
        <v>0</v>
      </c>
      <c r="T1025" s="226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27" t="s">
        <v>318</v>
      </c>
      <c r="AT1025" s="227" t="s">
        <v>233</v>
      </c>
      <c r="AU1025" s="227" t="s">
        <v>146</v>
      </c>
      <c r="AY1025" s="17" t="s">
        <v>138</v>
      </c>
      <c r="BE1025" s="228">
        <f>IF(N1025="základní",J1025,0)</f>
        <v>0</v>
      </c>
      <c r="BF1025" s="228">
        <f>IF(N1025="snížená",J1025,0)</f>
        <v>0</v>
      </c>
      <c r="BG1025" s="228">
        <f>IF(N1025="zákl. přenesená",J1025,0)</f>
        <v>0</v>
      </c>
      <c r="BH1025" s="228">
        <f>IF(N1025="sníž. přenesená",J1025,0)</f>
        <v>0</v>
      </c>
      <c r="BI1025" s="228">
        <f>IF(N1025="nulová",J1025,0)</f>
        <v>0</v>
      </c>
      <c r="BJ1025" s="17" t="s">
        <v>146</v>
      </c>
      <c r="BK1025" s="228">
        <f>ROUND(I1025*H1025,1)</f>
        <v>0</v>
      </c>
      <c r="BL1025" s="17" t="s">
        <v>232</v>
      </c>
      <c r="BM1025" s="227" t="s">
        <v>1405</v>
      </c>
    </row>
    <row r="1026" s="14" customFormat="1">
      <c r="A1026" s="14"/>
      <c r="B1026" s="240"/>
      <c r="C1026" s="241"/>
      <c r="D1026" s="231" t="s">
        <v>152</v>
      </c>
      <c r="E1026" s="241"/>
      <c r="F1026" s="243" t="s">
        <v>1406</v>
      </c>
      <c r="G1026" s="241"/>
      <c r="H1026" s="244">
        <v>12.869999999999999</v>
      </c>
      <c r="I1026" s="245"/>
      <c r="J1026" s="241"/>
      <c r="K1026" s="241"/>
      <c r="L1026" s="246"/>
      <c r="M1026" s="247"/>
      <c r="N1026" s="248"/>
      <c r="O1026" s="248"/>
      <c r="P1026" s="248"/>
      <c r="Q1026" s="248"/>
      <c r="R1026" s="248"/>
      <c r="S1026" s="248"/>
      <c r="T1026" s="249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0" t="s">
        <v>152</v>
      </c>
      <c r="AU1026" s="250" t="s">
        <v>146</v>
      </c>
      <c r="AV1026" s="14" t="s">
        <v>146</v>
      </c>
      <c r="AW1026" s="14" t="s">
        <v>4</v>
      </c>
      <c r="AX1026" s="14" t="s">
        <v>82</v>
      </c>
      <c r="AY1026" s="250" t="s">
        <v>138</v>
      </c>
    </row>
    <row r="1027" s="2" customFormat="1" ht="24.15" customHeight="1">
      <c r="A1027" s="38"/>
      <c r="B1027" s="39"/>
      <c r="C1027" s="215" t="s">
        <v>1407</v>
      </c>
      <c r="D1027" s="215" t="s">
        <v>141</v>
      </c>
      <c r="E1027" s="216" t="s">
        <v>1408</v>
      </c>
      <c r="F1027" s="217" t="s">
        <v>1409</v>
      </c>
      <c r="G1027" s="218" t="s">
        <v>144</v>
      </c>
      <c r="H1027" s="219">
        <v>86</v>
      </c>
      <c r="I1027" s="220"/>
      <c r="J1027" s="221">
        <f>ROUND(I1027*H1027,1)</f>
        <v>0</v>
      </c>
      <c r="K1027" s="222"/>
      <c r="L1027" s="44"/>
      <c r="M1027" s="223" t="s">
        <v>1</v>
      </c>
      <c r="N1027" s="224" t="s">
        <v>40</v>
      </c>
      <c r="O1027" s="91"/>
      <c r="P1027" s="225">
        <f>O1027*H1027</f>
        <v>0</v>
      </c>
      <c r="Q1027" s="225">
        <v>0.00012</v>
      </c>
      <c r="R1027" s="225">
        <f>Q1027*H1027</f>
        <v>0.010320000000000001</v>
      </c>
      <c r="S1027" s="225">
        <v>0.00069999999999999999</v>
      </c>
      <c r="T1027" s="226">
        <f>S1027*H1027</f>
        <v>0.060199999999999997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27" t="s">
        <v>232</v>
      </c>
      <c r="AT1027" s="227" t="s">
        <v>141</v>
      </c>
      <c r="AU1027" s="227" t="s">
        <v>146</v>
      </c>
      <c r="AY1027" s="17" t="s">
        <v>138</v>
      </c>
      <c r="BE1027" s="228">
        <f>IF(N1027="základní",J1027,0)</f>
        <v>0</v>
      </c>
      <c r="BF1027" s="228">
        <f>IF(N1027="snížená",J1027,0)</f>
        <v>0</v>
      </c>
      <c r="BG1027" s="228">
        <f>IF(N1027="zákl. přenesená",J1027,0)</f>
        <v>0</v>
      </c>
      <c r="BH1027" s="228">
        <f>IF(N1027="sníž. přenesená",J1027,0)</f>
        <v>0</v>
      </c>
      <c r="BI1027" s="228">
        <f>IF(N1027="nulová",J1027,0)</f>
        <v>0</v>
      </c>
      <c r="BJ1027" s="17" t="s">
        <v>146</v>
      </c>
      <c r="BK1027" s="228">
        <f>ROUND(I1027*H1027,1)</f>
        <v>0</v>
      </c>
      <c r="BL1027" s="17" t="s">
        <v>232</v>
      </c>
      <c r="BM1027" s="227" t="s">
        <v>1410</v>
      </c>
    </row>
    <row r="1028" s="13" customFormat="1">
      <c r="A1028" s="13"/>
      <c r="B1028" s="229"/>
      <c r="C1028" s="230"/>
      <c r="D1028" s="231" t="s">
        <v>152</v>
      </c>
      <c r="E1028" s="232" t="s">
        <v>1</v>
      </c>
      <c r="F1028" s="233" t="s">
        <v>1411</v>
      </c>
      <c r="G1028" s="230"/>
      <c r="H1028" s="232" t="s">
        <v>1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9" t="s">
        <v>152</v>
      </c>
      <c r="AU1028" s="239" t="s">
        <v>146</v>
      </c>
      <c r="AV1028" s="13" t="s">
        <v>82</v>
      </c>
      <c r="AW1028" s="13" t="s">
        <v>30</v>
      </c>
      <c r="AX1028" s="13" t="s">
        <v>74</v>
      </c>
      <c r="AY1028" s="239" t="s">
        <v>138</v>
      </c>
    </row>
    <row r="1029" s="14" customFormat="1">
      <c r="A1029" s="14"/>
      <c r="B1029" s="240"/>
      <c r="C1029" s="241"/>
      <c r="D1029" s="231" t="s">
        <v>152</v>
      </c>
      <c r="E1029" s="242" t="s">
        <v>1</v>
      </c>
      <c r="F1029" s="243" t="s">
        <v>155</v>
      </c>
      <c r="G1029" s="241"/>
      <c r="H1029" s="244">
        <v>6</v>
      </c>
      <c r="I1029" s="245"/>
      <c r="J1029" s="241"/>
      <c r="K1029" s="241"/>
      <c r="L1029" s="246"/>
      <c r="M1029" s="247"/>
      <c r="N1029" s="248"/>
      <c r="O1029" s="248"/>
      <c r="P1029" s="248"/>
      <c r="Q1029" s="248"/>
      <c r="R1029" s="248"/>
      <c r="S1029" s="248"/>
      <c r="T1029" s="249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0" t="s">
        <v>152</v>
      </c>
      <c r="AU1029" s="250" t="s">
        <v>146</v>
      </c>
      <c r="AV1029" s="14" t="s">
        <v>146</v>
      </c>
      <c r="AW1029" s="14" t="s">
        <v>30</v>
      </c>
      <c r="AX1029" s="14" t="s">
        <v>74</v>
      </c>
      <c r="AY1029" s="250" t="s">
        <v>138</v>
      </c>
    </row>
    <row r="1030" s="13" customFormat="1">
      <c r="A1030" s="13"/>
      <c r="B1030" s="229"/>
      <c r="C1030" s="230"/>
      <c r="D1030" s="231" t="s">
        <v>152</v>
      </c>
      <c r="E1030" s="232" t="s">
        <v>1</v>
      </c>
      <c r="F1030" s="233" t="s">
        <v>1412</v>
      </c>
      <c r="G1030" s="230"/>
      <c r="H1030" s="232" t="s">
        <v>1</v>
      </c>
      <c r="I1030" s="234"/>
      <c r="J1030" s="230"/>
      <c r="K1030" s="230"/>
      <c r="L1030" s="235"/>
      <c r="M1030" s="236"/>
      <c r="N1030" s="237"/>
      <c r="O1030" s="237"/>
      <c r="P1030" s="237"/>
      <c r="Q1030" s="237"/>
      <c r="R1030" s="237"/>
      <c r="S1030" s="237"/>
      <c r="T1030" s="238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9" t="s">
        <v>152</v>
      </c>
      <c r="AU1030" s="239" t="s">
        <v>146</v>
      </c>
      <c r="AV1030" s="13" t="s">
        <v>82</v>
      </c>
      <c r="AW1030" s="13" t="s">
        <v>30</v>
      </c>
      <c r="AX1030" s="13" t="s">
        <v>74</v>
      </c>
      <c r="AY1030" s="239" t="s">
        <v>138</v>
      </c>
    </row>
    <row r="1031" s="14" customFormat="1">
      <c r="A1031" s="14"/>
      <c r="B1031" s="240"/>
      <c r="C1031" s="241"/>
      <c r="D1031" s="231" t="s">
        <v>152</v>
      </c>
      <c r="E1031" s="242" t="s">
        <v>1</v>
      </c>
      <c r="F1031" s="243" t="s">
        <v>559</v>
      </c>
      <c r="G1031" s="241"/>
      <c r="H1031" s="244">
        <v>80</v>
      </c>
      <c r="I1031" s="245"/>
      <c r="J1031" s="241"/>
      <c r="K1031" s="241"/>
      <c r="L1031" s="246"/>
      <c r="M1031" s="247"/>
      <c r="N1031" s="248"/>
      <c r="O1031" s="248"/>
      <c r="P1031" s="248"/>
      <c r="Q1031" s="248"/>
      <c r="R1031" s="248"/>
      <c r="S1031" s="248"/>
      <c r="T1031" s="249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0" t="s">
        <v>152</v>
      </c>
      <c r="AU1031" s="250" t="s">
        <v>146</v>
      </c>
      <c r="AV1031" s="14" t="s">
        <v>146</v>
      </c>
      <c r="AW1031" s="14" t="s">
        <v>30</v>
      </c>
      <c r="AX1031" s="14" t="s">
        <v>74</v>
      </c>
      <c r="AY1031" s="250" t="s">
        <v>138</v>
      </c>
    </row>
    <row r="1032" s="15" customFormat="1">
      <c r="A1032" s="15"/>
      <c r="B1032" s="251"/>
      <c r="C1032" s="252"/>
      <c r="D1032" s="231" t="s">
        <v>152</v>
      </c>
      <c r="E1032" s="253" t="s">
        <v>1</v>
      </c>
      <c r="F1032" s="254" t="s">
        <v>169</v>
      </c>
      <c r="G1032" s="252"/>
      <c r="H1032" s="255">
        <v>86</v>
      </c>
      <c r="I1032" s="256"/>
      <c r="J1032" s="252"/>
      <c r="K1032" s="252"/>
      <c r="L1032" s="257"/>
      <c r="M1032" s="258"/>
      <c r="N1032" s="259"/>
      <c r="O1032" s="259"/>
      <c r="P1032" s="259"/>
      <c r="Q1032" s="259"/>
      <c r="R1032" s="259"/>
      <c r="S1032" s="259"/>
      <c r="T1032" s="260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1" t="s">
        <v>152</v>
      </c>
      <c r="AU1032" s="261" t="s">
        <v>146</v>
      </c>
      <c r="AV1032" s="15" t="s">
        <v>145</v>
      </c>
      <c r="AW1032" s="15" t="s">
        <v>30</v>
      </c>
      <c r="AX1032" s="15" t="s">
        <v>82</v>
      </c>
      <c r="AY1032" s="261" t="s">
        <v>138</v>
      </c>
    </row>
    <row r="1033" s="2" customFormat="1" ht="16.5" customHeight="1">
      <c r="A1033" s="38"/>
      <c r="B1033" s="39"/>
      <c r="C1033" s="262" t="s">
        <v>1413</v>
      </c>
      <c r="D1033" s="262" t="s">
        <v>233</v>
      </c>
      <c r="E1033" s="263" t="s">
        <v>1414</v>
      </c>
      <c r="F1033" s="264" t="s">
        <v>1415</v>
      </c>
      <c r="G1033" s="265" t="s">
        <v>150</v>
      </c>
      <c r="H1033" s="266">
        <v>2.032</v>
      </c>
      <c r="I1033" s="267"/>
      <c r="J1033" s="268">
        <f>ROUND(I1033*H1033,1)</f>
        <v>0</v>
      </c>
      <c r="K1033" s="269"/>
      <c r="L1033" s="270"/>
      <c r="M1033" s="271" t="s">
        <v>1</v>
      </c>
      <c r="N1033" s="272" t="s">
        <v>40</v>
      </c>
      <c r="O1033" s="91"/>
      <c r="P1033" s="225">
        <f>O1033*H1033</f>
        <v>0</v>
      </c>
      <c r="Q1033" s="225">
        <v>0.0097999999999999997</v>
      </c>
      <c r="R1033" s="225">
        <f>Q1033*H1033</f>
        <v>0.0199136</v>
      </c>
      <c r="S1033" s="225">
        <v>0</v>
      </c>
      <c r="T1033" s="226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27" t="s">
        <v>318</v>
      </c>
      <c r="AT1033" s="227" t="s">
        <v>233</v>
      </c>
      <c r="AU1033" s="227" t="s">
        <v>146</v>
      </c>
      <c r="AY1033" s="17" t="s">
        <v>138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17" t="s">
        <v>146</v>
      </c>
      <c r="BK1033" s="228">
        <f>ROUND(I1033*H1033,1)</f>
        <v>0</v>
      </c>
      <c r="BL1033" s="17" t="s">
        <v>232</v>
      </c>
      <c r="BM1033" s="227" t="s">
        <v>1416</v>
      </c>
    </row>
    <row r="1034" s="14" customFormat="1">
      <c r="A1034" s="14"/>
      <c r="B1034" s="240"/>
      <c r="C1034" s="241"/>
      <c r="D1034" s="231" t="s">
        <v>152</v>
      </c>
      <c r="E1034" s="242" t="s">
        <v>1</v>
      </c>
      <c r="F1034" s="243" t="s">
        <v>1417</v>
      </c>
      <c r="G1034" s="241"/>
      <c r="H1034" s="244">
        <v>2.032</v>
      </c>
      <c r="I1034" s="245"/>
      <c r="J1034" s="241"/>
      <c r="K1034" s="241"/>
      <c r="L1034" s="246"/>
      <c r="M1034" s="247"/>
      <c r="N1034" s="248"/>
      <c r="O1034" s="248"/>
      <c r="P1034" s="248"/>
      <c r="Q1034" s="248"/>
      <c r="R1034" s="248"/>
      <c r="S1034" s="248"/>
      <c r="T1034" s="249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0" t="s">
        <v>152</v>
      </c>
      <c r="AU1034" s="250" t="s">
        <v>146</v>
      </c>
      <c r="AV1034" s="14" t="s">
        <v>146</v>
      </c>
      <c r="AW1034" s="14" t="s">
        <v>30</v>
      </c>
      <c r="AX1034" s="14" t="s">
        <v>82</v>
      </c>
      <c r="AY1034" s="250" t="s">
        <v>138</v>
      </c>
    </row>
    <row r="1035" s="2" customFormat="1" ht="37.8" customHeight="1">
      <c r="A1035" s="38"/>
      <c r="B1035" s="39"/>
      <c r="C1035" s="215" t="s">
        <v>1418</v>
      </c>
      <c r="D1035" s="215" t="s">
        <v>141</v>
      </c>
      <c r="E1035" s="216" t="s">
        <v>1419</v>
      </c>
      <c r="F1035" s="217" t="s">
        <v>1420</v>
      </c>
      <c r="G1035" s="218" t="s">
        <v>150</v>
      </c>
      <c r="H1035" s="219">
        <v>18.699999999999999</v>
      </c>
      <c r="I1035" s="220"/>
      <c r="J1035" s="221">
        <f>ROUND(I1035*H1035,1)</f>
        <v>0</v>
      </c>
      <c r="K1035" s="222"/>
      <c r="L1035" s="44"/>
      <c r="M1035" s="223" t="s">
        <v>1</v>
      </c>
      <c r="N1035" s="224" t="s">
        <v>40</v>
      </c>
      <c r="O1035" s="91"/>
      <c r="P1035" s="225">
        <f>O1035*H1035</f>
        <v>0</v>
      </c>
      <c r="Q1035" s="225">
        <v>0.0089999999999999993</v>
      </c>
      <c r="R1035" s="225">
        <f>Q1035*H1035</f>
        <v>0.16829999999999998</v>
      </c>
      <c r="S1035" s="225">
        <v>0</v>
      </c>
      <c r="T1035" s="226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27" t="s">
        <v>232</v>
      </c>
      <c r="AT1035" s="227" t="s">
        <v>141</v>
      </c>
      <c r="AU1035" s="227" t="s">
        <v>146</v>
      </c>
      <c r="AY1035" s="17" t="s">
        <v>138</v>
      </c>
      <c r="BE1035" s="228">
        <f>IF(N1035="základní",J1035,0)</f>
        <v>0</v>
      </c>
      <c r="BF1035" s="228">
        <f>IF(N1035="snížená",J1035,0)</f>
        <v>0</v>
      </c>
      <c r="BG1035" s="228">
        <f>IF(N1035="zákl. přenesená",J1035,0)</f>
        <v>0</v>
      </c>
      <c r="BH1035" s="228">
        <f>IF(N1035="sníž. přenesená",J1035,0)</f>
        <v>0</v>
      </c>
      <c r="BI1035" s="228">
        <f>IF(N1035="nulová",J1035,0)</f>
        <v>0</v>
      </c>
      <c r="BJ1035" s="17" t="s">
        <v>146</v>
      </c>
      <c r="BK1035" s="228">
        <f>ROUND(I1035*H1035,1)</f>
        <v>0</v>
      </c>
      <c r="BL1035" s="17" t="s">
        <v>232</v>
      </c>
      <c r="BM1035" s="227" t="s">
        <v>1421</v>
      </c>
    </row>
    <row r="1036" s="13" customFormat="1">
      <c r="A1036" s="13"/>
      <c r="B1036" s="229"/>
      <c r="C1036" s="230"/>
      <c r="D1036" s="231" t="s">
        <v>152</v>
      </c>
      <c r="E1036" s="232" t="s">
        <v>1</v>
      </c>
      <c r="F1036" s="233" t="s">
        <v>165</v>
      </c>
      <c r="G1036" s="230"/>
      <c r="H1036" s="232" t="s">
        <v>1</v>
      </c>
      <c r="I1036" s="234"/>
      <c r="J1036" s="230"/>
      <c r="K1036" s="230"/>
      <c r="L1036" s="235"/>
      <c r="M1036" s="236"/>
      <c r="N1036" s="237"/>
      <c r="O1036" s="237"/>
      <c r="P1036" s="237"/>
      <c r="Q1036" s="237"/>
      <c r="R1036" s="237"/>
      <c r="S1036" s="237"/>
      <c r="T1036" s="23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9" t="s">
        <v>152</v>
      </c>
      <c r="AU1036" s="239" t="s">
        <v>146</v>
      </c>
      <c r="AV1036" s="13" t="s">
        <v>82</v>
      </c>
      <c r="AW1036" s="13" t="s">
        <v>30</v>
      </c>
      <c r="AX1036" s="13" t="s">
        <v>74</v>
      </c>
      <c r="AY1036" s="239" t="s">
        <v>138</v>
      </c>
    </row>
    <row r="1037" s="14" customFormat="1">
      <c r="A1037" s="14"/>
      <c r="B1037" s="240"/>
      <c r="C1037" s="241"/>
      <c r="D1037" s="231" t="s">
        <v>152</v>
      </c>
      <c r="E1037" s="242" t="s">
        <v>1</v>
      </c>
      <c r="F1037" s="243" t="s">
        <v>1384</v>
      </c>
      <c r="G1037" s="241"/>
      <c r="H1037" s="244">
        <v>13</v>
      </c>
      <c r="I1037" s="245"/>
      <c r="J1037" s="241"/>
      <c r="K1037" s="241"/>
      <c r="L1037" s="246"/>
      <c r="M1037" s="247"/>
      <c r="N1037" s="248"/>
      <c r="O1037" s="248"/>
      <c r="P1037" s="248"/>
      <c r="Q1037" s="248"/>
      <c r="R1037" s="248"/>
      <c r="S1037" s="248"/>
      <c r="T1037" s="24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0" t="s">
        <v>152</v>
      </c>
      <c r="AU1037" s="250" t="s">
        <v>146</v>
      </c>
      <c r="AV1037" s="14" t="s">
        <v>146</v>
      </c>
      <c r="AW1037" s="14" t="s">
        <v>30</v>
      </c>
      <c r="AX1037" s="14" t="s">
        <v>74</v>
      </c>
      <c r="AY1037" s="250" t="s">
        <v>138</v>
      </c>
    </row>
    <row r="1038" s="13" customFormat="1">
      <c r="A1038" s="13"/>
      <c r="B1038" s="229"/>
      <c r="C1038" s="230"/>
      <c r="D1038" s="231" t="s">
        <v>152</v>
      </c>
      <c r="E1038" s="232" t="s">
        <v>1</v>
      </c>
      <c r="F1038" s="233" t="s">
        <v>167</v>
      </c>
      <c r="G1038" s="230"/>
      <c r="H1038" s="232" t="s">
        <v>1</v>
      </c>
      <c r="I1038" s="234"/>
      <c r="J1038" s="230"/>
      <c r="K1038" s="230"/>
      <c r="L1038" s="235"/>
      <c r="M1038" s="236"/>
      <c r="N1038" s="237"/>
      <c r="O1038" s="237"/>
      <c r="P1038" s="237"/>
      <c r="Q1038" s="237"/>
      <c r="R1038" s="237"/>
      <c r="S1038" s="237"/>
      <c r="T1038" s="238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9" t="s">
        <v>152</v>
      </c>
      <c r="AU1038" s="239" t="s">
        <v>146</v>
      </c>
      <c r="AV1038" s="13" t="s">
        <v>82</v>
      </c>
      <c r="AW1038" s="13" t="s">
        <v>30</v>
      </c>
      <c r="AX1038" s="13" t="s">
        <v>74</v>
      </c>
      <c r="AY1038" s="239" t="s">
        <v>138</v>
      </c>
    </row>
    <row r="1039" s="14" customFormat="1">
      <c r="A1039" s="14"/>
      <c r="B1039" s="240"/>
      <c r="C1039" s="241"/>
      <c r="D1039" s="231" t="s">
        <v>152</v>
      </c>
      <c r="E1039" s="242" t="s">
        <v>1</v>
      </c>
      <c r="F1039" s="243" t="s">
        <v>1385</v>
      </c>
      <c r="G1039" s="241"/>
      <c r="H1039" s="244">
        <v>5.7000000000000002</v>
      </c>
      <c r="I1039" s="245"/>
      <c r="J1039" s="241"/>
      <c r="K1039" s="241"/>
      <c r="L1039" s="246"/>
      <c r="M1039" s="247"/>
      <c r="N1039" s="248"/>
      <c r="O1039" s="248"/>
      <c r="P1039" s="248"/>
      <c r="Q1039" s="248"/>
      <c r="R1039" s="248"/>
      <c r="S1039" s="248"/>
      <c r="T1039" s="249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0" t="s">
        <v>152</v>
      </c>
      <c r="AU1039" s="250" t="s">
        <v>146</v>
      </c>
      <c r="AV1039" s="14" t="s">
        <v>146</v>
      </c>
      <c r="AW1039" s="14" t="s">
        <v>30</v>
      </c>
      <c r="AX1039" s="14" t="s">
        <v>74</v>
      </c>
      <c r="AY1039" s="250" t="s">
        <v>138</v>
      </c>
    </row>
    <row r="1040" s="15" customFormat="1">
      <c r="A1040" s="15"/>
      <c r="B1040" s="251"/>
      <c r="C1040" s="252"/>
      <c r="D1040" s="231" t="s">
        <v>152</v>
      </c>
      <c r="E1040" s="253" t="s">
        <v>1</v>
      </c>
      <c r="F1040" s="254" t="s">
        <v>169</v>
      </c>
      <c r="G1040" s="252"/>
      <c r="H1040" s="255">
        <v>18.699999999999999</v>
      </c>
      <c r="I1040" s="256"/>
      <c r="J1040" s="252"/>
      <c r="K1040" s="252"/>
      <c r="L1040" s="257"/>
      <c r="M1040" s="258"/>
      <c r="N1040" s="259"/>
      <c r="O1040" s="259"/>
      <c r="P1040" s="259"/>
      <c r="Q1040" s="259"/>
      <c r="R1040" s="259"/>
      <c r="S1040" s="259"/>
      <c r="T1040" s="260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1" t="s">
        <v>152</v>
      </c>
      <c r="AU1040" s="261" t="s">
        <v>146</v>
      </c>
      <c r="AV1040" s="15" t="s">
        <v>145</v>
      </c>
      <c r="AW1040" s="15" t="s">
        <v>30</v>
      </c>
      <c r="AX1040" s="15" t="s">
        <v>82</v>
      </c>
      <c r="AY1040" s="261" t="s">
        <v>138</v>
      </c>
    </row>
    <row r="1041" s="2" customFormat="1" ht="16.5" customHeight="1">
      <c r="A1041" s="38"/>
      <c r="B1041" s="39"/>
      <c r="C1041" s="262" t="s">
        <v>1422</v>
      </c>
      <c r="D1041" s="262" t="s">
        <v>233</v>
      </c>
      <c r="E1041" s="263" t="s">
        <v>1423</v>
      </c>
      <c r="F1041" s="264" t="s">
        <v>1424</v>
      </c>
      <c r="G1041" s="265" t="s">
        <v>150</v>
      </c>
      <c r="H1041" s="266">
        <v>24.175999999999998</v>
      </c>
      <c r="I1041" s="267"/>
      <c r="J1041" s="268">
        <f>ROUND(I1041*H1041,1)</f>
        <v>0</v>
      </c>
      <c r="K1041" s="269"/>
      <c r="L1041" s="270"/>
      <c r="M1041" s="271" t="s">
        <v>1</v>
      </c>
      <c r="N1041" s="272" t="s">
        <v>40</v>
      </c>
      <c r="O1041" s="91"/>
      <c r="P1041" s="225">
        <f>O1041*H1041</f>
        <v>0</v>
      </c>
      <c r="Q1041" s="225">
        <v>0.018499999999999999</v>
      </c>
      <c r="R1041" s="225">
        <f>Q1041*H1041</f>
        <v>0.44725599999999993</v>
      </c>
      <c r="S1041" s="225">
        <v>0</v>
      </c>
      <c r="T1041" s="226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27" t="s">
        <v>318</v>
      </c>
      <c r="AT1041" s="227" t="s">
        <v>233</v>
      </c>
      <c r="AU1041" s="227" t="s">
        <v>146</v>
      </c>
      <c r="AY1041" s="17" t="s">
        <v>138</v>
      </c>
      <c r="BE1041" s="228">
        <f>IF(N1041="základní",J1041,0)</f>
        <v>0</v>
      </c>
      <c r="BF1041" s="228">
        <f>IF(N1041="snížená",J1041,0)</f>
        <v>0</v>
      </c>
      <c r="BG1041" s="228">
        <f>IF(N1041="zákl. přenesená",J1041,0)</f>
        <v>0</v>
      </c>
      <c r="BH1041" s="228">
        <f>IF(N1041="sníž. přenesená",J1041,0)</f>
        <v>0</v>
      </c>
      <c r="BI1041" s="228">
        <f>IF(N1041="nulová",J1041,0)</f>
        <v>0</v>
      </c>
      <c r="BJ1041" s="17" t="s">
        <v>146</v>
      </c>
      <c r="BK1041" s="228">
        <f>ROUND(I1041*H1041,1)</f>
        <v>0</v>
      </c>
      <c r="BL1041" s="17" t="s">
        <v>232</v>
      </c>
      <c r="BM1041" s="227" t="s">
        <v>1425</v>
      </c>
    </row>
    <row r="1042" s="13" customFormat="1">
      <c r="A1042" s="13"/>
      <c r="B1042" s="229"/>
      <c r="C1042" s="230"/>
      <c r="D1042" s="231" t="s">
        <v>152</v>
      </c>
      <c r="E1042" s="232" t="s">
        <v>1</v>
      </c>
      <c r="F1042" s="233" t="s">
        <v>165</v>
      </c>
      <c r="G1042" s="230"/>
      <c r="H1042" s="232" t="s">
        <v>1</v>
      </c>
      <c r="I1042" s="234"/>
      <c r="J1042" s="230"/>
      <c r="K1042" s="230"/>
      <c r="L1042" s="235"/>
      <c r="M1042" s="236"/>
      <c r="N1042" s="237"/>
      <c r="O1042" s="237"/>
      <c r="P1042" s="237"/>
      <c r="Q1042" s="237"/>
      <c r="R1042" s="237"/>
      <c r="S1042" s="237"/>
      <c r="T1042" s="23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9" t="s">
        <v>152</v>
      </c>
      <c r="AU1042" s="239" t="s">
        <v>146</v>
      </c>
      <c r="AV1042" s="13" t="s">
        <v>82</v>
      </c>
      <c r="AW1042" s="13" t="s">
        <v>30</v>
      </c>
      <c r="AX1042" s="13" t="s">
        <v>74</v>
      </c>
      <c r="AY1042" s="239" t="s">
        <v>138</v>
      </c>
    </row>
    <row r="1043" s="14" customFormat="1">
      <c r="A1043" s="14"/>
      <c r="B1043" s="240"/>
      <c r="C1043" s="241"/>
      <c r="D1043" s="231" t="s">
        <v>152</v>
      </c>
      <c r="E1043" s="242" t="s">
        <v>1</v>
      </c>
      <c r="F1043" s="243" t="s">
        <v>1384</v>
      </c>
      <c r="G1043" s="241"/>
      <c r="H1043" s="244">
        <v>13</v>
      </c>
      <c r="I1043" s="245"/>
      <c r="J1043" s="241"/>
      <c r="K1043" s="241"/>
      <c r="L1043" s="246"/>
      <c r="M1043" s="247"/>
      <c r="N1043" s="248"/>
      <c r="O1043" s="248"/>
      <c r="P1043" s="248"/>
      <c r="Q1043" s="248"/>
      <c r="R1043" s="248"/>
      <c r="S1043" s="248"/>
      <c r="T1043" s="249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0" t="s">
        <v>152</v>
      </c>
      <c r="AU1043" s="250" t="s">
        <v>146</v>
      </c>
      <c r="AV1043" s="14" t="s">
        <v>146</v>
      </c>
      <c r="AW1043" s="14" t="s">
        <v>30</v>
      </c>
      <c r="AX1043" s="14" t="s">
        <v>74</v>
      </c>
      <c r="AY1043" s="250" t="s">
        <v>138</v>
      </c>
    </row>
    <row r="1044" s="13" customFormat="1">
      <c r="A1044" s="13"/>
      <c r="B1044" s="229"/>
      <c r="C1044" s="230"/>
      <c r="D1044" s="231" t="s">
        <v>152</v>
      </c>
      <c r="E1044" s="232" t="s">
        <v>1</v>
      </c>
      <c r="F1044" s="233" t="s">
        <v>167</v>
      </c>
      <c r="G1044" s="230"/>
      <c r="H1044" s="232" t="s">
        <v>1</v>
      </c>
      <c r="I1044" s="234"/>
      <c r="J1044" s="230"/>
      <c r="K1044" s="230"/>
      <c r="L1044" s="235"/>
      <c r="M1044" s="236"/>
      <c r="N1044" s="237"/>
      <c r="O1044" s="237"/>
      <c r="P1044" s="237"/>
      <c r="Q1044" s="237"/>
      <c r="R1044" s="237"/>
      <c r="S1044" s="237"/>
      <c r="T1044" s="23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9" t="s">
        <v>152</v>
      </c>
      <c r="AU1044" s="239" t="s">
        <v>146</v>
      </c>
      <c r="AV1044" s="13" t="s">
        <v>82</v>
      </c>
      <c r="AW1044" s="13" t="s">
        <v>30</v>
      </c>
      <c r="AX1044" s="13" t="s">
        <v>74</v>
      </c>
      <c r="AY1044" s="239" t="s">
        <v>138</v>
      </c>
    </row>
    <row r="1045" s="14" customFormat="1">
      <c r="A1045" s="14"/>
      <c r="B1045" s="240"/>
      <c r="C1045" s="241"/>
      <c r="D1045" s="231" t="s">
        <v>152</v>
      </c>
      <c r="E1045" s="242" t="s">
        <v>1</v>
      </c>
      <c r="F1045" s="243" t="s">
        <v>1385</v>
      </c>
      <c r="G1045" s="241"/>
      <c r="H1045" s="244">
        <v>5.7000000000000002</v>
      </c>
      <c r="I1045" s="245"/>
      <c r="J1045" s="241"/>
      <c r="K1045" s="241"/>
      <c r="L1045" s="246"/>
      <c r="M1045" s="247"/>
      <c r="N1045" s="248"/>
      <c r="O1045" s="248"/>
      <c r="P1045" s="248"/>
      <c r="Q1045" s="248"/>
      <c r="R1045" s="248"/>
      <c r="S1045" s="248"/>
      <c r="T1045" s="24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0" t="s">
        <v>152</v>
      </c>
      <c r="AU1045" s="250" t="s">
        <v>146</v>
      </c>
      <c r="AV1045" s="14" t="s">
        <v>146</v>
      </c>
      <c r="AW1045" s="14" t="s">
        <v>30</v>
      </c>
      <c r="AX1045" s="14" t="s">
        <v>74</v>
      </c>
      <c r="AY1045" s="250" t="s">
        <v>138</v>
      </c>
    </row>
    <row r="1046" s="13" customFormat="1">
      <c r="A1046" s="13"/>
      <c r="B1046" s="229"/>
      <c r="C1046" s="230"/>
      <c r="D1046" s="231" t="s">
        <v>152</v>
      </c>
      <c r="E1046" s="232" t="s">
        <v>1</v>
      </c>
      <c r="F1046" s="233" t="s">
        <v>1426</v>
      </c>
      <c r="G1046" s="230"/>
      <c r="H1046" s="232" t="s">
        <v>1</v>
      </c>
      <c r="I1046" s="234"/>
      <c r="J1046" s="230"/>
      <c r="K1046" s="230"/>
      <c r="L1046" s="235"/>
      <c r="M1046" s="236"/>
      <c r="N1046" s="237"/>
      <c r="O1046" s="237"/>
      <c r="P1046" s="237"/>
      <c r="Q1046" s="237"/>
      <c r="R1046" s="237"/>
      <c r="S1046" s="237"/>
      <c r="T1046" s="238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9" t="s">
        <v>152</v>
      </c>
      <c r="AU1046" s="239" t="s">
        <v>146</v>
      </c>
      <c r="AV1046" s="13" t="s">
        <v>82</v>
      </c>
      <c r="AW1046" s="13" t="s">
        <v>30</v>
      </c>
      <c r="AX1046" s="13" t="s">
        <v>74</v>
      </c>
      <c r="AY1046" s="239" t="s">
        <v>138</v>
      </c>
    </row>
    <row r="1047" s="14" customFormat="1">
      <c r="A1047" s="14"/>
      <c r="B1047" s="240"/>
      <c r="C1047" s="241"/>
      <c r="D1047" s="231" t="s">
        <v>152</v>
      </c>
      <c r="E1047" s="242" t="s">
        <v>1</v>
      </c>
      <c r="F1047" s="243" t="s">
        <v>1427</v>
      </c>
      <c r="G1047" s="241"/>
      <c r="H1047" s="244">
        <v>2.323</v>
      </c>
      <c r="I1047" s="245"/>
      <c r="J1047" s="241"/>
      <c r="K1047" s="241"/>
      <c r="L1047" s="246"/>
      <c r="M1047" s="247"/>
      <c r="N1047" s="248"/>
      <c r="O1047" s="248"/>
      <c r="P1047" s="248"/>
      <c r="Q1047" s="248"/>
      <c r="R1047" s="248"/>
      <c r="S1047" s="248"/>
      <c r="T1047" s="249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0" t="s">
        <v>152</v>
      </c>
      <c r="AU1047" s="250" t="s">
        <v>146</v>
      </c>
      <c r="AV1047" s="14" t="s">
        <v>146</v>
      </c>
      <c r="AW1047" s="14" t="s">
        <v>30</v>
      </c>
      <c r="AX1047" s="14" t="s">
        <v>74</v>
      </c>
      <c r="AY1047" s="250" t="s">
        <v>138</v>
      </c>
    </row>
    <row r="1048" s="15" customFormat="1">
      <c r="A1048" s="15"/>
      <c r="B1048" s="251"/>
      <c r="C1048" s="252"/>
      <c r="D1048" s="231" t="s">
        <v>152</v>
      </c>
      <c r="E1048" s="253" t="s">
        <v>1</v>
      </c>
      <c r="F1048" s="254" t="s">
        <v>169</v>
      </c>
      <c r="G1048" s="252"/>
      <c r="H1048" s="255">
        <v>21.023</v>
      </c>
      <c r="I1048" s="256"/>
      <c r="J1048" s="252"/>
      <c r="K1048" s="252"/>
      <c r="L1048" s="257"/>
      <c r="M1048" s="258"/>
      <c r="N1048" s="259"/>
      <c r="O1048" s="259"/>
      <c r="P1048" s="259"/>
      <c r="Q1048" s="259"/>
      <c r="R1048" s="259"/>
      <c r="S1048" s="259"/>
      <c r="T1048" s="260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1" t="s">
        <v>152</v>
      </c>
      <c r="AU1048" s="261" t="s">
        <v>146</v>
      </c>
      <c r="AV1048" s="15" t="s">
        <v>145</v>
      </c>
      <c r="AW1048" s="15" t="s">
        <v>30</v>
      </c>
      <c r="AX1048" s="15" t="s">
        <v>82</v>
      </c>
      <c r="AY1048" s="261" t="s">
        <v>138</v>
      </c>
    </row>
    <row r="1049" s="14" customFormat="1">
      <c r="A1049" s="14"/>
      <c r="B1049" s="240"/>
      <c r="C1049" s="241"/>
      <c r="D1049" s="231" t="s">
        <v>152</v>
      </c>
      <c r="E1049" s="241"/>
      <c r="F1049" s="243" t="s">
        <v>1428</v>
      </c>
      <c r="G1049" s="241"/>
      <c r="H1049" s="244">
        <v>24.175999999999998</v>
      </c>
      <c r="I1049" s="245"/>
      <c r="J1049" s="241"/>
      <c r="K1049" s="241"/>
      <c r="L1049" s="246"/>
      <c r="M1049" s="247"/>
      <c r="N1049" s="248"/>
      <c r="O1049" s="248"/>
      <c r="P1049" s="248"/>
      <c r="Q1049" s="248"/>
      <c r="R1049" s="248"/>
      <c r="S1049" s="248"/>
      <c r="T1049" s="249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0" t="s">
        <v>152</v>
      </c>
      <c r="AU1049" s="250" t="s">
        <v>146</v>
      </c>
      <c r="AV1049" s="14" t="s">
        <v>146</v>
      </c>
      <c r="AW1049" s="14" t="s">
        <v>4</v>
      </c>
      <c r="AX1049" s="14" t="s">
        <v>82</v>
      </c>
      <c r="AY1049" s="250" t="s">
        <v>138</v>
      </c>
    </row>
    <row r="1050" s="2" customFormat="1" ht="16.5" customHeight="1">
      <c r="A1050" s="38"/>
      <c r="B1050" s="39"/>
      <c r="C1050" s="215" t="s">
        <v>1429</v>
      </c>
      <c r="D1050" s="215" t="s">
        <v>141</v>
      </c>
      <c r="E1050" s="216" t="s">
        <v>1430</v>
      </c>
      <c r="F1050" s="217" t="s">
        <v>1431</v>
      </c>
      <c r="G1050" s="218" t="s">
        <v>285</v>
      </c>
      <c r="H1050" s="219">
        <v>16</v>
      </c>
      <c r="I1050" s="220"/>
      <c r="J1050" s="221">
        <f>ROUND(I1050*H1050,1)</f>
        <v>0</v>
      </c>
      <c r="K1050" s="222"/>
      <c r="L1050" s="44"/>
      <c r="M1050" s="223" t="s">
        <v>1</v>
      </c>
      <c r="N1050" s="224" t="s">
        <v>40</v>
      </c>
      <c r="O1050" s="91"/>
      <c r="P1050" s="225">
        <f>O1050*H1050</f>
        <v>0</v>
      </c>
      <c r="Q1050" s="225">
        <v>0.0064099999999999999</v>
      </c>
      <c r="R1050" s="225">
        <f>Q1050*H1050</f>
        <v>0.10256</v>
      </c>
      <c r="S1050" s="225">
        <v>0</v>
      </c>
      <c r="T1050" s="226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27" t="s">
        <v>232</v>
      </c>
      <c r="AT1050" s="227" t="s">
        <v>141</v>
      </c>
      <c r="AU1050" s="227" t="s">
        <v>146</v>
      </c>
      <c r="AY1050" s="17" t="s">
        <v>138</v>
      </c>
      <c r="BE1050" s="228">
        <f>IF(N1050="základní",J1050,0)</f>
        <v>0</v>
      </c>
      <c r="BF1050" s="228">
        <f>IF(N1050="snížená",J1050,0)</f>
        <v>0</v>
      </c>
      <c r="BG1050" s="228">
        <f>IF(N1050="zákl. přenesená",J1050,0)</f>
        <v>0</v>
      </c>
      <c r="BH1050" s="228">
        <f>IF(N1050="sníž. přenesená",J1050,0)</f>
        <v>0</v>
      </c>
      <c r="BI1050" s="228">
        <f>IF(N1050="nulová",J1050,0)</f>
        <v>0</v>
      </c>
      <c r="BJ1050" s="17" t="s">
        <v>146</v>
      </c>
      <c r="BK1050" s="228">
        <f>ROUND(I1050*H1050,1)</f>
        <v>0</v>
      </c>
      <c r="BL1050" s="17" t="s">
        <v>232</v>
      </c>
      <c r="BM1050" s="227" t="s">
        <v>1432</v>
      </c>
    </row>
    <row r="1051" s="14" customFormat="1">
      <c r="A1051" s="14"/>
      <c r="B1051" s="240"/>
      <c r="C1051" s="241"/>
      <c r="D1051" s="231" t="s">
        <v>152</v>
      </c>
      <c r="E1051" s="242" t="s">
        <v>1</v>
      </c>
      <c r="F1051" s="243" t="s">
        <v>232</v>
      </c>
      <c r="G1051" s="241"/>
      <c r="H1051" s="244">
        <v>16</v>
      </c>
      <c r="I1051" s="245"/>
      <c r="J1051" s="241"/>
      <c r="K1051" s="241"/>
      <c r="L1051" s="246"/>
      <c r="M1051" s="247"/>
      <c r="N1051" s="248"/>
      <c r="O1051" s="248"/>
      <c r="P1051" s="248"/>
      <c r="Q1051" s="248"/>
      <c r="R1051" s="248"/>
      <c r="S1051" s="248"/>
      <c r="T1051" s="249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0" t="s">
        <v>152</v>
      </c>
      <c r="AU1051" s="250" t="s">
        <v>146</v>
      </c>
      <c r="AV1051" s="14" t="s">
        <v>146</v>
      </c>
      <c r="AW1051" s="14" t="s">
        <v>30</v>
      </c>
      <c r="AX1051" s="14" t="s">
        <v>82</v>
      </c>
      <c r="AY1051" s="250" t="s">
        <v>138</v>
      </c>
    </row>
    <row r="1052" s="2" customFormat="1" ht="24.15" customHeight="1">
      <c r="A1052" s="38"/>
      <c r="B1052" s="39"/>
      <c r="C1052" s="215" t="s">
        <v>1433</v>
      </c>
      <c r="D1052" s="215" t="s">
        <v>141</v>
      </c>
      <c r="E1052" s="216" t="s">
        <v>1434</v>
      </c>
      <c r="F1052" s="217" t="s">
        <v>1435</v>
      </c>
      <c r="G1052" s="218" t="s">
        <v>144</v>
      </c>
      <c r="H1052" s="219">
        <v>2</v>
      </c>
      <c r="I1052" s="220"/>
      <c r="J1052" s="221">
        <f>ROUND(I1052*H1052,1)</f>
        <v>0</v>
      </c>
      <c r="K1052" s="222"/>
      <c r="L1052" s="44"/>
      <c r="M1052" s="223" t="s">
        <v>1</v>
      </c>
      <c r="N1052" s="224" t="s">
        <v>40</v>
      </c>
      <c r="O1052" s="91"/>
      <c r="P1052" s="225">
        <f>O1052*H1052</f>
        <v>0</v>
      </c>
      <c r="Q1052" s="225">
        <v>0</v>
      </c>
      <c r="R1052" s="225">
        <f>Q1052*H1052</f>
        <v>0</v>
      </c>
      <c r="S1052" s="225">
        <v>0.00036000000000000002</v>
      </c>
      <c r="T1052" s="226">
        <f>S1052*H1052</f>
        <v>0.00072000000000000005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27" t="s">
        <v>232</v>
      </c>
      <c r="AT1052" s="227" t="s">
        <v>141</v>
      </c>
      <c r="AU1052" s="227" t="s">
        <v>146</v>
      </c>
      <c r="AY1052" s="17" t="s">
        <v>138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17" t="s">
        <v>146</v>
      </c>
      <c r="BK1052" s="228">
        <f>ROUND(I1052*H1052,1)</f>
        <v>0</v>
      </c>
      <c r="BL1052" s="17" t="s">
        <v>232</v>
      </c>
      <c r="BM1052" s="227" t="s">
        <v>1436</v>
      </c>
    </row>
    <row r="1053" s="13" customFormat="1">
      <c r="A1053" s="13"/>
      <c r="B1053" s="229"/>
      <c r="C1053" s="230"/>
      <c r="D1053" s="231" t="s">
        <v>152</v>
      </c>
      <c r="E1053" s="232" t="s">
        <v>1</v>
      </c>
      <c r="F1053" s="233" t="s">
        <v>1437</v>
      </c>
      <c r="G1053" s="230"/>
      <c r="H1053" s="232" t="s">
        <v>1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9" t="s">
        <v>152</v>
      </c>
      <c r="AU1053" s="239" t="s">
        <v>146</v>
      </c>
      <c r="AV1053" s="13" t="s">
        <v>82</v>
      </c>
      <c r="AW1053" s="13" t="s">
        <v>30</v>
      </c>
      <c r="AX1053" s="13" t="s">
        <v>74</v>
      </c>
      <c r="AY1053" s="239" t="s">
        <v>138</v>
      </c>
    </row>
    <row r="1054" s="14" customFormat="1">
      <c r="A1054" s="14"/>
      <c r="B1054" s="240"/>
      <c r="C1054" s="241"/>
      <c r="D1054" s="231" t="s">
        <v>152</v>
      </c>
      <c r="E1054" s="242" t="s">
        <v>1</v>
      </c>
      <c r="F1054" s="243" t="s">
        <v>502</v>
      </c>
      <c r="G1054" s="241"/>
      <c r="H1054" s="244">
        <v>2</v>
      </c>
      <c r="I1054" s="245"/>
      <c r="J1054" s="241"/>
      <c r="K1054" s="241"/>
      <c r="L1054" s="246"/>
      <c r="M1054" s="247"/>
      <c r="N1054" s="248"/>
      <c r="O1054" s="248"/>
      <c r="P1054" s="248"/>
      <c r="Q1054" s="248"/>
      <c r="R1054" s="248"/>
      <c r="S1054" s="248"/>
      <c r="T1054" s="249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0" t="s">
        <v>152</v>
      </c>
      <c r="AU1054" s="250" t="s">
        <v>146</v>
      </c>
      <c r="AV1054" s="14" t="s">
        <v>146</v>
      </c>
      <c r="AW1054" s="14" t="s">
        <v>30</v>
      </c>
      <c r="AX1054" s="14" t="s">
        <v>82</v>
      </c>
      <c r="AY1054" s="250" t="s">
        <v>138</v>
      </c>
    </row>
    <row r="1055" s="2" customFormat="1" ht="21.75" customHeight="1">
      <c r="A1055" s="38"/>
      <c r="B1055" s="39"/>
      <c r="C1055" s="215" t="s">
        <v>1438</v>
      </c>
      <c r="D1055" s="215" t="s">
        <v>141</v>
      </c>
      <c r="E1055" s="216" t="s">
        <v>1439</v>
      </c>
      <c r="F1055" s="217" t="s">
        <v>1440</v>
      </c>
      <c r="G1055" s="218" t="s">
        <v>144</v>
      </c>
      <c r="H1055" s="219">
        <v>1</v>
      </c>
      <c r="I1055" s="220"/>
      <c r="J1055" s="221">
        <f>ROUND(I1055*H1055,1)</f>
        <v>0</v>
      </c>
      <c r="K1055" s="222"/>
      <c r="L1055" s="44"/>
      <c r="M1055" s="223" t="s">
        <v>1</v>
      </c>
      <c r="N1055" s="224" t="s">
        <v>40</v>
      </c>
      <c r="O1055" s="91"/>
      <c r="P1055" s="225">
        <f>O1055*H1055</f>
        <v>0</v>
      </c>
      <c r="Q1055" s="225">
        <v>0.00020000000000000001</v>
      </c>
      <c r="R1055" s="225">
        <f>Q1055*H1055</f>
        <v>0.00020000000000000001</v>
      </c>
      <c r="S1055" s="225">
        <v>0</v>
      </c>
      <c r="T1055" s="226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27" t="s">
        <v>232</v>
      </c>
      <c r="AT1055" s="227" t="s">
        <v>141</v>
      </c>
      <c r="AU1055" s="227" t="s">
        <v>146</v>
      </c>
      <c r="AY1055" s="17" t="s">
        <v>138</v>
      </c>
      <c r="BE1055" s="228">
        <f>IF(N1055="základní",J1055,0)</f>
        <v>0</v>
      </c>
      <c r="BF1055" s="228">
        <f>IF(N1055="snížená",J1055,0)</f>
        <v>0</v>
      </c>
      <c r="BG1055" s="228">
        <f>IF(N1055="zákl. přenesená",J1055,0)</f>
        <v>0</v>
      </c>
      <c r="BH1055" s="228">
        <f>IF(N1055="sníž. přenesená",J1055,0)</f>
        <v>0</v>
      </c>
      <c r="BI1055" s="228">
        <f>IF(N1055="nulová",J1055,0)</f>
        <v>0</v>
      </c>
      <c r="BJ1055" s="17" t="s">
        <v>146</v>
      </c>
      <c r="BK1055" s="228">
        <f>ROUND(I1055*H1055,1)</f>
        <v>0</v>
      </c>
      <c r="BL1055" s="17" t="s">
        <v>232</v>
      </c>
      <c r="BM1055" s="227" t="s">
        <v>1441</v>
      </c>
    </row>
    <row r="1056" s="13" customFormat="1">
      <c r="A1056" s="13"/>
      <c r="B1056" s="229"/>
      <c r="C1056" s="230"/>
      <c r="D1056" s="231" t="s">
        <v>152</v>
      </c>
      <c r="E1056" s="232" t="s">
        <v>1</v>
      </c>
      <c r="F1056" s="233" t="s">
        <v>1442</v>
      </c>
      <c r="G1056" s="230"/>
      <c r="H1056" s="232" t="s">
        <v>1</v>
      </c>
      <c r="I1056" s="234"/>
      <c r="J1056" s="230"/>
      <c r="K1056" s="230"/>
      <c r="L1056" s="235"/>
      <c r="M1056" s="236"/>
      <c r="N1056" s="237"/>
      <c r="O1056" s="237"/>
      <c r="P1056" s="237"/>
      <c r="Q1056" s="237"/>
      <c r="R1056" s="237"/>
      <c r="S1056" s="237"/>
      <c r="T1056" s="238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9" t="s">
        <v>152</v>
      </c>
      <c r="AU1056" s="239" t="s">
        <v>146</v>
      </c>
      <c r="AV1056" s="13" t="s">
        <v>82</v>
      </c>
      <c r="AW1056" s="13" t="s">
        <v>30</v>
      </c>
      <c r="AX1056" s="13" t="s">
        <v>74</v>
      </c>
      <c r="AY1056" s="239" t="s">
        <v>138</v>
      </c>
    </row>
    <row r="1057" s="14" customFormat="1">
      <c r="A1057" s="14"/>
      <c r="B1057" s="240"/>
      <c r="C1057" s="241"/>
      <c r="D1057" s="231" t="s">
        <v>152</v>
      </c>
      <c r="E1057" s="242" t="s">
        <v>1</v>
      </c>
      <c r="F1057" s="243" t="s">
        <v>82</v>
      </c>
      <c r="G1057" s="241"/>
      <c r="H1057" s="244">
        <v>1</v>
      </c>
      <c r="I1057" s="245"/>
      <c r="J1057" s="241"/>
      <c r="K1057" s="241"/>
      <c r="L1057" s="246"/>
      <c r="M1057" s="247"/>
      <c r="N1057" s="248"/>
      <c r="O1057" s="248"/>
      <c r="P1057" s="248"/>
      <c r="Q1057" s="248"/>
      <c r="R1057" s="248"/>
      <c r="S1057" s="248"/>
      <c r="T1057" s="249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0" t="s">
        <v>152</v>
      </c>
      <c r="AU1057" s="250" t="s">
        <v>146</v>
      </c>
      <c r="AV1057" s="14" t="s">
        <v>146</v>
      </c>
      <c r="AW1057" s="14" t="s">
        <v>30</v>
      </c>
      <c r="AX1057" s="14" t="s">
        <v>82</v>
      </c>
      <c r="AY1057" s="250" t="s">
        <v>138</v>
      </c>
    </row>
    <row r="1058" s="2" customFormat="1" ht="16.5" customHeight="1">
      <c r="A1058" s="38"/>
      <c r="B1058" s="39"/>
      <c r="C1058" s="262" t="s">
        <v>1443</v>
      </c>
      <c r="D1058" s="262" t="s">
        <v>233</v>
      </c>
      <c r="E1058" s="263" t="s">
        <v>1444</v>
      </c>
      <c r="F1058" s="264" t="s">
        <v>1445</v>
      </c>
      <c r="G1058" s="265" t="s">
        <v>144</v>
      </c>
      <c r="H1058" s="266">
        <v>1</v>
      </c>
      <c r="I1058" s="267"/>
      <c r="J1058" s="268">
        <f>ROUND(I1058*H1058,1)</f>
        <v>0</v>
      </c>
      <c r="K1058" s="269"/>
      <c r="L1058" s="270"/>
      <c r="M1058" s="271" t="s">
        <v>1</v>
      </c>
      <c r="N1058" s="272" t="s">
        <v>40</v>
      </c>
      <c r="O1058" s="91"/>
      <c r="P1058" s="225">
        <f>O1058*H1058</f>
        <v>0</v>
      </c>
      <c r="Q1058" s="225">
        <v>9.0000000000000006E-05</v>
      </c>
      <c r="R1058" s="225">
        <f>Q1058*H1058</f>
        <v>9.0000000000000006E-05</v>
      </c>
      <c r="S1058" s="225">
        <v>0</v>
      </c>
      <c r="T1058" s="226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27" t="s">
        <v>318</v>
      </c>
      <c r="AT1058" s="227" t="s">
        <v>233</v>
      </c>
      <c r="AU1058" s="227" t="s">
        <v>146</v>
      </c>
      <c r="AY1058" s="17" t="s">
        <v>138</v>
      </c>
      <c r="BE1058" s="228">
        <f>IF(N1058="základní",J1058,0)</f>
        <v>0</v>
      </c>
      <c r="BF1058" s="228">
        <f>IF(N1058="snížená",J1058,0)</f>
        <v>0</v>
      </c>
      <c r="BG1058" s="228">
        <f>IF(N1058="zákl. přenesená",J1058,0)</f>
        <v>0</v>
      </c>
      <c r="BH1058" s="228">
        <f>IF(N1058="sníž. přenesená",J1058,0)</f>
        <v>0</v>
      </c>
      <c r="BI1058" s="228">
        <f>IF(N1058="nulová",J1058,0)</f>
        <v>0</v>
      </c>
      <c r="BJ1058" s="17" t="s">
        <v>146</v>
      </c>
      <c r="BK1058" s="228">
        <f>ROUND(I1058*H1058,1)</f>
        <v>0</v>
      </c>
      <c r="BL1058" s="17" t="s">
        <v>232</v>
      </c>
      <c r="BM1058" s="227" t="s">
        <v>1446</v>
      </c>
    </row>
    <row r="1059" s="2" customFormat="1" ht="16.5" customHeight="1">
      <c r="A1059" s="38"/>
      <c r="B1059" s="39"/>
      <c r="C1059" s="215" t="s">
        <v>1447</v>
      </c>
      <c r="D1059" s="215" t="s">
        <v>141</v>
      </c>
      <c r="E1059" s="216" t="s">
        <v>1448</v>
      </c>
      <c r="F1059" s="217" t="s">
        <v>1449</v>
      </c>
      <c r="G1059" s="218" t="s">
        <v>285</v>
      </c>
      <c r="H1059" s="219">
        <v>16</v>
      </c>
      <c r="I1059" s="220"/>
      <c r="J1059" s="221">
        <f>ROUND(I1059*H1059,1)</f>
        <v>0</v>
      </c>
      <c r="K1059" s="222"/>
      <c r="L1059" s="44"/>
      <c r="M1059" s="223" t="s">
        <v>1</v>
      </c>
      <c r="N1059" s="224" t="s">
        <v>40</v>
      </c>
      <c r="O1059" s="91"/>
      <c r="P1059" s="225">
        <f>O1059*H1059</f>
        <v>0</v>
      </c>
      <c r="Q1059" s="225">
        <v>3.0000000000000001E-05</v>
      </c>
      <c r="R1059" s="225">
        <f>Q1059*H1059</f>
        <v>0.00048000000000000001</v>
      </c>
      <c r="S1059" s="225">
        <v>0</v>
      </c>
      <c r="T1059" s="226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27" t="s">
        <v>232</v>
      </c>
      <c r="AT1059" s="227" t="s">
        <v>141</v>
      </c>
      <c r="AU1059" s="227" t="s">
        <v>146</v>
      </c>
      <c r="AY1059" s="17" t="s">
        <v>138</v>
      </c>
      <c r="BE1059" s="228">
        <f>IF(N1059="základní",J1059,0)</f>
        <v>0</v>
      </c>
      <c r="BF1059" s="228">
        <f>IF(N1059="snížená",J1059,0)</f>
        <v>0</v>
      </c>
      <c r="BG1059" s="228">
        <f>IF(N1059="zákl. přenesená",J1059,0)</f>
        <v>0</v>
      </c>
      <c r="BH1059" s="228">
        <f>IF(N1059="sníž. přenesená",J1059,0)</f>
        <v>0</v>
      </c>
      <c r="BI1059" s="228">
        <f>IF(N1059="nulová",J1059,0)</f>
        <v>0</v>
      </c>
      <c r="BJ1059" s="17" t="s">
        <v>146</v>
      </c>
      <c r="BK1059" s="228">
        <f>ROUND(I1059*H1059,1)</f>
        <v>0</v>
      </c>
      <c r="BL1059" s="17" t="s">
        <v>232</v>
      </c>
      <c r="BM1059" s="227" t="s">
        <v>1450</v>
      </c>
    </row>
    <row r="1060" s="13" customFormat="1">
      <c r="A1060" s="13"/>
      <c r="B1060" s="229"/>
      <c r="C1060" s="230"/>
      <c r="D1060" s="231" t="s">
        <v>152</v>
      </c>
      <c r="E1060" s="232" t="s">
        <v>1</v>
      </c>
      <c r="F1060" s="233" t="s">
        <v>1451</v>
      </c>
      <c r="G1060" s="230"/>
      <c r="H1060" s="232" t="s">
        <v>1</v>
      </c>
      <c r="I1060" s="234"/>
      <c r="J1060" s="230"/>
      <c r="K1060" s="230"/>
      <c r="L1060" s="235"/>
      <c r="M1060" s="236"/>
      <c r="N1060" s="237"/>
      <c r="O1060" s="237"/>
      <c r="P1060" s="237"/>
      <c r="Q1060" s="237"/>
      <c r="R1060" s="237"/>
      <c r="S1060" s="237"/>
      <c r="T1060" s="238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9" t="s">
        <v>152</v>
      </c>
      <c r="AU1060" s="239" t="s">
        <v>146</v>
      </c>
      <c r="AV1060" s="13" t="s">
        <v>82</v>
      </c>
      <c r="AW1060" s="13" t="s">
        <v>30</v>
      </c>
      <c r="AX1060" s="13" t="s">
        <v>74</v>
      </c>
      <c r="AY1060" s="239" t="s">
        <v>138</v>
      </c>
    </row>
    <row r="1061" s="14" customFormat="1">
      <c r="A1061" s="14"/>
      <c r="B1061" s="240"/>
      <c r="C1061" s="241"/>
      <c r="D1061" s="231" t="s">
        <v>152</v>
      </c>
      <c r="E1061" s="242" t="s">
        <v>1</v>
      </c>
      <c r="F1061" s="243" t="s">
        <v>1452</v>
      </c>
      <c r="G1061" s="241"/>
      <c r="H1061" s="244">
        <v>16</v>
      </c>
      <c r="I1061" s="245"/>
      <c r="J1061" s="241"/>
      <c r="K1061" s="241"/>
      <c r="L1061" s="246"/>
      <c r="M1061" s="247"/>
      <c r="N1061" s="248"/>
      <c r="O1061" s="248"/>
      <c r="P1061" s="248"/>
      <c r="Q1061" s="248"/>
      <c r="R1061" s="248"/>
      <c r="S1061" s="248"/>
      <c r="T1061" s="249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0" t="s">
        <v>152</v>
      </c>
      <c r="AU1061" s="250" t="s">
        <v>146</v>
      </c>
      <c r="AV1061" s="14" t="s">
        <v>146</v>
      </c>
      <c r="AW1061" s="14" t="s">
        <v>30</v>
      </c>
      <c r="AX1061" s="14" t="s">
        <v>74</v>
      </c>
      <c r="AY1061" s="250" t="s">
        <v>138</v>
      </c>
    </row>
    <row r="1062" s="15" customFormat="1">
      <c r="A1062" s="15"/>
      <c r="B1062" s="251"/>
      <c r="C1062" s="252"/>
      <c r="D1062" s="231" t="s">
        <v>152</v>
      </c>
      <c r="E1062" s="253" t="s">
        <v>1</v>
      </c>
      <c r="F1062" s="254" t="s">
        <v>169</v>
      </c>
      <c r="G1062" s="252"/>
      <c r="H1062" s="255">
        <v>16</v>
      </c>
      <c r="I1062" s="256"/>
      <c r="J1062" s="252"/>
      <c r="K1062" s="252"/>
      <c r="L1062" s="257"/>
      <c r="M1062" s="258"/>
      <c r="N1062" s="259"/>
      <c r="O1062" s="259"/>
      <c r="P1062" s="259"/>
      <c r="Q1062" s="259"/>
      <c r="R1062" s="259"/>
      <c r="S1062" s="259"/>
      <c r="T1062" s="260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1" t="s">
        <v>152</v>
      </c>
      <c r="AU1062" s="261" t="s">
        <v>146</v>
      </c>
      <c r="AV1062" s="15" t="s">
        <v>145</v>
      </c>
      <c r="AW1062" s="15" t="s">
        <v>30</v>
      </c>
      <c r="AX1062" s="15" t="s">
        <v>82</v>
      </c>
      <c r="AY1062" s="261" t="s">
        <v>138</v>
      </c>
    </row>
    <row r="1063" s="2" customFormat="1" ht="21.75" customHeight="1">
      <c r="A1063" s="38"/>
      <c r="B1063" s="39"/>
      <c r="C1063" s="215" t="s">
        <v>1453</v>
      </c>
      <c r="D1063" s="215" t="s">
        <v>141</v>
      </c>
      <c r="E1063" s="216" t="s">
        <v>1454</v>
      </c>
      <c r="F1063" s="217" t="s">
        <v>1455</v>
      </c>
      <c r="G1063" s="218" t="s">
        <v>285</v>
      </c>
      <c r="H1063" s="219">
        <v>16</v>
      </c>
      <c r="I1063" s="220"/>
      <c r="J1063" s="221">
        <f>ROUND(I1063*H1063,1)</f>
        <v>0</v>
      </c>
      <c r="K1063" s="222"/>
      <c r="L1063" s="44"/>
      <c r="M1063" s="223" t="s">
        <v>1</v>
      </c>
      <c r="N1063" s="224" t="s">
        <v>40</v>
      </c>
      <c r="O1063" s="91"/>
      <c r="P1063" s="225">
        <f>O1063*H1063</f>
        <v>0</v>
      </c>
      <c r="Q1063" s="225">
        <v>2.0000000000000002E-05</v>
      </c>
      <c r="R1063" s="225">
        <f>Q1063*H1063</f>
        <v>0.00032000000000000003</v>
      </c>
      <c r="S1063" s="225">
        <v>0</v>
      </c>
      <c r="T1063" s="226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27" t="s">
        <v>232</v>
      </c>
      <c r="AT1063" s="227" t="s">
        <v>141</v>
      </c>
      <c r="AU1063" s="227" t="s">
        <v>146</v>
      </c>
      <c r="AY1063" s="17" t="s">
        <v>138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17" t="s">
        <v>146</v>
      </c>
      <c r="BK1063" s="228">
        <f>ROUND(I1063*H1063,1)</f>
        <v>0</v>
      </c>
      <c r="BL1063" s="17" t="s">
        <v>232</v>
      </c>
      <c r="BM1063" s="227" t="s">
        <v>1456</v>
      </c>
    </row>
    <row r="1064" s="13" customFormat="1">
      <c r="A1064" s="13"/>
      <c r="B1064" s="229"/>
      <c r="C1064" s="230"/>
      <c r="D1064" s="231" t="s">
        <v>152</v>
      </c>
      <c r="E1064" s="232" t="s">
        <v>1</v>
      </c>
      <c r="F1064" s="233" t="s">
        <v>1457</v>
      </c>
      <c r="G1064" s="230"/>
      <c r="H1064" s="232" t="s">
        <v>1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9" t="s">
        <v>152</v>
      </c>
      <c r="AU1064" s="239" t="s">
        <v>146</v>
      </c>
      <c r="AV1064" s="13" t="s">
        <v>82</v>
      </c>
      <c r="AW1064" s="13" t="s">
        <v>30</v>
      </c>
      <c r="AX1064" s="13" t="s">
        <v>74</v>
      </c>
      <c r="AY1064" s="239" t="s">
        <v>138</v>
      </c>
    </row>
    <row r="1065" s="14" customFormat="1">
      <c r="A1065" s="14"/>
      <c r="B1065" s="240"/>
      <c r="C1065" s="241"/>
      <c r="D1065" s="231" t="s">
        <v>152</v>
      </c>
      <c r="E1065" s="242" t="s">
        <v>1</v>
      </c>
      <c r="F1065" s="243" t="s">
        <v>1458</v>
      </c>
      <c r="G1065" s="241"/>
      <c r="H1065" s="244">
        <v>16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0" t="s">
        <v>152</v>
      </c>
      <c r="AU1065" s="250" t="s">
        <v>146</v>
      </c>
      <c r="AV1065" s="14" t="s">
        <v>146</v>
      </c>
      <c r="AW1065" s="14" t="s">
        <v>30</v>
      </c>
      <c r="AX1065" s="14" t="s">
        <v>74</v>
      </c>
      <c r="AY1065" s="250" t="s">
        <v>138</v>
      </c>
    </row>
    <row r="1066" s="15" customFormat="1">
      <c r="A1066" s="15"/>
      <c r="B1066" s="251"/>
      <c r="C1066" s="252"/>
      <c r="D1066" s="231" t="s">
        <v>152</v>
      </c>
      <c r="E1066" s="253" t="s">
        <v>1</v>
      </c>
      <c r="F1066" s="254" t="s">
        <v>169</v>
      </c>
      <c r="G1066" s="252"/>
      <c r="H1066" s="255">
        <v>16</v>
      </c>
      <c r="I1066" s="256"/>
      <c r="J1066" s="252"/>
      <c r="K1066" s="252"/>
      <c r="L1066" s="257"/>
      <c r="M1066" s="258"/>
      <c r="N1066" s="259"/>
      <c r="O1066" s="259"/>
      <c r="P1066" s="259"/>
      <c r="Q1066" s="259"/>
      <c r="R1066" s="259"/>
      <c r="S1066" s="259"/>
      <c r="T1066" s="260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1" t="s">
        <v>152</v>
      </c>
      <c r="AU1066" s="261" t="s">
        <v>146</v>
      </c>
      <c r="AV1066" s="15" t="s">
        <v>145</v>
      </c>
      <c r="AW1066" s="15" t="s">
        <v>30</v>
      </c>
      <c r="AX1066" s="15" t="s">
        <v>82</v>
      </c>
      <c r="AY1066" s="261" t="s">
        <v>138</v>
      </c>
    </row>
    <row r="1067" s="2" customFormat="1" ht="16.5" customHeight="1">
      <c r="A1067" s="38"/>
      <c r="B1067" s="39"/>
      <c r="C1067" s="215" t="s">
        <v>1459</v>
      </c>
      <c r="D1067" s="215" t="s">
        <v>141</v>
      </c>
      <c r="E1067" s="216" t="s">
        <v>1460</v>
      </c>
      <c r="F1067" s="217" t="s">
        <v>1461</v>
      </c>
      <c r="G1067" s="218" t="s">
        <v>144</v>
      </c>
      <c r="H1067" s="219">
        <v>4</v>
      </c>
      <c r="I1067" s="220"/>
      <c r="J1067" s="221">
        <f>ROUND(I1067*H1067,1)</f>
        <v>0</v>
      </c>
      <c r="K1067" s="222"/>
      <c r="L1067" s="44"/>
      <c r="M1067" s="223" t="s">
        <v>1</v>
      </c>
      <c r="N1067" s="224" t="s">
        <v>40</v>
      </c>
      <c r="O1067" s="91"/>
      <c r="P1067" s="225">
        <f>O1067*H1067</f>
        <v>0</v>
      </c>
      <c r="Q1067" s="225">
        <v>0</v>
      </c>
      <c r="R1067" s="225">
        <f>Q1067*H1067</f>
        <v>0</v>
      </c>
      <c r="S1067" s="225">
        <v>0</v>
      </c>
      <c r="T1067" s="226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27" t="s">
        <v>232</v>
      </c>
      <c r="AT1067" s="227" t="s">
        <v>141</v>
      </c>
      <c r="AU1067" s="227" t="s">
        <v>146</v>
      </c>
      <c r="AY1067" s="17" t="s">
        <v>138</v>
      </c>
      <c r="BE1067" s="228">
        <f>IF(N1067="základní",J1067,0)</f>
        <v>0</v>
      </c>
      <c r="BF1067" s="228">
        <f>IF(N1067="snížená",J1067,0)</f>
        <v>0</v>
      </c>
      <c r="BG1067" s="228">
        <f>IF(N1067="zákl. přenesená",J1067,0)</f>
        <v>0</v>
      </c>
      <c r="BH1067" s="228">
        <f>IF(N1067="sníž. přenesená",J1067,0)</f>
        <v>0</v>
      </c>
      <c r="BI1067" s="228">
        <f>IF(N1067="nulová",J1067,0)</f>
        <v>0</v>
      </c>
      <c r="BJ1067" s="17" t="s">
        <v>146</v>
      </c>
      <c r="BK1067" s="228">
        <f>ROUND(I1067*H1067,1)</f>
        <v>0</v>
      </c>
      <c r="BL1067" s="17" t="s">
        <v>232</v>
      </c>
      <c r="BM1067" s="227" t="s">
        <v>1462</v>
      </c>
    </row>
    <row r="1068" s="13" customFormat="1">
      <c r="A1068" s="13"/>
      <c r="B1068" s="229"/>
      <c r="C1068" s="230"/>
      <c r="D1068" s="231" t="s">
        <v>152</v>
      </c>
      <c r="E1068" s="232" t="s">
        <v>1</v>
      </c>
      <c r="F1068" s="233" t="s">
        <v>1463</v>
      </c>
      <c r="G1068" s="230"/>
      <c r="H1068" s="232" t="s">
        <v>1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9" t="s">
        <v>152</v>
      </c>
      <c r="AU1068" s="239" t="s">
        <v>146</v>
      </c>
      <c r="AV1068" s="13" t="s">
        <v>82</v>
      </c>
      <c r="AW1068" s="13" t="s">
        <v>30</v>
      </c>
      <c r="AX1068" s="13" t="s">
        <v>74</v>
      </c>
      <c r="AY1068" s="239" t="s">
        <v>138</v>
      </c>
    </row>
    <row r="1069" s="14" customFormat="1">
      <c r="A1069" s="14"/>
      <c r="B1069" s="240"/>
      <c r="C1069" s="241"/>
      <c r="D1069" s="231" t="s">
        <v>152</v>
      </c>
      <c r="E1069" s="242" t="s">
        <v>1</v>
      </c>
      <c r="F1069" s="243" t="s">
        <v>1464</v>
      </c>
      <c r="G1069" s="241"/>
      <c r="H1069" s="244">
        <v>4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0" t="s">
        <v>152</v>
      </c>
      <c r="AU1069" s="250" t="s">
        <v>146</v>
      </c>
      <c r="AV1069" s="14" t="s">
        <v>146</v>
      </c>
      <c r="AW1069" s="14" t="s">
        <v>30</v>
      </c>
      <c r="AX1069" s="14" t="s">
        <v>74</v>
      </c>
      <c r="AY1069" s="250" t="s">
        <v>138</v>
      </c>
    </row>
    <row r="1070" s="15" customFormat="1">
      <c r="A1070" s="15"/>
      <c r="B1070" s="251"/>
      <c r="C1070" s="252"/>
      <c r="D1070" s="231" t="s">
        <v>152</v>
      </c>
      <c r="E1070" s="253" t="s">
        <v>1</v>
      </c>
      <c r="F1070" s="254" t="s">
        <v>169</v>
      </c>
      <c r="G1070" s="252"/>
      <c r="H1070" s="255">
        <v>4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1" t="s">
        <v>152</v>
      </c>
      <c r="AU1070" s="261" t="s">
        <v>146</v>
      </c>
      <c r="AV1070" s="15" t="s">
        <v>145</v>
      </c>
      <c r="AW1070" s="15" t="s">
        <v>30</v>
      </c>
      <c r="AX1070" s="15" t="s">
        <v>82</v>
      </c>
      <c r="AY1070" s="261" t="s">
        <v>138</v>
      </c>
    </row>
    <row r="1071" s="2" customFormat="1" ht="16.5" customHeight="1">
      <c r="A1071" s="38"/>
      <c r="B1071" s="39"/>
      <c r="C1071" s="215" t="s">
        <v>1465</v>
      </c>
      <c r="D1071" s="215" t="s">
        <v>141</v>
      </c>
      <c r="E1071" s="216" t="s">
        <v>1466</v>
      </c>
      <c r="F1071" s="217" t="s">
        <v>1467</v>
      </c>
      <c r="G1071" s="218" t="s">
        <v>144</v>
      </c>
      <c r="H1071" s="219">
        <v>4</v>
      </c>
      <c r="I1071" s="220"/>
      <c r="J1071" s="221">
        <f>ROUND(I1071*H1071,1)</f>
        <v>0</v>
      </c>
      <c r="K1071" s="222"/>
      <c r="L1071" s="44"/>
      <c r="M1071" s="223" t="s">
        <v>1</v>
      </c>
      <c r="N1071" s="224" t="s">
        <v>40</v>
      </c>
      <c r="O1071" s="91"/>
      <c r="P1071" s="225">
        <f>O1071*H1071</f>
        <v>0</v>
      </c>
      <c r="Q1071" s="225">
        <v>0</v>
      </c>
      <c r="R1071" s="225">
        <f>Q1071*H1071</f>
        <v>0</v>
      </c>
      <c r="S1071" s="225">
        <v>0</v>
      </c>
      <c r="T1071" s="226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27" t="s">
        <v>232</v>
      </c>
      <c r="AT1071" s="227" t="s">
        <v>141</v>
      </c>
      <c r="AU1071" s="227" t="s">
        <v>146</v>
      </c>
      <c r="AY1071" s="17" t="s">
        <v>138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17" t="s">
        <v>146</v>
      </c>
      <c r="BK1071" s="228">
        <f>ROUND(I1071*H1071,1)</f>
        <v>0</v>
      </c>
      <c r="BL1071" s="17" t="s">
        <v>232</v>
      </c>
      <c r="BM1071" s="227" t="s">
        <v>1468</v>
      </c>
    </row>
    <row r="1072" s="13" customFormat="1">
      <c r="A1072" s="13"/>
      <c r="B1072" s="229"/>
      <c r="C1072" s="230"/>
      <c r="D1072" s="231" t="s">
        <v>152</v>
      </c>
      <c r="E1072" s="232" t="s">
        <v>1</v>
      </c>
      <c r="F1072" s="233" t="s">
        <v>1469</v>
      </c>
      <c r="G1072" s="230"/>
      <c r="H1072" s="232" t="s">
        <v>1</v>
      </c>
      <c r="I1072" s="234"/>
      <c r="J1072" s="230"/>
      <c r="K1072" s="230"/>
      <c r="L1072" s="235"/>
      <c r="M1072" s="236"/>
      <c r="N1072" s="237"/>
      <c r="O1072" s="237"/>
      <c r="P1072" s="237"/>
      <c r="Q1072" s="237"/>
      <c r="R1072" s="237"/>
      <c r="S1072" s="237"/>
      <c r="T1072" s="238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9" t="s">
        <v>152</v>
      </c>
      <c r="AU1072" s="239" t="s">
        <v>146</v>
      </c>
      <c r="AV1072" s="13" t="s">
        <v>82</v>
      </c>
      <c r="AW1072" s="13" t="s">
        <v>30</v>
      </c>
      <c r="AX1072" s="13" t="s">
        <v>74</v>
      </c>
      <c r="AY1072" s="239" t="s">
        <v>138</v>
      </c>
    </row>
    <row r="1073" s="14" customFormat="1">
      <c r="A1073" s="14"/>
      <c r="B1073" s="240"/>
      <c r="C1073" s="241"/>
      <c r="D1073" s="231" t="s">
        <v>152</v>
      </c>
      <c r="E1073" s="242" t="s">
        <v>1</v>
      </c>
      <c r="F1073" s="243" t="s">
        <v>139</v>
      </c>
      <c r="G1073" s="241"/>
      <c r="H1073" s="244">
        <v>3</v>
      </c>
      <c r="I1073" s="245"/>
      <c r="J1073" s="241"/>
      <c r="K1073" s="241"/>
      <c r="L1073" s="246"/>
      <c r="M1073" s="247"/>
      <c r="N1073" s="248"/>
      <c r="O1073" s="248"/>
      <c r="P1073" s="248"/>
      <c r="Q1073" s="248"/>
      <c r="R1073" s="248"/>
      <c r="S1073" s="248"/>
      <c r="T1073" s="249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0" t="s">
        <v>152</v>
      </c>
      <c r="AU1073" s="250" t="s">
        <v>146</v>
      </c>
      <c r="AV1073" s="14" t="s">
        <v>146</v>
      </c>
      <c r="AW1073" s="14" t="s">
        <v>30</v>
      </c>
      <c r="AX1073" s="14" t="s">
        <v>74</v>
      </c>
      <c r="AY1073" s="250" t="s">
        <v>138</v>
      </c>
    </row>
    <row r="1074" s="13" customFormat="1">
      <c r="A1074" s="13"/>
      <c r="B1074" s="229"/>
      <c r="C1074" s="230"/>
      <c r="D1074" s="231" t="s">
        <v>152</v>
      </c>
      <c r="E1074" s="232" t="s">
        <v>1</v>
      </c>
      <c r="F1074" s="233" t="s">
        <v>1470</v>
      </c>
      <c r="G1074" s="230"/>
      <c r="H1074" s="232" t="s">
        <v>1</v>
      </c>
      <c r="I1074" s="234"/>
      <c r="J1074" s="230"/>
      <c r="K1074" s="230"/>
      <c r="L1074" s="235"/>
      <c r="M1074" s="236"/>
      <c r="N1074" s="237"/>
      <c r="O1074" s="237"/>
      <c r="P1074" s="237"/>
      <c r="Q1074" s="237"/>
      <c r="R1074" s="237"/>
      <c r="S1074" s="237"/>
      <c r="T1074" s="238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9" t="s">
        <v>152</v>
      </c>
      <c r="AU1074" s="239" t="s">
        <v>146</v>
      </c>
      <c r="AV1074" s="13" t="s">
        <v>82</v>
      </c>
      <c r="AW1074" s="13" t="s">
        <v>30</v>
      </c>
      <c r="AX1074" s="13" t="s">
        <v>74</v>
      </c>
      <c r="AY1074" s="239" t="s">
        <v>138</v>
      </c>
    </row>
    <row r="1075" s="14" customFormat="1">
      <c r="A1075" s="14"/>
      <c r="B1075" s="240"/>
      <c r="C1075" s="241"/>
      <c r="D1075" s="231" t="s">
        <v>152</v>
      </c>
      <c r="E1075" s="242" t="s">
        <v>1</v>
      </c>
      <c r="F1075" s="243" t="s">
        <v>82</v>
      </c>
      <c r="G1075" s="241"/>
      <c r="H1075" s="244">
        <v>1</v>
      </c>
      <c r="I1075" s="245"/>
      <c r="J1075" s="241"/>
      <c r="K1075" s="241"/>
      <c r="L1075" s="246"/>
      <c r="M1075" s="247"/>
      <c r="N1075" s="248"/>
      <c r="O1075" s="248"/>
      <c r="P1075" s="248"/>
      <c r="Q1075" s="248"/>
      <c r="R1075" s="248"/>
      <c r="S1075" s="248"/>
      <c r="T1075" s="249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0" t="s">
        <v>152</v>
      </c>
      <c r="AU1075" s="250" t="s">
        <v>146</v>
      </c>
      <c r="AV1075" s="14" t="s">
        <v>146</v>
      </c>
      <c r="AW1075" s="14" t="s">
        <v>30</v>
      </c>
      <c r="AX1075" s="14" t="s">
        <v>74</v>
      </c>
      <c r="AY1075" s="250" t="s">
        <v>138</v>
      </c>
    </row>
    <row r="1076" s="15" customFormat="1">
      <c r="A1076" s="15"/>
      <c r="B1076" s="251"/>
      <c r="C1076" s="252"/>
      <c r="D1076" s="231" t="s">
        <v>152</v>
      </c>
      <c r="E1076" s="253" t="s">
        <v>1</v>
      </c>
      <c r="F1076" s="254" t="s">
        <v>169</v>
      </c>
      <c r="G1076" s="252"/>
      <c r="H1076" s="255">
        <v>4</v>
      </c>
      <c r="I1076" s="256"/>
      <c r="J1076" s="252"/>
      <c r="K1076" s="252"/>
      <c r="L1076" s="257"/>
      <c r="M1076" s="258"/>
      <c r="N1076" s="259"/>
      <c r="O1076" s="259"/>
      <c r="P1076" s="259"/>
      <c r="Q1076" s="259"/>
      <c r="R1076" s="259"/>
      <c r="S1076" s="259"/>
      <c r="T1076" s="260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1" t="s">
        <v>152</v>
      </c>
      <c r="AU1076" s="261" t="s">
        <v>146</v>
      </c>
      <c r="AV1076" s="15" t="s">
        <v>145</v>
      </c>
      <c r="AW1076" s="15" t="s">
        <v>30</v>
      </c>
      <c r="AX1076" s="15" t="s">
        <v>82</v>
      </c>
      <c r="AY1076" s="261" t="s">
        <v>138</v>
      </c>
    </row>
    <row r="1077" s="2" customFormat="1" ht="16.5" customHeight="1">
      <c r="A1077" s="38"/>
      <c r="B1077" s="39"/>
      <c r="C1077" s="215" t="s">
        <v>1471</v>
      </c>
      <c r="D1077" s="215" t="s">
        <v>141</v>
      </c>
      <c r="E1077" s="216" t="s">
        <v>1472</v>
      </c>
      <c r="F1077" s="217" t="s">
        <v>1473</v>
      </c>
      <c r="G1077" s="218" t="s">
        <v>144</v>
      </c>
      <c r="H1077" s="219">
        <v>1</v>
      </c>
      <c r="I1077" s="220"/>
      <c r="J1077" s="221">
        <f>ROUND(I1077*H1077,1)</f>
        <v>0</v>
      </c>
      <c r="K1077" s="222"/>
      <c r="L1077" s="44"/>
      <c r="M1077" s="223" t="s">
        <v>1</v>
      </c>
      <c r="N1077" s="224" t="s">
        <v>40</v>
      </c>
      <c r="O1077" s="91"/>
      <c r="P1077" s="225">
        <f>O1077*H1077</f>
        <v>0</v>
      </c>
      <c r="Q1077" s="225">
        <v>0</v>
      </c>
      <c r="R1077" s="225">
        <f>Q1077*H1077</f>
        <v>0</v>
      </c>
      <c r="S1077" s="225">
        <v>0</v>
      </c>
      <c r="T1077" s="226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27" t="s">
        <v>232</v>
      </c>
      <c r="AT1077" s="227" t="s">
        <v>141</v>
      </c>
      <c r="AU1077" s="227" t="s">
        <v>146</v>
      </c>
      <c r="AY1077" s="17" t="s">
        <v>138</v>
      </c>
      <c r="BE1077" s="228">
        <f>IF(N1077="základní",J1077,0)</f>
        <v>0</v>
      </c>
      <c r="BF1077" s="228">
        <f>IF(N1077="snížená",J1077,0)</f>
        <v>0</v>
      </c>
      <c r="BG1077" s="228">
        <f>IF(N1077="zákl. přenesená",J1077,0)</f>
        <v>0</v>
      </c>
      <c r="BH1077" s="228">
        <f>IF(N1077="sníž. přenesená",J1077,0)</f>
        <v>0</v>
      </c>
      <c r="BI1077" s="228">
        <f>IF(N1077="nulová",J1077,0)</f>
        <v>0</v>
      </c>
      <c r="BJ1077" s="17" t="s">
        <v>146</v>
      </c>
      <c r="BK1077" s="228">
        <f>ROUND(I1077*H1077,1)</f>
        <v>0</v>
      </c>
      <c r="BL1077" s="17" t="s">
        <v>232</v>
      </c>
      <c r="BM1077" s="227" t="s">
        <v>1474</v>
      </c>
    </row>
    <row r="1078" s="13" customFormat="1">
      <c r="A1078" s="13"/>
      <c r="B1078" s="229"/>
      <c r="C1078" s="230"/>
      <c r="D1078" s="231" t="s">
        <v>152</v>
      </c>
      <c r="E1078" s="232" t="s">
        <v>1</v>
      </c>
      <c r="F1078" s="233" t="s">
        <v>1475</v>
      </c>
      <c r="G1078" s="230"/>
      <c r="H1078" s="232" t="s">
        <v>1</v>
      </c>
      <c r="I1078" s="234"/>
      <c r="J1078" s="230"/>
      <c r="K1078" s="230"/>
      <c r="L1078" s="235"/>
      <c r="M1078" s="236"/>
      <c r="N1078" s="237"/>
      <c r="O1078" s="237"/>
      <c r="P1078" s="237"/>
      <c r="Q1078" s="237"/>
      <c r="R1078" s="237"/>
      <c r="S1078" s="237"/>
      <c r="T1078" s="238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9" t="s">
        <v>152</v>
      </c>
      <c r="AU1078" s="239" t="s">
        <v>146</v>
      </c>
      <c r="AV1078" s="13" t="s">
        <v>82</v>
      </c>
      <c r="AW1078" s="13" t="s">
        <v>30</v>
      </c>
      <c r="AX1078" s="13" t="s">
        <v>74</v>
      </c>
      <c r="AY1078" s="239" t="s">
        <v>138</v>
      </c>
    </row>
    <row r="1079" s="14" customFormat="1">
      <c r="A1079" s="14"/>
      <c r="B1079" s="240"/>
      <c r="C1079" s="241"/>
      <c r="D1079" s="231" t="s">
        <v>152</v>
      </c>
      <c r="E1079" s="242" t="s">
        <v>1</v>
      </c>
      <c r="F1079" s="243" t="s">
        <v>82</v>
      </c>
      <c r="G1079" s="241"/>
      <c r="H1079" s="244">
        <v>1</v>
      </c>
      <c r="I1079" s="245"/>
      <c r="J1079" s="241"/>
      <c r="K1079" s="241"/>
      <c r="L1079" s="246"/>
      <c r="M1079" s="247"/>
      <c r="N1079" s="248"/>
      <c r="O1079" s="248"/>
      <c r="P1079" s="248"/>
      <c r="Q1079" s="248"/>
      <c r="R1079" s="248"/>
      <c r="S1079" s="248"/>
      <c r="T1079" s="249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0" t="s">
        <v>152</v>
      </c>
      <c r="AU1079" s="250" t="s">
        <v>146</v>
      </c>
      <c r="AV1079" s="14" t="s">
        <v>146</v>
      </c>
      <c r="AW1079" s="14" t="s">
        <v>30</v>
      </c>
      <c r="AX1079" s="14" t="s">
        <v>82</v>
      </c>
      <c r="AY1079" s="250" t="s">
        <v>138</v>
      </c>
    </row>
    <row r="1080" s="2" customFormat="1" ht="24.15" customHeight="1">
      <c r="A1080" s="38"/>
      <c r="B1080" s="39"/>
      <c r="C1080" s="215" t="s">
        <v>1476</v>
      </c>
      <c r="D1080" s="215" t="s">
        <v>141</v>
      </c>
      <c r="E1080" s="216" t="s">
        <v>1477</v>
      </c>
      <c r="F1080" s="217" t="s">
        <v>1478</v>
      </c>
      <c r="G1080" s="218" t="s">
        <v>150</v>
      </c>
      <c r="H1080" s="219">
        <v>18.699999999999999</v>
      </c>
      <c r="I1080" s="220"/>
      <c r="J1080" s="221">
        <f>ROUND(I1080*H1080,1)</f>
        <v>0</v>
      </c>
      <c r="K1080" s="222"/>
      <c r="L1080" s="44"/>
      <c r="M1080" s="223" t="s">
        <v>1</v>
      </c>
      <c r="N1080" s="224" t="s">
        <v>40</v>
      </c>
      <c r="O1080" s="91"/>
      <c r="P1080" s="225">
        <f>O1080*H1080</f>
        <v>0</v>
      </c>
      <c r="Q1080" s="225">
        <v>5.0000000000000002E-05</v>
      </c>
      <c r="R1080" s="225">
        <f>Q1080*H1080</f>
        <v>0.00093499999999999996</v>
      </c>
      <c r="S1080" s="225">
        <v>0</v>
      </c>
      <c r="T1080" s="226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27" t="s">
        <v>232</v>
      </c>
      <c r="AT1080" s="227" t="s">
        <v>141</v>
      </c>
      <c r="AU1080" s="227" t="s">
        <v>146</v>
      </c>
      <c r="AY1080" s="17" t="s">
        <v>138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17" t="s">
        <v>146</v>
      </c>
      <c r="BK1080" s="228">
        <f>ROUND(I1080*H1080,1)</f>
        <v>0</v>
      </c>
      <c r="BL1080" s="17" t="s">
        <v>232</v>
      </c>
      <c r="BM1080" s="227" t="s">
        <v>1479</v>
      </c>
    </row>
    <row r="1081" s="13" customFormat="1">
      <c r="A1081" s="13"/>
      <c r="B1081" s="229"/>
      <c r="C1081" s="230"/>
      <c r="D1081" s="231" t="s">
        <v>152</v>
      </c>
      <c r="E1081" s="232" t="s">
        <v>1</v>
      </c>
      <c r="F1081" s="233" t="s">
        <v>165</v>
      </c>
      <c r="G1081" s="230"/>
      <c r="H1081" s="232" t="s">
        <v>1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9" t="s">
        <v>152</v>
      </c>
      <c r="AU1081" s="239" t="s">
        <v>146</v>
      </c>
      <c r="AV1081" s="13" t="s">
        <v>82</v>
      </c>
      <c r="AW1081" s="13" t="s">
        <v>30</v>
      </c>
      <c r="AX1081" s="13" t="s">
        <v>74</v>
      </c>
      <c r="AY1081" s="239" t="s">
        <v>138</v>
      </c>
    </row>
    <row r="1082" s="14" customFormat="1">
      <c r="A1082" s="14"/>
      <c r="B1082" s="240"/>
      <c r="C1082" s="241"/>
      <c r="D1082" s="231" t="s">
        <v>152</v>
      </c>
      <c r="E1082" s="242" t="s">
        <v>1</v>
      </c>
      <c r="F1082" s="243" t="s">
        <v>1384</v>
      </c>
      <c r="G1082" s="241"/>
      <c r="H1082" s="244">
        <v>13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0" t="s">
        <v>152</v>
      </c>
      <c r="AU1082" s="250" t="s">
        <v>146</v>
      </c>
      <c r="AV1082" s="14" t="s">
        <v>146</v>
      </c>
      <c r="AW1082" s="14" t="s">
        <v>30</v>
      </c>
      <c r="AX1082" s="14" t="s">
        <v>74</v>
      </c>
      <c r="AY1082" s="250" t="s">
        <v>138</v>
      </c>
    </row>
    <row r="1083" s="13" customFormat="1">
      <c r="A1083" s="13"/>
      <c r="B1083" s="229"/>
      <c r="C1083" s="230"/>
      <c r="D1083" s="231" t="s">
        <v>152</v>
      </c>
      <c r="E1083" s="232" t="s">
        <v>1</v>
      </c>
      <c r="F1083" s="233" t="s">
        <v>167</v>
      </c>
      <c r="G1083" s="230"/>
      <c r="H1083" s="232" t="s">
        <v>1</v>
      </c>
      <c r="I1083" s="234"/>
      <c r="J1083" s="230"/>
      <c r="K1083" s="230"/>
      <c r="L1083" s="235"/>
      <c r="M1083" s="236"/>
      <c r="N1083" s="237"/>
      <c r="O1083" s="237"/>
      <c r="P1083" s="237"/>
      <c r="Q1083" s="237"/>
      <c r="R1083" s="237"/>
      <c r="S1083" s="237"/>
      <c r="T1083" s="238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9" t="s">
        <v>152</v>
      </c>
      <c r="AU1083" s="239" t="s">
        <v>146</v>
      </c>
      <c r="AV1083" s="13" t="s">
        <v>82</v>
      </c>
      <c r="AW1083" s="13" t="s">
        <v>30</v>
      </c>
      <c r="AX1083" s="13" t="s">
        <v>74</v>
      </c>
      <c r="AY1083" s="239" t="s">
        <v>138</v>
      </c>
    </row>
    <row r="1084" s="14" customFormat="1">
      <c r="A1084" s="14"/>
      <c r="B1084" s="240"/>
      <c r="C1084" s="241"/>
      <c r="D1084" s="231" t="s">
        <v>152</v>
      </c>
      <c r="E1084" s="242" t="s">
        <v>1</v>
      </c>
      <c r="F1084" s="243" t="s">
        <v>1385</v>
      </c>
      <c r="G1084" s="241"/>
      <c r="H1084" s="244">
        <v>5.7000000000000002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0" t="s">
        <v>152</v>
      </c>
      <c r="AU1084" s="250" t="s">
        <v>146</v>
      </c>
      <c r="AV1084" s="14" t="s">
        <v>146</v>
      </c>
      <c r="AW1084" s="14" t="s">
        <v>30</v>
      </c>
      <c r="AX1084" s="14" t="s">
        <v>74</v>
      </c>
      <c r="AY1084" s="250" t="s">
        <v>138</v>
      </c>
    </row>
    <row r="1085" s="15" customFormat="1">
      <c r="A1085" s="15"/>
      <c r="B1085" s="251"/>
      <c r="C1085" s="252"/>
      <c r="D1085" s="231" t="s">
        <v>152</v>
      </c>
      <c r="E1085" s="253" t="s">
        <v>1</v>
      </c>
      <c r="F1085" s="254" t="s">
        <v>169</v>
      </c>
      <c r="G1085" s="252"/>
      <c r="H1085" s="255">
        <v>18.699999999999999</v>
      </c>
      <c r="I1085" s="256"/>
      <c r="J1085" s="252"/>
      <c r="K1085" s="252"/>
      <c r="L1085" s="257"/>
      <c r="M1085" s="258"/>
      <c r="N1085" s="259"/>
      <c r="O1085" s="259"/>
      <c r="P1085" s="259"/>
      <c r="Q1085" s="259"/>
      <c r="R1085" s="259"/>
      <c r="S1085" s="259"/>
      <c r="T1085" s="260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1" t="s">
        <v>152</v>
      </c>
      <c r="AU1085" s="261" t="s">
        <v>146</v>
      </c>
      <c r="AV1085" s="15" t="s">
        <v>145</v>
      </c>
      <c r="AW1085" s="15" t="s">
        <v>30</v>
      </c>
      <c r="AX1085" s="15" t="s">
        <v>82</v>
      </c>
      <c r="AY1085" s="261" t="s">
        <v>138</v>
      </c>
    </row>
    <row r="1086" s="2" customFormat="1" ht="24.15" customHeight="1">
      <c r="A1086" s="38"/>
      <c r="B1086" s="39"/>
      <c r="C1086" s="215" t="s">
        <v>1480</v>
      </c>
      <c r="D1086" s="215" t="s">
        <v>141</v>
      </c>
      <c r="E1086" s="216" t="s">
        <v>1481</v>
      </c>
      <c r="F1086" s="217" t="s">
        <v>1482</v>
      </c>
      <c r="G1086" s="218" t="s">
        <v>337</v>
      </c>
      <c r="H1086" s="219">
        <v>0.75700000000000001</v>
      </c>
      <c r="I1086" s="220"/>
      <c r="J1086" s="221">
        <f>ROUND(I1086*H1086,1)</f>
        <v>0</v>
      </c>
      <c r="K1086" s="222"/>
      <c r="L1086" s="44"/>
      <c r="M1086" s="223" t="s">
        <v>1</v>
      </c>
      <c r="N1086" s="224" t="s">
        <v>40</v>
      </c>
      <c r="O1086" s="91"/>
      <c r="P1086" s="225">
        <f>O1086*H1086</f>
        <v>0</v>
      </c>
      <c r="Q1086" s="225">
        <v>0</v>
      </c>
      <c r="R1086" s="225">
        <f>Q1086*H1086</f>
        <v>0</v>
      </c>
      <c r="S1086" s="225">
        <v>0</v>
      </c>
      <c r="T1086" s="226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27" t="s">
        <v>232</v>
      </c>
      <c r="AT1086" s="227" t="s">
        <v>141</v>
      </c>
      <c r="AU1086" s="227" t="s">
        <v>146</v>
      </c>
      <c r="AY1086" s="17" t="s">
        <v>138</v>
      </c>
      <c r="BE1086" s="228">
        <f>IF(N1086="základní",J1086,0)</f>
        <v>0</v>
      </c>
      <c r="BF1086" s="228">
        <f>IF(N1086="snížená",J1086,0)</f>
        <v>0</v>
      </c>
      <c r="BG1086" s="228">
        <f>IF(N1086="zákl. přenesená",J1086,0)</f>
        <v>0</v>
      </c>
      <c r="BH1086" s="228">
        <f>IF(N1086="sníž. přenesená",J1086,0)</f>
        <v>0</v>
      </c>
      <c r="BI1086" s="228">
        <f>IF(N1086="nulová",J1086,0)</f>
        <v>0</v>
      </c>
      <c r="BJ1086" s="17" t="s">
        <v>146</v>
      </c>
      <c r="BK1086" s="228">
        <f>ROUND(I1086*H1086,1)</f>
        <v>0</v>
      </c>
      <c r="BL1086" s="17" t="s">
        <v>232</v>
      </c>
      <c r="BM1086" s="227" t="s">
        <v>1483</v>
      </c>
    </row>
    <row r="1087" s="2" customFormat="1" ht="24.15" customHeight="1">
      <c r="A1087" s="38"/>
      <c r="B1087" s="39"/>
      <c r="C1087" s="215" t="s">
        <v>1484</v>
      </c>
      <c r="D1087" s="215" t="s">
        <v>141</v>
      </c>
      <c r="E1087" s="216" t="s">
        <v>1485</v>
      </c>
      <c r="F1087" s="217" t="s">
        <v>1486</v>
      </c>
      <c r="G1087" s="218" t="s">
        <v>337</v>
      </c>
      <c r="H1087" s="219">
        <v>0.75700000000000001</v>
      </c>
      <c r="I1087" s="220"/>
      <c r="J1087" s="221">
        <f>ROUND(I1087*H1087,1)</f>
        <v>0</v>
      </c>
      <c r="K1087" s="222"/>
      <c r="L1087" s="44"/>
      <c r="M1087" s="223" t="s">
        <v>1</v>
      </c>
      <c r="N1087" s="224" t="s">
        <v>40</v>
      </c>
      <c r="O1087" s="91"/>
      <c r="P1087" s="225">
        <f>O1087*H1087</f>
        <v>0</v>
      </c>
      <c r="Q1087" s="225">
        <v>0</v>
      </c>
      <c r="R1087" s="225">
        <f>Q1087*H1087</f>
        <v>0</v>
      </c>
      <c r="S1087" s="225">
        <v>0</v>
      </c>
      <c r="T1087" s="226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27" t="s">
        <v>232</v>
      </c>
      <c r="AT1087" s="227" t="s">
        <v>141</v>
      </c>
      <c r="AU1087" s="227" t="s">
        <v>146</v>
      </c>
      <c r="AY1087" s="17" t="s">
        <v>138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17" t="s">
        <v>146</v>
      </c>
      <c r="BK1087" s="228">
        <f>ROUND(I1087*H1087,1)</f>
        <v>0</v>
      </c>
      <c r="BL1087" s="17" t="s">
        <v>232</v>
      </c>
      <c r="BM1087" s="227" t="s">
        <v>1487</v>
      </c>
    </row>
    <row r="1088" s="2" customFormat="1" ht="24.15" customHeight="1">
      <c r="A1088" s="38"/>
      <c r="B1088" s="39"/>
      <c r="C1088" s="215" t="s">
        <v>1488</v>
      </c>
      <c r="D1088" s="215" t="s">
        <v>141</v>
      </c>
      <c r="E1088" s="216" t="s">
        <v>1489</v>
      </c>
      <c r="F1088" s="217" t="s">
        <v>1490</v>
      </c>
      <c r="G1088" s="218" t="s">
        <v>337</v>
      </c>
      <c r="H1088" s="219">
        <v>0.75700000000000001</v>
      </c>
      <c r="I1088" s="220"/>
      <c r="J1088" s="221">
        <f>ROUND(I1088*H1088,1)</f>
        <v>0</v>
      </c>
      <c r="K1088" s="222"/>
      <c r="L1088" s="44"/>
      <c r="M1088" s="223" t="s">
        <v>1</v>
      </c>
      <c r="N1088" s="224" t="s">
        <v>40</v>
      </c>
      <c r="O1088" s="91"/>
      <c r="P1088" s="225">
        <f>O1088*H1088</f>
        <v>0</v>
      </c>
      <c r="Q1088" s="225">
        <v>0</v>
      </c>
      <c r="R1088" s="225">
        <f>Q1088*H1088</f>
        <v>0</v>
      </c>
      <c r="S1088" s="225">
        <v>0</v>
      </c>
      <c r="T1088" s="226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27" t="s">
        <v>232</v>
      </c>
      <c r="AT1088" s="227" t="s">
        <v>141</v>
      </c>
      <c r="AU1088" s="227" t="s">
        <v>146</v>
      </c>
      <c r="AY1088" s="17" t="s">
        <v>138</v>
      </c>
      <c r="BE1088" s="228">
        <f>IF(N1088="základní",J1088,0)</f>
        <v>0</v>
      </c>
      <c r="BF1088" s="228">
        <f>IF(N1088="snížená",J1088,0)</f>
        <v>0</v>
      </c>
      <c r="BG1088" s="228">
        <f>IF(N1088="zákl. přenesená",J1088,0)</f>
        <v>0</v>
      </c>
      <c r="BH1088" s="228">
        <f>IF(N1088="sníž. přenesená",J1088,0)</f>
        <v>0</v>
      </c>
      <c r="BI1088" s="228">
        <f>IF(N1088="nulová",J1088,0)</f>
        <v>0</v>
      </c>
      <c r="BJ1088" s="17" t="s">
        <v>146</v>
      </c>
      <c r="BK1088" s="228">
        <f>ROUND(I1088*H1088,1)</f>
        <v>0</v>
      </c>
      <c r="BL1088" s="17" t="s">
        <v>232</v>
      </c>
      <c r="BM1088" s="227" t="s">
        <v>1491</v>
      </c>
    </row>
    <row r="1089" s="12" customFormat="1" ht="22.8" customHeight="1">
      <c r="A1089" s="12"/>
      <c r="B1089" s="199"/>
      <c r="C1089" s="200"/>
      <c r="D1089" s="201" t="s">
        <v>73</v>
      </c>
      <c r="E1089" s="213" t="s">
        <v>1492</v>
      </c>
      <c r="F1089" s="213" t="s">
        <v>1493</v>
      </c>
      <c r="G1089" s="200"/>
      <c r="H1089" s="200"/>
      <c r="I1089" s="203"/>
      <c r="J1089" s="214">
        <f>BK1089</f>
        <v>0</v>
      </c>
      <c r="K1089" s="200"/>
      <c r="L1089" s="205"/>
      <c r="M1089" s="206"/>
      <c r="N1089" s="207"/>
      <c r="O1089" s="207"/>
      <c r="P1089" s="208">
        <f>SUM(P1090:P1096)</f>
        <v>0</v>
      </c>
      <c r="Q1089" s="207"/>
      <c r="R1089" s="208">
        <f>SUM(R1090:R1096)</f>
        <v>0.0012420000000000001</v>
      </c>
      <c r="S1089" s="207"/>
      <c r="T1089" s="209">
        <f>SUM(T1090:T1096)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10" t="s">
        <v>146</v>
      </c>
      <c r="AT1089" s="211" t="s">
        <v>73</v>
      </c>
      <c r="AU1089" s="211" t="s">
        <v>82</v>
      </c>
      <c r="AY1089" s="210" t="s">
        <v>138</v>
      </c>
      <c r="BK1089" s="212">
        <f>SUM(BK1090:BK1096)</f>
        <v>0</v>
      </c>
    </row>
    <row r="1090" s="2" customFormat="1" ht="16.5" customHeight="1">
      <c r="A1090" s="38"/>
      <c r="B1090" s="39"/>
      <c r="C1090" s="215" t="s">
        <v>1494</v>
      </c>
      <c r="D1090" s="215" t="s">
        <v>141</v>
      </c>
      <c r="E1090" s="216" t="s">
        <v>1495</v>
      </c>
      <c r="F1090" s="217" t="s">
        <v>1496</v>
      </c>
      <c r="G1090" s="218" t="s">
        <v>285</v>
      </c>
      <c r="H1090" s="219">
        <v>10.35</v>
      </c>
      <c r="I1090" s="220"/>
      <c r="J1090" s="221">
        <f>ROUND(I1090*H1090,1)</f>
        <v>0</v>
      </c>
      <c r="K1090" s="222"/>
      <c r="L1090" s="44"/>
      <c r="M1090" s="223" t="s">
        <v>1</v>
      </c>
      <c r="N1090" s="224" t="s">
        <v>40</v>
      </c>
      <c r="O1090" s="91"/>
      <c r="P1090" s="225">
        <f>O1090*H1090</f>
        <v>0</v>
      </c>
      <c r="Q1090" s="225">
        <v>0</v>
      </c>
      <c r="R1090" s="225">
        <f>Q1090*H1090</f>
        <v>0</v>
      </c>
      <c r="S1090" s="225">
        <v>0</v>
      </c>
      <c r="T1090" s="226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27" t="s">
        <v>232</v>
      </c>
      <c r="AT1090" s="227" t="s">
        <v>141</v>
      </c>
      <c r="AU1090" s="227" t="s">
        <v>146</v>
      </c>
      <c r="AY1090" s="17" t="s">
        <v>138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7" t="s">
        <v>146</v>
      </c>
      <c r="BK1090" s="228">
        <f>ROUND(I1090*H1090,1)</f>
        <v>0</v>
      </c>
      <c r="BL1090" s="17" t="s">
        <v>232</v>
      </c>
      <c r="BM1090" s="227" t="s">
        <v>1497</v>
      </c>
    </row>
    <row r="1091" s="13" customFormat="1">
      <c r="A1091" s="13"/>
      <c r="B1091" s="229"/>
      <c r="C1091" s="230"/>
      <c r="D1091" s="231" t="s">
        <v>152</v>
      </c>
      <c r="E1091" s="232" t="s">
        <v>1</v>
      </c>
      <c r="F1091" s="233" t="s">
        <v>1498</v>
      </c>
      <c r="G1091" s="230"/>
      <c r="H1091" s="232" t="s">
        <v>1</v>
      </c>
      <c r="I1091" s="234"/>
      <c r="J1091" s="230"/>
      <c r="K1091" s="230"/>
      <c r="L1091" s="235"/>
      <c r="M1091" s="236"/>
      <c r="N1091" s="237"/>
      <c r="O1091" s="237"/>
      <c r="P1091" s="237"/>
      <c r="Q1091" s="237"/>
      <c r="R1091" s="237"/>
      <c r="S1091" s="237"/>
      <c r="T1091" s="23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9" t="s">
        <v>152</v>
      </c>
      <c r="AU1091" s="239" t="s">
        <v>146</v>
      </c>
      <c r="AV1091" s="13" t="s">
        <v>82</v>
      </c>
      <c r="AW1091" s="13" t="s">
        <v>30</v>
      </c>
      <c r="AX1091" s="13" t="s">
        <v>74</v>
      </c>
      <c r="AY1091" s="239" t="s">
        <v>138</v>
      </c>
    </row>
    <row r="1092" s="14" customFormat="1">
      <c r="A1092" s="14"/>
      <c r="B1092" s="240"/>
      <c r="C1092" s="241"/>
      <c r="D1092" s="231" t="s">
        <v>152</v>
      </c>
      <c r="E1092" s="242" t="s">
        <v>1</v>
      </c>
      <c r="F1092" s="243" t="s">
        <v>1499</v>
      </c>
      <c r="G1092" s="241"/>
      <c r="H1092" s="244">
        <v>10.35</v>
      </c>
      <c r="I1092" s="245"/>
      <c r="J1092" s="241"/>
      <c r="K1092" s="241"/>
      <c r="L1092" s="246"/>
      <c r="M1092" s="247"/>
      <c r="N1092" s="248"/>
      <c r="O1092" s="248"/>
      <c r="P1092" s="248"/>
      <c r="Q1092" s="248"/>
      <c r="R1092" s="248"/>
      <c r="S1092" s="248"/>
      <c r="T1092" s="249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0" t="s">
        <v>152</v>
      </c>
      <c r="AU1092" s="250" t="s">
        <v>146</v>
      </c>
      <c r="AV1092" s="14" t="s">
        <v>146</v>
      </c>
      <c r="AW1092" s="14" t="s">
        <v>30</v>
      </c>
      <c r="AX1092" s="14" t="s">
        <v>82</v>
      </c>
      <c r="AY1092" s="250" t="s">
        <v>138</v>
      </c>
    </row>
    <row r="1093" s="2" customFormat="1" ht="24.15" customHeight="1">
      <c r="A1093" s="38"/>
      <c r="B1093" s="39"/>
      <c r="C1093" s="262" t="s">
        <v>1500</v>
      </c>
      <c r="D1093" s="262" t="s">
        <v>233</v>
      </c>
      <c r="E1093" s="263" t="s">
        <v>1501</v>
      </c>
      <c r="F1093" s="264" t="s">
        <v>1502</v>
      </c>
      <c r="G1093" s="265" t="s">
        <v>285</v>
      </c>
      <c r="H1093" s="266">
        <v>10.35</v>
      </c>
      <c r="I1093" s="267"/>
      <c r="J1093" s="268">
        <f>ROUND(I1093*H1093,1)</f>
        <v>0</v>
      </c>
      <c r="K1093" s="269"/>
      <c r="L1093" s="270"/>
      <c r="M1093" s="271" t="s">
        <v>1</v>
      </c>
      <c r="N1093" s="272" t="s">
        <v>40</v>
      </c>
      <c r="O1093" s="91"/>
      <c r="P1093" s="225">
        <f>O1093*H1093</f>
        <v>0</v>
      </c>
      <c r="Q1093" s="225">
        <v>0.00012</v>
      </c>
      <c r="R1093" s="225">
        <f>Q1093*H1093</f>
        <v>0.0012420000000000001</v>
      </c>
      <c r="S1093" s="225">
        <v>0</v>
      </c>
      <c r="T1093" s="226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27" t="s">
        <v>318</v>
      </c>
      <c r="AT1093" s="227" t="s">
        <v>233</v>
      </c>
      <c r="AU1093" s="227" t="s">
        <v>146</v>
      </c>
      <c r="AY1093" s="17" t="s">
        <v>138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17" t="s">
        <v>146</v>
      </c>
      <c r="BK1093" s="228">
        <f>ROUND(I1093*H1093,1)</f>
        <v>0</v>
      </c>
      <c r="BL1093" s="17" t="s">
        <v>232</v>
      </c>
      <c r="BM1093" s="227" t="s">
        <v>1503</v>
      </c>
    </row>
    <row r="1094" s="2" customFormat="1" ht="24.15" customHeight="1">
      <c r="A1094" s="38"/>
      <c r="B1094" s="39"/>
      <c r="C1094" s="215" t="s">
        <v>1504</v>
      </c>
      <c r="D1094" s="215" t="s">
        <v>141</v>
      </c>
      <c r="E1094" s="216" t="s">
        <v>1505</v>
      </c>
      <c r="F1094" s="217" t="s">
        <v>1506</v>
      </c>
      <c r="G1094" s="218" t="s">
        <v>337</v>
      </c>
      <c r="H1094" s="219">
        <v>0.001</v>
      </c>
      <c r="I1094" s="220"/>
      <c r="J1094" s="221">
        <f>ROUND(I1094*H1094,1)</f>
        <v>0</v>
      </c>
      <c r="K1094" s="222"/>
      <c r="L1094" s="44"/>
      <c r="M1094" s="223" t="s">
        <v>1</v>
      </c>
      <c r="N1094" s="224" t="s">
        <v>40</v>
      </c>
      <c r="O1094" s="91"/>
      <c r="P1094" s="225">
        <f>O1094*H1094</f>
        <v>0</v>
      </c>
      <c r="Q1094" s="225">
        <v>0</v>
      </c>
      <c r="R1094" s="225">
        <f>Q1094*H1094</f>
        <v>0</v>
      </c>
      <c r="S1094" s="225">
        <v>0</v>
      </c>
      <c r="T1094" s="226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227" t="s">
        <v>232</v>
      </c>
      <c r="AT1094" s="227" t="s">
        <v>141</v>
      </c>
      <c r="AU1094" s="227" t="s">
        <v>146</v>
      </c>
      <c r="AY1094" s="17" t="s">
        <v>138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17" t="s">
        <v>146</v>
      </c>
      <c r="BK1094" s="228">
        <f>ROUND(I1094*H1094,1)</f>
        <v>0</v>
      </c>
      <c r="BL1094" s="17" t="s">
        <v>232</v>
      </c>
      <c r="BM1094" s="227" t="s">
        <v>1507</v>
      </c>
    </row>
    <row r="1095" s="2" customFormat="1" ht="24.15" customHeight="1">
      <c r="A1095" s="38"/>
      <c r="B1095" s="39"/>
      <c r="C1095" s="215" t="s">
        <v>1508</v>
      </c>
      <c r="D1095" s="215" t="s">
        <v>141</v>
      </c>
      <c r="E1095" s="216" t="s">
        <v>1509</v>
      </c>
      <c r="F1095" s="217" t="s">
        <v>1510</v>
      </c>
      <c r="G1095" s="218" t="s">
        <v>337</v>
      </c>
      <c r="H1095" s="219">
        <v>0.001</v>
      </c>
      <c r="I1095" s="220"/>
      <c r="J1095" s="221">
        <f>ROUND(I1095*H1095,1)</f>
        <v>0</v>
      </c>
      <c r="K1095" s="222"/>
      <c r="L1095" s="44"/>
      <c r="M1095" s="223" t="s">
        <v>1</v>
      </c>
      <c r="N1095" s="224" t="s">
        <v>40</v>
      </c>
      <c r="O1095" s="91"/>
      <c r="P1095" s="225">
        <f>O1095*H1095</f>
        <v>0</v>
      </c>
      <c r="Q1095" s="225">
        <v>0</v>
      </c>
      <c r="R1095" s="225">
        <f>Q1095*H1095</f>
        <v>0</v>
      </c>
      <c r="S1095" s="225">
        <v>0</v>
      </c>
      <c r="T1095" s="226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27" t="s">
        <v>232</v>
      </c>
      <c r="AT1095" s="227" t="s">
        <v>141</v>
      </c>
      <c r="AU1095" s="227" t="s">
        <v>146</v>
      </c>
      <c r="AY1095" s="17" t="s">
        <v>138</v>
      </c>
      <c r="BE1095" s="228">
        <f>IF(N1095="základní",J1095,0)</f>
        <v>0</v>
      </c>
      <c r="BF1095" s="228">
        <f>IF(N1095="snížená",J1095,0)</f>
        <v>0</v>
      </c>
      <c r="BG1095" s="228">
        <f>IF(N1095="zákl. přenesená",J1095,0)</f>
        <v>0</v>
      </c>
      <c r="BH1095" s="228">
        <f>IF(N1095="sníž. přenesená",J1095,0)</f>
        <v>0</v>
      </c>
      <c r="BI1095" s="228">
        <f>IF(N1095="nulová",J1095,0)</f>
        <v>0</v>
      </c>
      <c r="BJ1095" s="17" t="s">
        <v>146</v>
      </c>
      <c r="BK1095" s="228">
        <f>ROUND(I1095*H1095,1)</f>
        <v>0</v>
      </c>
      <c r="BL1095" s="17" t="s">
        <v>232</v>
      </c>
      <c r="BM1095" s="227" t="s">
        <v>1511</v>
      </c>
    </row>
    <row r="1096" s="2" customFormat="1" ht="24.15" customHeight="1">
      <c r="A1096" s="38"/>
      <c r="B1096" s="39"/>
      <c r="C1096" s="215" t="s">
        <v>1512</v>
      </c>
      <c r="D1096" s="215" t="s">
        <v>141</v>
      </c>
      <c r="E1096" s="216" t="s">
        <v>1513</v>
      </c>
      <c r="F1096" s="217" t="s">
        <v>1514</v>
      </c>
      <c r="G1096" s="218" t="s">
        <v>337</v>
      </c>
      <c r="H1096" s="219">
        <v>0.001</v>
      </c>
      <c r="I1096" s="220"/>
      <c r="J1096" s="221">
        <f>ROUND(I1096*H1096,1)</f>
        <v>0</v>
      </c>
      <c r="K1096" s="222"/>
      <c r="L1096" s="44"/>
      <c r="M1096" s="223" t="s">
        <v>1</v>
      </c>
      <c r="N1096" s="224" t="s">
        <v>40</v>
      </c>
      <c r="O1096" s="91"/>
      <c r="P1096" s="225">
        <f>O1096*H1096</f>
        <v>0</v>
      </c>
      <c r="Q1096" s="225">
        <v>0</v>
      </c>
      <c r="R1096" s="225">
        <f>Q1096*H1096</f>
        <v>0</v>
      </c>
      <c r="S1096" s="225">
        <v>0</v>
      </c>
      <c r="T1096" s="226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27" t="s">
        <v>232</v>
      </c>
      <c r="AT1096" s="227" t="s">
        <v>141</v>
      </c>
      <c r="AU1096" s="227" t="s">
        <v>146</v>
      </c>
      <c r="AY1096" s="17" t="s">
        <v>138</v>
      </c>
      <c r="BE1096" s="228">
        <f>IF(N1096="základní",J1096,0)</f>
        <v>0</v>
      </c>
      <c r="BF1096" s="228">
        <f>IF(N1096="snížená",J1096,0)</f>
        <v>0</v>
      </c>
      <c r="BG1096" s="228">
        <f>IF(N1096="zákl. přenesená",J1096,0)</f>
        <v>0</v>
      </c>
      <c r="BH1096" s="228">
        <f>IF(N1096="sníž. přenesená",J1096,0)</f>
        <v>0</v>
      </c>
      <c r="BI1096" s="228">
        <f>IF(N1096="nulová",J1096,0)</f>
        <v>0</v>
      </c>
      <c r="BJ1096" s="17" t="s">
        <v>146</v>
      </c>
      <c r="BK1096" s="228">
        <f>ROUND(I1096*H1096,1)</f>
        <v>0</v>
      </c>
      <c r="BL1096" s="17" t="s">
        <v>232</v>
      </c>
      <c r="BM1096" s="227" t="s">
        <v>1515</v>
      </c>
    </row>
    <row r="1097" s="12" customFormat="1" ht="22.8" customHeight="1">
      <c r="A1097" s="12"/>
      <c r="B1097" s="199"/>
      <c r="C1097" s="200"/>
      <c r="D1097" s="201" t="s">
        <v>73</v>
      </c>
      <c r="E1097" s="213" t="s">
        <v>1516</v>
      </c>
      <c r="F1097" s="213" t="s">
        <v>1517</v>
      </c>
      <c r="G1097" s="200"/>
      <c r="H1097" s="200"/>
      <c r="I1097" s="203"/>
      <c r="J1097" s="214">
        <f>BK1097</f>
        <v>0</v>
      </c>
      <c r="K1097" s="200"/>
      <c r="L1097" s="205"/>
      <c r="M1097" s="206"/>
      <c r="N1097" s="207"/>
      <c r="O1097" s="207"/>
      <c r="P1097" s="208">
        <f>SUM(P1098:P1264)</f>
        <v>0</v>
      </c>
      <c r="Q1097" s="207"/>
      <c r="R1097" s="208">
        <f>SUM(R1098:R1264)</f>
        <v>0.019952140000000004</v>
      </c>
      <c r="S1097" s="207"/>
      <c r="T1097" s="209">
        <f>SUM(T1098:T1264)</f>
        <v>0</v>
      </c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R1097" s="210" t="s">
        <v>146</v>
      </c>
      <c r="AT1097" s="211" t="s">
        <v>73</v>
      </c>
      <c r="AU1097" s="211" t="s">
        <v>82</v>
      </c>
      <c r="AY1097" s="210" t="s">
        <v>138</v>
      </c>
      <c r="BK1097" s="212">
        <f>SUM(BK1098:BK1264)</f>
        <v>0</v>
      </c>
    </row>
    <row r="1098" s="2" customFormat="1" ht="24.15" customHeight="1">
      <c r="A1098" s="38"/>
      <c r="B1098" s="39"/>
      <c r="C1098" s="215" t="s">
        <v>1518</v>
      </c>
      <c r="D1098" s="215" t="s">
        <v>141</v>
      </c>
      <c r="E1098" s="216" t="s">
        <v>1519</v>
      </c>
      <c r="F1098" s="217" t="s">
        <v>1520</v>
      </c>
      <c r="G1098" s="218" t="s">
        <v>150</v>
      </c>
      <c r="H1098" s="219">
        <v>13.164</v>
      </c>
      <c r="I1098" s="220"/>
      <c r="J1098" s="221">
        <f>ROUND(I1098*H1098,1)</f>
        <v>0</v>
      </c>
      <c r="K1098" s="222"/>
      <c r="L1098" s="44"/>
      <c r="M1098" s="223" t="s">
        <v>1</v>
      </c>
      <c r="N1098" s="224" t="s">
        <v>40</v>
      </c>
      <c r="O1098" s="91"/>
      <c r="P1098" s="225">
        <f>O1098*H1098</f>
        <v>0</v>
      </c>
      <c r="Q1098" s="225">
        <v>0</v>
      </c>
      <c r="R1098" s="225">
        <f>Q1098*H1098</f>
        <v>0</v>
      </c>
      <c r="S1098" s="225">
        <v>0</v>
      </c>
      <c r="T1098" s="226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27" t="s">
        <v>232</v>
      </c>
      <c r="AT1098" s="227" t="s">
        <v>141</v>
      </c>
      <c r="AU1098" s="227" t="s">
        <v>146</v>
      </c>
      <c r="AY1098" s="17" t="s">
        <v>138</v>
      </c>
      <c r="BE1098" s="228">
        <f>IF(N1098="základní",J1098,0)</f>
        <v>0</v>
      </c>
      <c r="BF1098" s="228">
        <f>IF(N1098="snížená",J1098,0)</f>
        <v>0</v>
      </c>
      <c r="BG1098" s="228">
        <f>IF(N1098="zákl. přenesená",J1098,0)</f>
        <v>0</v>
      </c>
      <c r="BH1098" s="228">
        <f>IF(N1098="sníž. přenesená",J1098,0)</f>
        <v>0</v>
      </c>
      <c r="BI1098" s="228">
        <f>IF(N1098="nulová",J1098,0)</f>
        <v>0</v>
      </c>
      <c r="BJ1098" s="17" t="s">
        <v>146</v>
      </c>
      <c r="BK1098" s="228">
        <f>ROUND(I1098*H1098,1)</f>
        <v>0</v>
      </c>
      <c r="BL1098" s="17" t="s">
        <v>232</v>
      </c>
      <c r="BM1098" s="227" t="s">
        <v>1521</v>
      </c>
    </row>
    <row r="1099" s="13" customFormat="1">
      <c r="A1099" s="13"/>
      <c r="B1099" s="229"/>
      <c r="C1099" s="230"/>
      <c r="D1099" s="231" t="s">
        <v>152</v>
      </c>
      <c r="E1099" s="232" t="s">
        <v>1</v>
      </c>
      <c r="F1099" s="233" t="s">
        <v>1522</v>
      </c>
      <c r="G1099" s="230"/>
      <c r="H1099" s="232" t="s">
        <v>1</v>
      </c>
      <c r="I1099" s="234"/>
      <c r="J1099" s="230"/>
      <c r="K1099" s="230"/>
      <c r="L1099" s="235"/>
      <c r="M1099" s="236"/>
      <c r="N1099" s="237"/>
      <c r="O1099" s="237"/>
      <c r="P1099" s="237"/>
      <c r="Q1099" s="237"/>
      <c r="R1099" s="237"/>
      <c r="S1099" s="237"/>
      <c r="T1099" s="23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9" t="s">
        <v>152</v>
      </c>
      <c r="AU1099" s="239" t="s">
        <v>146</v>
      </c>
      <c r="AV1099" s="13" t="s">
        <v>82</v>
      </c>
      <c r="AW1099" s="13" t="s">
        <v>30</v>
      </c>
      <c r="AX1099" s="13" t="s">
        <v>74</v>
      </c>
      <c r="AY1099" s="239" t="s">
        <v>138</v>
      </c>
    </row>
    <row r="1100" s="13" customFormat="1">
      <c r="A1100" s="13"/>
      <c r="B1100" s="229"/>
      <c r="C1100" s="230"/>
      <c r="D1100" s="231" t="s">
        <v>152</v>
      </c>
      <c r="E1100" s="232" t="s">
        <v>1</v>
      </c>
      <c r="F1100" s="233" t="s">
        <v>1523</v>
      </c>
      <c r="G1100" s="230"/>
      <c r="H1100" s="232" t="s">
        <v>1</v>
      </c>
      <c r="I1100" s="234"/>
      <c r="J1100" s="230"/>
      <c r="K1100" s="230"/>
      <c r="L1100" s="235"/>
      <c r="M1100" s="236"/>
      <c r="N1100" s="237"/>
      <c r="O1100" s="237"/>
      <c r="P1100" s="237"/>
      <c r="Q1100" s="237"/>
      <c r="R1100" s="237"/>
      <c r="S1100" s="237"/>
      <c r="T1100" s="238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9" t="s">
        <v>152</v>
      </c>
      <c r="AU1100" s="239" t="s">
        <v>146</v>
      </c>
      <c r="AV1100" s="13" t="s">
        <v>82</v>
      </c>
      <c r="AW1100" s="13" t="s">
        <v>30</v>
      </c>
      <c r="AX1100" s="13" t="s">
        <v>74</v>
      </c>
      <c r="AY1100" s="239" t="s">
        <v>138</v>
      </c>
    </row>
    <row r="1101" s="14" customFormat="1">
      <c r="A1101" s="14"/>
      <c r="B1101" s="240"/>
      <c r="C1101" s="241"/>
      <c r="D1101" s="231" t="s">
        <v>152</v>
      </c>
      <c r="E1101" s="242" t="s">
        <v>1</v>
      </c>
      <c r="F1101" s="243" t="s">
        <v>1524</v>
      </c>
      <c r="G1101" s="241"/>
      <c r="H1101" s="244">
        <v>2.8860000000000001</v>
      </c>
      <c r="I1101" s="245"/>
      <c r="J1101" s="241"/>
      <c r="K1101" s="241"/>
      <c r="L1101" s="246"/>
      <c r="M1101" s="247"/>
      <c r="N1101" s="248"/>
      <c r="O1101" s="248"/>
      <c r="P1101" s="248"/>
      <c r="Q1101" s="248"/>
      <c r="R1101" s="248"/>
      <c r="S1101" s="248"/>
      <c r="T1101" s="249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0" t="s">
        <v>152</v>
      </c>
      <c r="AU1101" s="250" t="s">
        <v>146</v>
      </c>
      <c r="AV1101" s="14" t="s">
        <v>146</v>
      </c>
      <c r="AW1101" s="14" t="s">
        <v>30</v>
      </c>
      <c r="AX1101" s="14" t="s">
        <v>74</v>
      </c>
      <c r="AY1101" s="250" t="s">
        <v>138</v>
      </c>
    </row>
    <row r="1102" s="13" customFormat="1">
      <c r="A1102" s="13"/>
      <c r="B1102" s="229"/>
      <c r="C1102" s="230"/>
      <c r="D1102" s="231" t="s">
        <v>152</v>
      </c>
      <c r="E1102" s="232" t="s">
        <v>1</v>
      </c>
      <c r="F1102" s="233" t="s">
        <v>1525</v>
      </c>
      <c r="G1102" s="230"/>
      <c r="H1102" s="232" t="s">
        <v>1</v>
      </c>
      <c r="I1102" s="234"/>
      <c r="J1102" s="230"/>
      <c r="K1102" s="230"/>
      <c r="L1102" s="235"/>
      <c r="M1102" s="236"/>
      <c r="N1102" s="237"/>
      <c r="O1102" s="237"/>
      <c r="P1102" s="237"/>
      <c r="Q1102" s="237"/>
      <c r="R1102" s="237"/>
      <c r="S1102" s="237"/>
      <c r="T1102" s="238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9" t="s">
        <v>152</v>
      </c>
      <c r="AU1102" s="239" t="s">
        <v>146</v>
      </c>
      <c r="AV1102" s="13" t="s">
        <v>82</v>
      </c>
      <c r="AW1102" s="13" t="s">
        <v>30</v>
      </c>
      <c r="AX1102" s="13" t="s">
        <v>74</v>
      </c>
      <c r="AY1102" s="239" t="s">
        <v>138</v>
      </c>
    </row>
    <row r="1103" s="14" customFormat="1">
      <c r="A1103" s="14"/>
      <c r="B1103" s="240"/>
      <c r="C1103" s="241"/>
      <c r="D1103" s="231" t="s">
        <v>152</v>
      </c>
      <c r="E1103" s="242" t="s">
        <v>1</v>
      </c>
      <c r="F1103" s="243" t="s">
        <v>1526</v>
      </c>
      <c r="G1103" s="241"/>
      <c r="H1103" s="244">
        <v>3.4430000000000001</v>
      </c>
      <c r="I1103" s="245"/>
      <c r="J1103" s="241"/>
      <c r="K1103" s="241"/>
      <c r="L1103" s="246"/>
      <c r="M1103" s="247"/>
      <c r="N1103" s="248"/>
      <c r="O1103" s="248"/>
      <c r="P1103" s="248"/>
      <c r="Q1103" s="248"/>
      <c r="R1103" s="248"/>
      <c r="S1103" s="248"/>
      <c r="T1103" s="249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0" t="s">
        <v>152</v>
      </c>
      <c r="AU1103" s="250" t="s">
        <v>146</v>
      </c>
      <c r="AV1103" s="14" t="s">
        <v>146</v>
      </c>
      <c r="AW1103" s="14" t="s">
        <v>30</v>
      </c>
      <c r="AX1103" s="14" t="s">
        <v>74</v>
      </c>
      <c r="AY1103" s="250" t="s">
        <v>138</v>
      </c>
    </row>
    <row r="1104" s="13" customFormat="1">
      <c r="A1104" s="13"/>
      <c r="B1104" s="229"/>
      <c r="C1104" s="230"/>
      <c r="D1104" s="231" t="s">
        <v>152</v>
      </c>
      <c r="E1104" s="232" t="s">
        <v>1</v>
      </c>
      <c r="F1104" s="233" t="s">
        <v>1527</v>
      </c>
      <c r="G1104" s="230"/>
      <c r="H1104" s="232" t="s">
        <v>1</v>
      </c>
      <c r="I1104" s="234"/>
      <c r="J1104" s="230"/>
      <c r="K1104" s="230"/>
      <c r="L1104" s="235"/>
      <c r="M1104" s="236"/>
      <c r="N1104" s="237"/>
      <c r="O1104" s="237"/>
      <c r="P1104" s="237"/>
      <c r="Q1104" s="237"/>
      <c r="R1104" s="237"/>
      <c r="S1104" s="237"/>
      <c r="T1104" s="238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9" t="s">
        <v>152</v>
      </c>
      <c r="AU1104" s="239" t="s">
        <v>146</v>
      </c>
      <c r="AV1104" s="13" t="s">
        <v>82</v>
      </c>
      <c r="AW1104" s="13" t="s">
        <v>30</v>
      </c>
      <c r="AX1104" s="13" t="s">
        <v>74</v>
      </c>
      <c r="AY1104" s="239" t="s">
        <v>138</v>
      </c>
    </row>
    <row r="1105" s="14" customFormat="1">
      <c r="A1105" s="14"/>
      <c r="B1105" s="240"/>
      <c r="C1105" s="241"/>
      <c r="D1105" s="231" t="s">
        <v>152</v>
      </c>
      <c r="E1105" s="242" t="s">
        <v>1</v>
      </c>
      <c r="F1105" s="243" t="s">
        <v>1528</v>
      </c>
      <c r="G1105" s="241"/>
      <c r="H1105" s="244">
        <v>4.2530000000000001</v>
      </c>
      <c r="I1105" s="245"/>
      <c r="J1105" s="241"/>
      <c r="K1105" s="241"/>
      <c r="L1105" s="246"/>
      <c r="M1105" s="247"/>
      <c r="N1105" s="248"/>
      <c r="O1105" s="248"/>
      <c r="P1105" s="248"/>
      <c r="Q1105" s="248"/>
      <c r="R1105" s="248"/>
      <c r="S1105" s="248"/>
      <c r="T1105" s="249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0" t="s">
        <v>152</v>
      </c>
      <c r="AU1105" s="250" t="s">
        <v>146</v>
      </c>
      <c r="AV1105" s="14" t="s">
        <v>146</v>
      </c>
      <c r="AW1105" s="14" t="s">
        <v>30</v>
      </c>
      <c r="AX1105" s="14" t="s">
        <v>74</v>
      </c>
      <c r="AY1105" s="250" t="s">
        <v>138</v>
      </c>
    </row>
    <row r="1106" s="14" customFormat="1">
      <c r="A1106" s="14"/>
      <c r="B1106" s="240"/>
      <c r="C1106" s="241"/>
      <c r="D1106" s="231" t="s">
        <v>152</v>
      </c>
      <c r="E1106" s="242" t="s">
        <v>1</v>
      </c>
      <c r="F1106" s="243" t="s">
        <v>1529</v>
      </c>
      <c r="G1106" s="241"/>
      <c r="H1106" s="244">
        <v>2.5819999999999999</v>
      </c>
      <c r="I1106" s="245"/>
      <c r="J1106" s="241"/>
      <c r="K1106" s="241"/>
      <c r="L1106" s="246"/>
      <c r="M1106" s="247"/>
      <c r="N1106" s="248"/>
      <c r="O1106" s="248"/>
      <c r="P1106" s="248"/>
      <c r="Q1106" s="248"/>
      <c r="R1106" s="248"/>
      <c r="S1106" s="248"/>
      <c r="T1106" s="249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0" t="s">
        <v>152</v>
      </c>
      <c r="AU1106" s="250" t="s">
        <v>146</v>
      </c>
      <c r="AV1106" s="14" t="s">
        <v>146</v>
      </c>
      <c r="AW1106" s="14" t="s">
        <v>30</v>
      </c>
      <c r="AX1106" s="14" t="s">
        <v>74</v>
      </c>
      <c r="AY1106" s="250" t="s">
        <v>138</v>
      </c>
    </row>
    <row r="1107" s="15" customFormat="1">
      <c r="A1107" s="15"/>
      <c r="B1107" s="251"/>
      <c r="C1107" s="252"/>
      <c r="D1107" s="231" t="s">
        <v>152</v>
      </c>
      <c r="E1107" s="253" t="s">
        <v>1</v>
      </c>
      <c r="F1107" s="254" t="s">
        <v>169</v>
      </c>
      <c r="G1107" s="252"/>
      <c r="H1107" s="255">
        <v>13.164000000000002</v>
      </c>
      <c r="I1107" s="256"/>
      <c r="J1107" s="252"/>
      <c r="K1107" s="252"/>
      <c r="L1107" s="257"/>
      <c r="M1107" s="258"/>
      <c r="N1107" s="259"/>
      <c r="O1107" s="259"/>
      <c r="P1107" s="259"/>
      <c r="Q1107" s="259"/>
      <c r="R1107" s="259"/>
      <c r="S1107" s="259"/>
      <c r="T1107" s="260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1" t="s">
        <v>152</v>
      </c>
      <c r="AU1107" s="261" t="s">
        <v>146</v>
      </c>
      <c r="AV1107" s="15" t="s">
        <v>145</v>
      </c>
      <c r="AW1107" s="15" t="s">
        <v>30</v>
      </c>
      <c r="AX1107" s="15" t="s">
        <v>82</v>
      </c>
      <c r="AY1107" s="261" t="s">
        <v>138</v>
      </c>
    </row>
    <row r="1108" s="2" customFormat="1" ht="24.15" customHeight="1">
      <c r="A1108" s="38"/>
      <c r="B1108" s="39"/>
      <c r="C1108" s="215" t="s">
        <v>1530</v>
      </c>
      <c r="D1108" s="215" t="s">
        <v>141</v>
      </c>
      <c r="E1108" s="216" t="s">
        <v>1531</v>
      </c>
      <c r="F1108" s="217" t="s">
        <v>1532</v>
      </c>
      <c r="G1108" s="218" t="s">
        <v>150</v>
      </c>
      <c r="H1108" s="219">
        <v>13.164</v>
      </c>
      <c r="I1108" s="220"/>
      <c r="J1108" s="221">
        <f>ROUND(I1108*H1108,1)</f>
        <v>0</v>
      </c>
      <c r="K1108" s="222"/>
      <c r="L1108" s="44"/>
      <c r="M1108" s="223" t="s">
        <v>1</v>
      </c>
      <c r="N1108" s="224" t="s">
        <v>40</v>
      </c>
      <c r="O1108" s="91"/>
      <c r="P1108" s="225">
        <f>O1108*H1108</f>
        <v>0</v>
      </c>
      <c r="Q1108" s="225">
        <v>6.0000000000000002E-05</v>
      </c>
      <c r="R1108" s="225">
        <f>Q1108*H1108</f>
        <v>0.00078983999999999999</v>
      </c>
      <c r="S1108" s="225">
        <v>0</v>
      </c>
      <c r="T1108" s="226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27" t="s">
        <v>232</v>
      </c>
      <c r="AT1108" s="227" t="s">
        <v>141</v>
      </c>
      <c r="AU1108" s="227" t="s">
        <v>146</v>
      </c>
      <c r="AY1108" s="17" t="s">
        <v>138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17" t="s">
        <v>146</v>
      </c>
      <c r="BK1108" s="228">
        <f>ROUND(I1108*H1108,1)</f>
        <v>0</v>
      </c>
      <c r="BL1108" s="17" t="s">
        <v>232</v>
      </c>
      <c r="BM1108" s="227" t="s">
        <v>1533</v>
      </c>
    </row>
    <row r="1109" s="13" customFormat="1">
      <c r="A1109" s="13"/>
      <c r="B1109" s="229"/>
      <c r="C1109" s="230"/>
      <c r="D1109" s="231" t="s">
        <v>152</v>
      </c>
      <c r="E1109" s="232" t="s">
        <v>1</v>
      </c>
      <c r="F1109" s="233" t="s">
        <v>1522</v>
      </c>
      <c r="G1109" s="230"/>
      <c r="H1109" s="232" t="s">
        <v>1</v>
      </c>
      <c r="I1109" s="234"/>
      <c r="J1109" s="230"/>
      <c r="K1109" s="230"/>
      <c r="L1109" s="235"/>
      <c r="M1109" s="236"/>
      <c r="N1109" s="237"/>
      <c r="O1109" s="237"/>
      <c r="P1109" s="237"/>
      <c r="Q1109" s="237"/>
      <c r="R1109" s="237"/>
      <c r="S1109" s="237"/>
      <c r="T1109" s="238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9" t="s">
        <v>152</v>
      </c>
      <c r="AU1109" s="239" t="s">
        <v>146</v>
      </c>
      <c r="AV1109" s="13" t="s">
        <v>82</v>
      </c>
      <c r="AW1109" s="13" t="s">
        <v>30</v>
      </c>
      <c r="AX1109" s="13" t="s">
        <v>74</v>
      </c>
      <c r="AY1109" s="239" t="s">
        <v>138</v>
      </c>
    </row>
    <row r="1110" s="13" customFormat="1">
      <c r="A1110" s="13"/>
      <c r="B1110" s="229"/>
      <c r="C1110" s="230"/>
      <c r="D1110" s="231" t="s">
        <v>152</v>
      </c>
      <c r="E1110" s="232" t="s">
        <v>1</v>
      </c>
      <c r="F1110" s="233" t="s">
        <v>1523</v>
      </c>
      <c r="G1110" s="230"/>
      <c r="H1110" s="232" t="s">
        <v>1</v>
      </c>
      <c r="I1110" s="234"/>
      <c r="J1110" s="230"/>
      <c r="K1110" s="230"/>
      <c r="L1110" s="235"/>
      <c r="M1110" s="236"/>
      <c r="N1110" s="237"/>
      <c r="O1110" s="237"/>
      <c r="P1110" s="237"/>
      <c r="Q1110" s="237"/>
      <c r="R1110" s="237"/>
      <c r="S1110" s="237"/>
      <c r="T1110" s="238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9" t="s">
        <v>152</v>
      </c>
      <c r="AU1110" s="239" t="s">
        <v>146</v>
      </c>
      <c r="AV1110" s="13" t="s">
        <v>82</v>
      </c>
      <c r="AW1110" s="13" t="s">
        <v>30</v>
      </c>
      <c r="AX1110" s="13" t="s">
        <v>74</v>
      </c>
      <c r="AY1110" s="239" t="s">
        <v>138</v>
      </c>
    </row>
    <row r="1111" s="14" customFormat="1">
      <c r="A1111" s="14"/>
      <c r="B1111" s="240"/>
      <c r="C1111" s="241"/>
      <c r="D1111" s="231" t="s">
        <v>152</v>
      </c>
      <c r="E1111" s="242" t="s">
        <v>1</v>
      </c>
      <c r="F1111" s="243" t="s">
        <v>1524</v>
      </c>
      <c r="G1111" s="241"/>
      <c r="H1111" s="244">
        <v>2.8860000000000001</v>
      </c>
      <c r="I1111" s="245"/>
      <c r="J1111" s="241"/>
      <c r="K1111" s="241"/>
      <c r="L1111" s="246"/>
      <c r="M1111" s="247"/>
      <c r="N1111" s="248"/>
      <c r="O1111" s="248"/>
      <c r="P1111" s="248"/>
      <c r="Q1111" s="248"/>
      <c r="R1111" s="248"/>
      <c r="S1111" s="248"/>
      <c r="T1111" s="249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0" t="s">
        <v>152</v>
      </c>
      <c r="AU1111" s="250" t="s">
        <v>146</v>
      </c>
      <c r="AV1111" s="14" t="s">
        <v>146</v>
      </c>
      <c r="AW1111" s="14" t="s">
        <v>30</v>
      </c>
      <c r="AX1111" s="14" t="s">
        <v>74</v>
      </c>
      <c r="AY1111" s="250" t="s">
        <v>138</v>
      </c>
    </row>
    <row r="1112" s="13" customFormat="1">
      <c r="A1112" s="13"/>
      <c r="B1112" s="229"/>
      <c r="C1112" s="230"/>
      <c r="D1112" s="231" t="s">
        <v>152</v>
      </c>
      <c r="E1112" s="232" t="s">
        <v>1</v>
      </c>
      <c r="F1112" s="233" t="s">
        <v>1525</v>
      </c>
      <c r="G1112" s="230"/>
      <c r="H1112" s="232" t="s">
        <v>1</v>
      </c>
      <c r="I1112" s="234"/>
      <c r="J1112" s="230"/>
      <c r="K1112" s="230"/>
      <c r="L1112" s="235"/>
      <c r="M1112" s="236"/>
      <c r="N1112" s="237"/>
      <c r="O1112" s="237"/>
      <c r="P1112" s="237"/>
      <c r="Q1112" s="237"/>
      <c r="R1112" s="237"/>
      <c r="S1112" s="237"/>
      <c r="T1112" s="23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9" t="s">
        <v>152</v>
      </c>
      <c r="AU1112" s="239" t="s">
        <v>146</v>
      </c>
      <c r="AV1112" s="13" t="s">
        <v>82</v>
      </c>
      <c r="AW1112" s="13" t="s">
        <v>30</v>
      </c>
      <c r="AX1112" s="13" t="s">
        <v>74</v>
      </c>
      <c r="AY1112" s="239" t="s">
        <v>138</v>
      </c>
    </row>
    <row r="1113" s="14" customFormat="1">
      <c r="A1113" s="14"/>
      <c r="B1113" s="240"/>
      <c r="C1113" s="241"/>
      <c r="D1113" s="231" t="s">
        <v>152</v>
      </c>
      <c r="E1113" s="242" t="s">
        <v>1</v>
      </c>
      <c r="F1113" s="243" t="s">
        <v>1526</v>
      </c>
      <c r="G1113" s="241"/>
      <c r="H1113" s="244">
        <v>3.4430000000000001</v>
      </c>
      <c r="I1113" s="245"/>
      <c r="J1113" s="241"/>
      <c r="K1113" s="241"/>
      <c r="L1113" s="246"/>
      <c r="M1113" s="247"/>
      <c r="N1113" s="248"/>
      <c r="O1113" s="248"/>
      <c r="P1113" s="248"/>
      <c r="Q1113" s="248"/>
      <c r="R1113" s="248"/>
      <c r="S1113" s="248"/>
      <c r="T1113" s="249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0" t="s">
        <v>152</v>
      </c>
      <c r="AU1113" s="250" t="s">
        <v>146</v>
      </c>
      <c r="AV1113" s="14" t="s">
        <v>146</v>
      </c>
      <c r="AW1113" s="14" t="s">
        <v>30</v>
      </c>
      <c r="AX1113" s="14" t="s">
        <v>74</v>
      </c>
      <c r="AY1113" s="250" t="s">
        <v>138</v>
      </c>
    </row>
    <row r="1114" s="13" customFormat="1">
      <c r="A1114" s="13"/>
      <c r="B1114" s="229"/>
      <c r="C1114" s="230"/>
      <c r="D1114" s="231" t="s">
        <v>152</v>
      </c>
      <c r="E1114" s="232" t="s">
        <v>1</v>
      </c>
      <c r="F1114" s="233" t="s">
        <v>1527</v>
      </c>
      <c r="G1114" s="230"/>
      <c r="H1114" s="232" t="s">
        <v>1</v>
      </c>
      <c r="I1114" s="234"/>
      <c r="J1114" s="230"/>
      <c r="K1114" s="230"/>
      <c r="L1114" s="235"/>
      <c r="M1114" s="236"/>
      <c r="N1114" s="237"/>
      <c r="O1114" s="237"/>
      <c r="P1114" s="237"/>
      <c r="Q1114" s="237"/>
      <c r="R1114" s="237"/>
      <c r="S1114" s="237"/>
      <c r="T1114" s="238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9" t="s">
        <v>152</v>
      </c>
      <c r="AU1114" s="239" t="s">
        <v>146</v>
      </c>
      <c r="AV1114" s="13" t="s">
        <v>82</v>
      </c>
      <c r="AW1114" s="13" t="s">
        <v>30</v>
      </c>
      <c r="AX1114" s="13" t="s">
        <v>74</v>
      </c>
      <c r="AY1114" s="239" t="s">
        <v>138</v>
      </c>
    </row>
    <row r="1115" s="14" customFormat="1">
      <c r="A1115" s="14"/>
      <c r="B1115" s="240"/>
      <c r="C1115" s="241"/>
      <c r="D1115" s="231" t="s">
        <v>152</v>
      </c>
      <c r="E1115" s="242" t="s">
        <v>1</v>
      </c>
      <c r="F1115" s="243" t="s">
        <v>1528</v>
      </c>
      <c r="G1115" s="241"/>
      <c r="H1115" s="244">
        <v>4.2530000000000001</v>
      </c>
      <c r="I1115" s="245"/>
      <c r="J1115" s="241"/>
      <c r="K1115" s="241"/>
      <c r="L1115" s="246"/>
      <c r="M1115" s="247"/>
      <c r="N1115" s="248"/>
      <c r="O1115" s="248"/>
      <c r="P1115" s="248"/>
      <c r="Q1115" s="248"/>
      <c r="R1115" s="248"/>
      <c r="S1115" s="248"/>
      <c r="T1115" s="249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0" t="s">
        <v>152</v>
      </c>
      <c r="AU1115" s="250" t="s">
        <v>146</v>
      </c>
      <c r="AV1115" s="14" t="s">
        <v>146</v>
      </c>
      <c r="AW1115" s="14" t="s">
        <v>30</v>
      </c>
      <c r="AX1115" s="14" t="s">
        <v>74</v>
      </c>
      <c r="AY1115" s="250" t="s">
        <v>138</v>
      </c>
    </row>
    <row r="1116" s="14" customFormat="1">
      <c r="A1116" s="14"/>
      <c r="B1116" s="240"/>
      <c r="C1116" s="241"/>
      <c r="D1116" s="231" t="s">
        <v>152</v>
      </c>
      <c r="E1116" s="242" t="s">
        <v>1</v>
      </c>
      <c r="F1116" s="243" t="s">
        <v>1529</v>
      </c>
      <c r="G1116" s="241"/>
      <c r="H1116" s="244">
        <v>2.5819999999999999</v>
      </c>
      <c r="I1116" s="245"/>
      <c r="J1116" s="241"/>
      <c r="K1116" s="241"/>
      <c r="L1116" s="246"/>
      <c r="M1116" s="247"/>
      <c r="N1116" s="248"/>
      <c r="O1116" s="248"/>
      <c r="P1116" s="248"/>
      <c r="Q1116" s="248"/>
      <c r="R1116" s="248"/>
      <c r="S1116" s="248"/>
      <c r="T1116" s="249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0" t="s">
        <v>152</v>
      </c>
      <c r="AU1116" s="250" t="s">
        <v>146</v>
      </c>
      <c r="AV1116" s="14" t="s">
        <v>146</v>
      </c>
      <c r="AW1116" s="14" t="s">
        <v>30</v>
      </c>
      <c r="AX1116" s="14" t="s">
        <v>74</v>
      </c>
      <c r="AY1116" s="250" t="s">
        <v>138</v>
      </c>
    </row>
    <row r="1117" s="15" customFormat="1">
      <c r="A1117" s="15"/>
      <c r="B1117" s="251"/>
      <c r="C1117" s="252"/>
      <c r="D1117" s="231" t="s">
        <v>152</v>
      </c>
      <c r="E1117" s="253" t="s">
        <v>1</v>
      </c>
      <c r="F1117" s="254" t="s">
        <v>169</v>
      </c>
      <c r="G1117" s="252"/>
      <c r="H1117" s="255">
        <v>13.164000000000002</v>
      </c>
      <c r="I1117" s="256"/>
      <c r="J1117" s="252"/>
      <c r="K1117" s="252"/>
      <c r="L1117" s="257"/>
      <c r="M1117" s="258"/>
      <c r="N1117" s="259"/>
      <c r="O1117" s="259"/>
      <c r="P1117" s="259"/>
      <c r="Q1117" s="259"/>
      <c r="R1117" s="259"/>
      <c r="S1117" s="259"/>
      <c r="T1117" s="260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1" t="s">
        <v>152</v>
      </c>
      <c r="AU1117" s="261" t="s">
        <v>146</v>
      </c>
      <c r="AV1117" s="15" t="s">
        <v>145</v>
      </c>
      <c r="AW1117" s="15" t="s">
        <v>30</v>
      </c>
      <c r="AX1117" s="15" t="s">
        <v>82</v>
      </c>
      <c r="AY1117" s="261" t="s">
        <v>138</v>
      </c>
    </row>
    <row r="1118" s="2" customFormat="1" ht="24.15" customHeight="1">
      <c r="A1118" s="38"/>
      <c r="B1118" s="39"/>
      <c r="C1118" s="215" t="s">
        <v>1534</v>
      </c>
      <c r="D1118" s="215" t="s">
        <v>141</v>
      </c>
      <c r="E1118" s="216" t="s">
        <v>1535</v>
      </c>
      <c r="F1118" s="217" t="s">
        <v>1536</v>
      </c>
      <c r="G1118" s="218" t="s">
        <v>150</v>
      </c>
      <c r="H1118" s="219">
        <v>13.164</v>
      </c>
      <c r="I1118" s="220"/>
      <c r="J1118" s="221">
        <f>ROUND(I1118*H1118,1)</f>
        <v>0</v>
      </c>
      <c r="K1118" s="222"/>
      <c r="L1118" s="44"/>
      <c r="M1118" s="223" t="s">
        <v>1</v>
      </c>
      <c r="N1118" s="224" t="s">
        <v>40</v>
      </c>
      <c r="O1118" s="91"/>
      <c r="P1118" s="225">
        <f>O1118*H1118</f>
        <v>0</v>
      </c>
      <c r="Q1118" s="225">
        <v>0.00017000000000000001</v>
      </c>
      <c r="R1118" s="225">
        <f>Q1118*H1118</f>
        <v>0.0022378800000000003</v>
      </c>
      <c r="S1118" s="225">
        <v>0</v>
      </c>
      <c r="T1118" s="226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27" t="s">
        <v>232</v>
      </c>
      <c r="AT1118" s="227" t="s">
        <v>141</v>
      </c>
      <c r="AU1118" s="227" t="s">
        <v>146</v>
      </c>
      <c r="AY1118" s="17" t="s">
        <v>138</v>
      </c>
      <c r="BE1118" s="228">
        <f>IF(N1118="základní",J1118,0)</f>
        <v>0</v>
      </c>
      <c r="BF1118" s="228">
        <f>IF(N1118="snížená",J1118,0)</f>
        <v>0</v>
      </c>
      <c r="BG1118" s="228">
        <f>IF(N1118="zákl. přenesená",J1118,0)</f>
        <v>0</v>
      </c>
      <c r="BH1118" s="228">
        <f>IF(N1118="sníž. přenesená",J1118,0)</f>
        <v>0</v>
      </c>
      <c r="BI1118" s="228">
        <f>IF(N1118="nulová",J1118,0)</f>
        <v>0</v>
      </c>
      <c r="BJ1118" s="17" t="s">
        <v>146</v>
      </c>
      <c r="BK1118" s="228">
        <f>ROUND(I1118*H1118,1)</f>
        <v>0</v>
      </c>
      <c r="BL1118" s="17" t="s">
        <v>232</v>
      </c>
      <c r="BM1118" s="227" t="s">
        <v>1537</v>
      </c>
    </row>
    <row r="1119" s="13" customFormat="1">
      <c r="A1119" s="13"/>
      <c r="B1119" s="229"/>
      <c r="C1119" s="230"/>
      <c r="D1119" s="231" t="s">
        <v>152</v>
      </c>
      <c r="E1119" s="232" t="s">
        <v>1</v>
      </c>
      <c r="F1119" s="233" t="s">
        <v>1522</v>
      </c>
      <c r="G1119" s="230"/>
      <c r="H1119" s="232" t="s">
        <v>1</v>
      </c>
      <c r="I1119" s="234"/>
      <c r="J1119" s="230"/>
      <c r="K1119" s="230"/>
      <c r="L1119" s="235"/>
      <c r="M1119" s="236"/>
      <c r="N1119" s="237"/>
      <c r="O1119" s="237"/>
      <c r="P1119" s="237"/>
      <c r="Q1119" s="237"/>
      <c r="R1119" s="237"/>
      <c r="S1119" s="237"/>
      <c r="T1119" s="238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9" t="s">
        <v>152</v>
      </c>
      <c r="AU1119" s="239" t="s">
        <v>146</v>
      </c>
      <c r="AV1119" s="13" t="s">
        <v>82</v>
      </c>
      <c r="AW1119" s="13" t="s">
        <v>30</v>
      </c>
      <c r="AX1119" s="13" t="s">
        <v>74</v>
      </c>
      <c r="AY1119" s="239" t="s">
        <v>138</v>
      </c>
    </row>
    <row r="1120" s="13" customFormat="1">
      <c r="A1120" s="13"/>
      <c r="B1120" s="229"/>
      <c r="C1120" s="230"/>
      <c r="D1120" s="231" t="s">
        <v>152</v>
      </c>
      <c r="E1120" s="232" t="s">
        <v>1</v>
      </c>
      <c r="F1120" s="233" t="s">
        <v>1523</v>
      </c>
      <c r="G1120" s="230"/>
      <c r="H1120" s="232" t="s">
        <v>1</v>
      </c>
      <c r="I1120" s="234"/>
      <c r="J1120" s="230"/>
      <c r="K1120" s="230"/>
      <c r="L1120" s="235"/>
      <c r="M1120" s="236"/>
      <c r="N1120" s="237"/>
      <c r="O1120" s="237"/>
      <c r="P1120" s="237"/>
      <c r="Q1120" s="237"/>
      <c r="R1120" s="237"/>
      <c r="S1120" s="237"/>
      <c r="T1120" s="238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9" t="s">
        <v>152</v>
      </c>
      <c r="AU1120" s="239" t="s">
        <v>146</v>
      </c>
      <c r="AV1120" s="13" t="s">
        <v>82</v>
      </c>
      <c r="AW1120" s="13" t="s">
        <v>30</v>
      </c>
      <c r="AX1120" s="13" t="s">
        <v>74</v>
      </c>
      <c r="AY1120" s="239" t="s">
        <v>138</v>
      </c>
    </row>
    <row r="1121" s="14" customFormat="1">
      <c r="A1121" s="14"/>
      <c r="B1121" s="240"/>
      <c r="C1121" s="241"/>
      <c r="D1121" s="231" t="s">
        <v>152</v>
      </c>
      <c r="E1121" s="242" t="s">
        <v>1</v>
      </c>
      <c r="F1121" s="243" t="s">
        <v>1524</v>
      </c>
      <c r="G1121" s="241"/>
      <c r="H1121" s="244">
        <v>2.8860000000000001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0" t="s">
        <v>152</v>
      </c>
      <c r="AU1121" s="250" t="s">
        <v>146</v>
      </c>
      <c r="AV1121" s="14" t="s">
        <v>146</v>
      </c>
      <c r="AW1121" s="14" t="s">
        <v>30</v>
      </c>
      <c r="AX1121" s="14" t="s">
        <v>74</v>
      </c>
      <c r="AY1121" s="250" t="s">
        <v>138</v>
      </c>
    </row>
    <row r="1122" s="13" customFormat="1">
      <c r="A1122" s="13"/>
      <c r="B1122" s="229"/>
      <c r="C1122" s="230"/>
      <c r="D1122" s="231" t="s">
        <v>152</v>
      </c>
      <c r="E1122" s="232" t="s">
        <v>1</v>
      </c>
      <c r="F1122" s="233" t="s">
        <v>1525</v>
      </c>
      <c r="G1122" s="230"/>
      <c r="H1122" s="232" t="s">
        <v>1</v>
      </c>
      <c r="I1122" s="234"/>
      <c r="J1122" s="230"/>
      <c r="K1122" s="230"/>
      <c r="L1122" s="235"/>
      <c r="M1122" s="236"/>
      <c r="N1122" s="237"/>
      <c r="O1122" s="237"/>
      <c r="P1122" s="237"/>
      <c r="Q1122" s="237"/>
      <c r="R1122" s="237"/>
      <c r="S1122" s="237"/>
      <c r="T1122" s="238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9" t="s">
        <v>152</v>
      </c>
      <c r="AU1122" s="239" t="s">
        <v>146</v>
      </c>
      <c r="AV1122" s="13" t="s">
        <v>82</v>
      </c>
      <c r="AW1122" s="13" t="s">
        <v>30</v>
      </c>
      <c r="AX1122" s="13" t="s">
        <v>74</v>
      </c>
      <c r="AY1122" s="239" t="s">
        <v>138</v>
      </c>
    </row>
    <row r="1123" s="14" customFormat="1">
      <c r="A1123" s="14"/>
      <c r="B1123" s="240"/>
      <c r="C1123" s="241"/>
      <c r="D1123" s="231" t="s">
        <v>152</v>
      </c>
      <c r="E1123" s="242" t="s">
        <v>1</v>
      </c>
      <c r="F1123" s="243" t="s">
        <v>1526</v>
      </c>
      <c r="G1123" s="241"/>
      <c r="H1123" s="244">
        <v>3.4430000000000001</v>
      </c>
      <c r="I1123" s="245"/>
      <c r="J1123" s="241"/>
      <c r="K1123" s="241"/>
      <c r="L1123" s="246"/>
      <c r="M1123" s="247"/>
      <c r="N1123" s="248"/>
      <c r="O1123" s="248"/>
      <c r="P1123" s="248"/>
      <c r="Q1123" s="248"/>
      <c r="R1123" s="248"/>
      <c r="S1123" s="248"/>
      <c r="T1123" s="249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0" t="s">
        <v>152</v>
      </c>
      <c r="AU1123" s="250" t="s">
        <v>146</v>
      </c>
      <c r="AV1123" s="14" t="s">
        <v>146</v>
      </c>
      <c r="AW1123" s="14" t="s">
        <v>30</v>
      </c>
      <c r="AX1123" s="14" t="s">
        <v>74</v>
      </c>
      <c r="AY1123" s="250" t="s">
        <v>138</v>
      </c>
    </row>
    <row r="1124" s="13" customFormat="1">
      <c r="A1124" s="13"/>
      <c r="B1124" s="229"/>
      <c r="C1124" s="230"/>
      <c r="D1124" s="231" t="s">
        <v>152</v>
      </c>
      <c r="E1124" s="232" t="s">
        <v>1</v>
      </c>
      <c r="F1124" s="233" t="s">
        <v>1527</v>
      </c>
      <c r="G1124" s="230"/>
      <c r="H1124" s="232" t="s">
        <v>1</v>
      </c>
      <c r="I1124" s="234"/>
      <c r="J1124" s="230"/>
      <c r="K1124" s="230"/>
      <c r="L1124" s="235"/>
      <c r="M1124" s="236"/>
      <c r="N1124" s="237"/>
      <c r="O1124" s="237"/>
      <c r="P1124" s="237"/>
      <c r="Q1124" s="237"/>
      <c r="R1124" s="237"/>
      <c r="S1124" s="237"/>
      <c r="T1124" s="238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9" t="s">
        <v>152</v>
      </c>
      <c r="AU1124" s="239" t="s">
        <v>146</v>
      </c>
      <c r="AV1124" s="13" t="s">
        <v>82</v>
      </c>
      <c r="AW1124" s="13" t="s">
        <v>30</v>
      </c>
      <c r="AX1124" s="13" t="s">
        <v>74</v>
      </c>
      <c r="AY1124" s="239" t="s">
        <v>138</v>
      </c>
    </row>
    <row r="1125" s="14" customFormat="1">
      <c r="A1125" s="14"/>
      <c r="B1125" s="240"/>
      <c r="C1125" s="241"/>
      <c r="D1125" s="231" t="s">
        <v>152</v>
      </c>
      <c r="E1125" s="242" t="s">
        <v>1</v>
      </c>
      <c r="F1125" s="243" t="s">
        <v>1528</v>
      </c>
      <c r="G1125" s="241"/>
      <c r="H1125" s="244">
        <v>4.2530000000000001</v>
      </c>
      <c r="I1125" s="245"/>
      <c r="J1125" s="241"/>
      <c r="K1125" s="241"/>
      <c r="L1125" s="246"/>
      <c r="M1125" s="247"/>
      <c r="N1125" s="248"/>
      <c r="O1125" s="248"/>
      <c r="P1125" s="248"/>
      <c r="Q1125" s="248"/>
      <c r="R1125" s="248"/>
      <c r="S1125" s="248"/>
      <c r="T1125" s="249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0" t="s">
        <v>152</v>
      </c>
      <c r="AU1125" s="250" t="s">
        <v>146</v>
      </c>
      <c r="AV1125" s="14" t="s">
        <v>146</v>
      </c>
      <c r="AW1125" s="14" t="s">
        <v>30</v>
      </c>
      <c r="AX1125" s="14" t="s">
        <v>74</v>
      </c>
      <c r="AY1125" s="250" t="s">
        <v>138</v>
      </c>
    </row>
    <row r="1126" s="14" customFormat="1">
      <c r="A1126" s="14"/>
      <c r="B1126" s="240"/>
      <c r="C1126" s="241"/>
      <c r="D1126" s="231" t="s">
        <v>152</v>
      </c>
      <c r="E1126" s="242" t="s">
        <v>1</v>
      </c>
      <c r="F1126" s="243" t="s">
        <v>1529</v>
      </c>
      <c r="G1126" s="241"/>
      <c r="H1126" s="244">
        <v>2.5819999999999999</v>
      </c>
      <c r="I1126" s="245"/>
      <c r="J1126" s="241"/>
      <c r="K1126" s="241"/>
      <c r="L1126" s="246"/>
      <c r="M1126" s="247"/>
      <c r="N1126" s="248"/>
      <c r="O1126" s="248"/>
      <c r="P1126" s="248"/>
      <c r="Q1126" s="248"/>
      <c r="R1126" s="248"/>
      <c r="S1126" s="248"/>
      <c r="T1126" s="249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0" t="s">
        <v>152</v>
      </c>
      <c r="AU1126" s="250" t="s">
        <v>146</v>
      </c>
      <c r="AV1126" s="14" t="s">
        <v>146</v>
      </c>
      <c r="AW1126" s="14" t="s">
        <v>30</v>
      </c>
      <c r="AX1126" s="14" t="s">
        <v>74</v>
      </c>
      <c r="AY1126" s="250" t="s">
        <v>138</v>
      </c>
    </row>
    <row r="1127" s="15" customFormat="1">
      <c r="A1127" s="15"/>
      <c r="B1127" s="251"/>
      <c r="C1127" s="252"/>
      <c r="D1127" s="231" t="s">
        <v>152</v>
      </c>
      <c r="E1127" s="253" t="s">
        <v>1</v>
      </c>
      <c r="F1127" s="254" t="s">
        <v>169</v>
      </c>
      <c r="G1127" s="252"/>
      <c r="H1127" s="255">
        <v>13.164000000000002</v>
      </c>
      <c r="I1127" s="256"/>
      <c r="J1127" s="252"/>
      <c r="K1127" s="252"/>
      <c r="L1127" s="257"/>
      <c r="M1127" s="258"/>
      <c r="N1127" s="259"/>
      <c r="O1127" s="259"/>
      <c r="P1127" s="259"/>
      <c r="Q1127" s="259"/>
      <c r="R1127" s="259"/>
      <c r="S1127" s="259"/>
      <c r="T1127" s="260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1" t="s">
        <v>152</v>
      </c>
      <c r="AU1127" s="261" t="s">
        <v>146</v>
      </c>
      <c r="AV1127" s="15" t="s">
        <v>145</v>
      </c>
      <c r="AW1127" s="15" t="s">
        <v>30</v>
      </c>
      <c r="AX1127" s="15" t="s">
        <v>82</v>
      </c>
      <c r="AY1127" s="261" t="s">
        <v>138</v>
      </c>
    </row>
    <row r="1128" s="2" customFormat="1" ht="24.15" customHeight="1">
      <c r="A1128" s="38"/>
      <c r="B1128" s="39"/>
      <c r="C1128" s="215" t="s">
        <v>1538</v>
      </c>
      <c r="D1128" s="215" t="s">
        <v>141</v>
      </c>
      <c r="E1128" s="216" t="s">
        <v>1539</v>
      </c>
      <c r="F1128" s="217" t="s">
        <v>1540</v>
      </c>
      <c r="G1128" s="218" t="s">
        <v>150</v>
      </c>
      <c r="H1128" s="219">
        <v>13.164</v>
      </c>
      <c r="I1128" s="220"/>
      <c r="J1128" s="221">
        <f>ROUND(I1128*H1128,1)</f>
        <v>0</v>
      </c>
      <c r="K1128" s="222"/>
      <c r="L1128" s="44"/>
      <c r="M1128" s="223" t="s">
        <v>1</v>
      </c>
      <c r="N1128" s="224" t="s">
        <v>40</v>
      </c>
      <c r="O1128" s="91"/>
      <c r="P1128" s="225">
        <f>O1128*H1128</f>
        <v>0</v>
      </c>
      <c r="Q1128" s="225">
        <v>0.00012999999999999999</v>
      </c>
      <c r="R1128" s="225">
        <f>Q1128*H1128</f>
        <v>0.0017113199999999999</v>
      </c>
      <c r="S1128" s="225">
        <v>0</v>
      </c>
      <c r="T1128" s="226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227" t="s">
        <v>232</v>
      </c>
      <c r="AT1128" s="227" t="s">
        <v>141</v>
      </c>
      <c r="AU1128" s="227" t="s">
        <v>146</v>
      </c>
      <c r="AY1128" s="17" t="s">
        <v>138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7" t="s">
        <v>146</v>
      </c>
      <c r="BK1128" s="228">
        <f>ROUND(I1128*H1128,1)</f>
        <v>0</v>
      </c>
      <c r="BL1128" s="17" t="s">
        <v>232</v>
      </c>
      <c r="BM1128" s="227" t="s">
        <v>1541</v>
      </c>
    </row>
    <row r="1129" s="13" customFormat="1">
      <c r="A1129" s="13"/>
      <c r="B1129" s="229"/>
      <c r="C1129" s="230"/>
      <c r="D1129" s="231" t="s">
        <v>152</v>
      </c>
      <c r="E1129" s="232" t="s">
        <v>1</v>
      </c>
      <c r="F1129" s="233" t="s">
        <v>1522</v>
      </c>
      <c r="G1129" s="230"/>
      <c r="H1129" s="232" t="s">
        <v>1</v>
      </c>
      <c r="I1129" s="234"/>
      <c r="J1129" s="230"/>
      <c r="K1129" s="230"/>
      <c r="L1129" s="235"/>
      <c r="M1129" s="236"/>
      <c r="N1129" s="237"/>
      <c r="O1129" s="237"/>
      <c r="P1129" s="237"/>
      <c r="Q1129" s="237"/>
      <c r="R1129" s="237"/>
      <c r="S1129" s="237"/>
      <c r="T1129" s="23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9" t="s">
        <v>152</v>
      </c>
      <c r="AU1129" s="239" t="s">
        <v>146</v>
      </c>
      <c r="AV1129" s="13" t="s">
        <v>82</v>
      </c>
      <c r="AW1129" s="13" t="s">
        <v>30</v>
      </c>
      <c r="AX1129" s="13" t="s">
        <v>74</v>
      </c>
      <c r="AY1129" s="239" t="s">
        <v>138</v>
      </c>
    </row>
    <row r="1130" s="13" customFormat="1">
      <c r="A1130" s="13"/>
      <c r="B1130" s="229"/>
      <c r="C1130" s="230"/>
      <c r="D1130" s="231" t="s">
        <v>152</v>
      </c>
      <c r="E1130" s="232" t="s">
        <v>1</v>
      </c>
      <c r="F1130" s="233" t="s">
        <v>1523</v>
      </c>
      <c r="G1130" s="230"/>
      <c r="H1130" s="232" t="s">
        <v>1</v>
      </c>
      <c r="I1130" s="234"/>
      <c r="J1130" s="230"/>
      <c r="K1130" s="230"/>
      <c r="L1130" s="235"/>
      <c r="M1130" s="236"/>
      <c r="N1130" s="237"/>
      <c r="O1130" s="237"/>
      <c r="P1130" s="237"/>
      <c r="Q1130" s="237"/>
      <c r="R1130" s="237"/>
      <c r="S1130" s="237"/>
      <c r="T1130" s="23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9" t="s">
        <v>152</v>
      </c>
      <c r="AU1130" s="239" t="s">
        <v>146</v>
      </c>
      <c r="AV1130" s="13" t="s">
        <v>82</v>
      </c>
      <c r="AW1130" s="13" t="s">
        <v>30</v>
      </c>
      <c r="AX1130" s="13" t="s">
        <v>74</v>
      </c>
      <c r="AY1130" s="239" t="s">
        <v>138</v>
      </c>
    </row>
    <row r="1131" s="14" customFormat="1">
      <c r="A1131" s="14"/>
      <c r="B1131" s="240"/>
      <c r="C1131" s="241"/>
      <c r="D1131" s="231" t="s">
        <v>152</v>
      </c>
      <c r="E1131" s="242" t="s">
        <v>1</v>
      </c>
      <c r="F1131" s="243" t="s">
        <v>1524</v>
      </c>
      <c r="G1131" s="241"/>
      <c r="H1131" s="244">
        <v>2.8860000000000001</v>
      </c>
      <c r="I1131" s="245"/>
      <c r="J1131" s="241"/>
      <c r="K1131" s="241"/>
      <c r="L1131" s="246"/>
      <c r="M1131" s="247"/>
      <c r="N1131" s="248"/>
      <c r="O1131" s="248"/>
      <c r="P1131" s="248"/>
      <c r="Q1131" s="248"/>
      <c r="R1131" s="248"/>
      <c r="S1131" s="248"/>
      <c r="T1131" s="24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0" t="s">
        <v>152</v>
      </c>
      <c r="AU1131" s="250" t="s">
        <v>146</v>
      </c>
      <c r="AV1131" s="14" t="s">
        <v>146</v>
      </c>
      <c r="AW1131" s="14" t="s">
        <v>30</v>
      </c>
      <c r="AX1131" s="14" t="s">
        <v>74</v>
      </c>
      <c r="AY1131" s="250" t="s">
        <v>138</v>
      </c>
    </row>
    <row r="1132" s="13" customFormat="1">
      <c r="A1132" s="13"/>
      <c r="B1132" s="229"/>
      <c r="C1132" s="230"/>
      <c r="D1132" s="231" t="s">
        <v>152</v>
      </c>
      <c r="E1132" s="232" t="s">
        <v>1</v>
      </c>
      <c r="F1132" s="233" t="s">
        <v>1525</v>
      </c>
      <c r="G1132" s="230"/>
      <c r="H1132" s="232" t="s">
        <v>1</v>
      </c>
      <c r="I1132" s="234"/>
      <c r="J1132" s="230"/>
      <c r="K1132" s="230"/>
      <c r="L1132" s="235"/>
      <c r="M1132" s="236"/>
      <c r="N1132" s="237"/>
      <c r="O1132" s="237"/>
      <c r="P1132" s="237"/>
      <c r="Q1132" s="237"/>
      <c r="R1132" s="237"/>
      <c r="S1132" s="237"/>
      <c r="T1132" s="238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9" t="s">
        <v>152</v>
      </c>
      <c r="AU1132" s="239" t="s">
        <v>146</v>
      </c>
      <c r="AV1132" s="13" t="s">
        <v>82</v>
      </c>
      <c r="AW1132" s="13" t="s">
        <v>30</v>
      </c>
      <c r="AX1132" s="13" t="s">
        <v>74</v>
      </c>
      <c r="AY1132" s="239" t="s">
        <v>138</v>
      </c>
    </row>
    <row r="1133" s="14" customFormat="1">
      <c r="A1133" s="14"/>
      <c r="B1133" s="240"/>
      <c r="C1133" s="241"/>
      <c r="D1133" s="231" t="s">
        <v>152</v>
      </c>
      <c r="E1133" s="242" t="s">
        <v>1</v>
      </c>
      <c r="F1133" s="243" t="s">
        <v>1526</v>
      </c>
      <c r="G1133" s="241"/>
      <c r="H1133" s="244">
        <v>3.4430000000000001</v>
      </c>
      <c r="I1133" s="245"/>
      <c r="J1133" s="241"/>
      <c r="K1133" s="241"/>
      <c r="L1133" s="246"/>
      <c r="M1133" s="247"/>
      <c r="N1133" s="248"/>
      <c r="O1133" s="248"/>
      <c r="P1133" s="248"/>
      <c r="Q1133" s="248"/>
      <c r="R1133" s="248"/>
      <c r="S1133" s="248"/>
      <c r="T1133" s="249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0" t="s">
        <v>152</v>
      </c>
      <c r="AU1133" s="250" t="s">
        <v>146</v>
      </c>
      <c r="AV1133" s="14" t="s">
        <v>146</v>
      </c>
      <c r="AW1133" s="14" t="s">
        <v>30</v>
      </c>
      <c r="AX1133" s="14" t="s">
        <v>74</v>
      </c>
      <c r="AY1133" s="250" t="s">
        <v>138</v>
      </c>
    </row>
    <row r="1134" s="13" customFormat="1">
      <c r="A1134" s="13"/>
      <c r="B1134" s="229"/>
      <c r="C1134" s="230"/>
      <c r="D1134" s="231" t="s">
        <v>152</v>
      </c>
      <c r="E1134" s="232" t="s">
        <v>1</v>
      </c>
      <c r="F1134" s="233" t="s">
        <v>1527</v>
      </c>
      <c r="G1134" s="230"/>
      <c r="H1134" s="232" t="s">
        <v>1</v>
      </c>
      <c r="I1134" s="234"/>
      <c r="J1134" s="230"/>
      <c r="K1134" s="230"/>
      <c r="L1134" s="235"/>
      <c r="M1134" s="236"/>
      <c r="N1134" s="237"/>
      <c r="O1134" s="237"/>
      <c r="P1134" s="237"/>
      <c r="Q1134" s="237"/>
      <c r="R1134" s="237"/>
      <c r="S1134" s="237"/>
      <c r="T1134" s="238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9" t="s">
        <v>152</v>
      </c>
      <c r="AU1134" s="239" t="s">
        <v>146</v>
      </c>
      <c r="AV1134" s="13" t="s">
        <v>82</v>
      </c>
      <c r="AW1134" s="13" t="s">
        <v>30</v>
      </c>
      <c r="AX1134" s="13" t="s">
        <v>74</v>
      </c>
      <c r="AY1134" s="239" t="s">
        <v>138</v>
      </c>
    </row>
    <row r="1135" s="14" customFormat="1">
      <c r="A1135" s="14"/>
      <c r="B1135" s="240"/>
      <c r="C1135" s="241"/>
      <c r="D1135" s="231" t="s">
        <v>152</v>
      </c>
      <c r="E1135" s="242" t="s">
        <v>1</v>
      </c>
      <c r="F1135" s="243" t="s">
        <v>1528</v>
      </c>
      <c r="G1135" s="241"/>
      <c r="H1135" s="244">
        <v>4.2530000000000001</v>
      </c>
      <c r="I1135" s="245"/>
      <c r="J1135" s="241"/>
      <c r="K1135" s="241"/>
      <c r="L1135" s="246"/>
      <c r="M1135" s="247"/>
      <c r="N1135" s="248"/>
      <c r="O1135" s="248"/>
      <c r="P1135" s="248"/>
      <c r="Q1135" s="248"/>
      <c r="R1135" s="248"/>
      <c r="S1135" s="248"/>
      <c r="T1135" s="249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0" t="s">
        <v>152</v>
      </c>
      <c r="AU1135" s="250" t="s">
        <v>146</v>
      </c>
      <c r="AV1135" s="14" t="s">
        <v>146</v>
      </c>
      <c r="AW1135" s="14" t="s">
        <v>30</v>
      </c>
      <c r="AX1135" s="14" t="s">
        <v>74</v>
      </c>
      <c r="AY1135" s="250" t="s">
        <v>138</v>
      </c>
    </row>
    <row r="1136" s="14" customFormat="1">
      <c r="A1136" s="14"/>
      <c r="B1136" s="240"/>
      <c r="C1136" s="241"/>
      <c r="D1136" s="231" t="s">
        <v>152</v>
      </c>
      <c r="E1136" s="242" t="s">
        <v>1</v>
      </c>
      <c r="F1136" s="243" t="s">
        <v>1529</v>
      </c>
      <c r="G1136" s="241"/>
      <c r="H1136" s="244">
        <v>2.5819999999999999</v>
      </c>
      <c r="I1136" s="245"/>
      <c r="J1136" s="241"/>
      <c r="K1136" s="241"/>
      <c r="L1136" s="246"/>
      <c r="M1136" s="247"/>
      <c r="N1136" s="248"/>
      <c r="O1136" s="248"/>
      <c r="P1136" s="248"/>
      <c r="Q1136" s="248"/>
      <c r="R1136" s="248"/>
      <c r="S1136" s="248"/>
      <c r="T1136" s="249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0" t="s">
        <v>152</v>
      </c>
      <c r="AU1136" s="250" t="s">
        <v>146</v>
      </c>
      <c r="AV1136" s="14" t="s">
        <v>146</v>
      </c>
      <c r="AW1136" s="14" t="s">
        <v>30</v>
      </c>
      <c r="AX1136" s="14" t="s">
        <v>74</v>
      </c>
      <c r="AY1136" s="250" t="s">
        <v>138</v>
      </c>
    </row>
    <row r="1137" s="15" customFormat="1">
      <c r="A1137" s="15"/>
      <c r="B1137" s="251"/>
      <c r="C1137" s="252"/>
      <c r="D1137" s="231" t="s">
        <v>152</v>
      </c>
      <c r="E1137" s="253" t="s">
        <v>1</v>
      </c>
      <c r="F1137" s="254" t="s">
        <v>169</v>
      </c>
      <c r="G1137" s="252"/>
      <c r="H1137" s="255">
        <v>13.164000000000002</v>
      </c>
      <c r="I1137" s="256"/>
      <c r="J1137" s="252"/>
      <c r="K1137" s="252"/>
      <c r="L1137" s="257"/>
      <c r="M1137" s="258"/>
      <c r="N1137" s="259"/>
      <c r="O1137" s="259"/>
      <c r="P1137" s="259"/>
      <c r="Q1137" s="259"/>
      <c r="R1137" s="259"/>
      <c r="S1137" s="259"/>
      <c r="T1137" s="260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1" t="s">
        <v>152</v>
      </c>
      <c r="AU1137" s="261" t="s">
        <v>146</v>
      </c>
      <c r="AV1137" s="15" t="s">
        <v>145</v>
      </c>
      <c r="AW1137" s="15" t="s">
        <v>30</v>
      </c>
      <c r="AX1137" s="15" t="s">
        <v>82</v>
      </c>
      <c r="AY1137" s="261" t="s">
        <v>138</v>
      </c>
    </row>
    <row r="1138" s="2" customFormat="1" ht="24.15" customHeight="1">
      <c r="A1138" s="38"/>
      <c r="B1138" s="39"/>
      <c r="C1138" s="215" t="s">
        <v>1542</v>
      </c>
      <c r="D1138" s="215" t="s">
        <v>141</v>
      </c>
      <c r="E1138" s="216" t="s">
        <v>1543</v>
      </c>
      <c r="F1138" s="217" t="s">
        <v>1544</v>
      </c>
      <c r="G1138" s="218" t="s">
        <v>150</v>
      </c>
      <c r="H1138" s="219">
        <v>13.164</v>
      </c>
      <c r="I1138" s="220"/>
      <c r="J1138" s="221">
        <f>ROUND(I1138*H1138,1)</f>
        <v>0</v>
      </c>
      <c r="K1138" s="222"/>
      <c r="L1138" s="44"/>
      <c r="M1138" s="223" t="s">
        <v>1</v>
      </c>
      <c r="N1138" s="224" t="s">
        <v>40</v>
      </c>
      <c r="O1138" s="91"/>
      <c r="P1138" s="225">
        <f>O1138*H1138</f>
        <v>0</v>
      </c>
      <c r="Q1138" s="225">
        <v>0.00012</v>
      </c>
      <c r="R1138" s="225">
        <f>Q1138*H1138</f>
        <v>0.00157968</v>
      </c>
      <c r="S1138" s="225">
        <v>0</v>
      </c>
      <c r="T1138" s="226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27" t="s">
        <v>232</v>
      </c>
      <c r="AT1138" s="227" t="s">
        <v>141</v>
      </c>
      <c r="AU1138" s="227" t="s">
        <v>146</v>
      </c>
      <c r="AY1138" s="17" t="s">
        <v>138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7" t="s">
        <v>146</v>
      </c>
      <c r="BK1138" s="228">
        <f>ROUND(I1138*H1138,1)</f>
        <v>0</v>
      </c>
      <c r="BL1138" s="17" t="s">
        <v>232</v>
      </c>
      <c r="BM1138" s="227" t="s">
        <v>1545</v>
      </c>
    </row>
    <row r="1139" s="13" customFormat="1">
      <c r="A1139" s="13"/>
      <c r="B1139" s="229"/>
      <c r="C1139" s="230"/>
      <c r="D1139" s="231" t="s">
        <v>152</v>
      </c>
      <c r="E1139" s="232" t="s">
        <v>1</v>
      </c>
      <c r="F1139" s="233" t="s">
        <v>1522</v>
      </c>
      <c r="G1139" s="230"/>
      <c r="H1139" s="232" t="s">
        <v>1</v>
      </c>
      <c r="I1139" s="234"/>
      <c r="J1139" s="230"/>
      <c r="K1139" s="230"/>
      <c r="L1139" s="235"/>
      <c r="M1139" s="236"/>
      <c r="N1139" s="237"/>
      <c r="O1139" s="237"/>
      <c r="P1139" s="237"/>
      <c r="Q1139" s="237"/>
      <c r="R1139" s="237"/>
      <c r="S1139" s="237"/>
      <c r="T1139" s="238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9" t="s">
        <v>152</v>
      </c>
      <c r="AU1139" s="239" t="s">
        <v>146</v>
      </c>
      <c r="AV1139" s="13" t="s">
        <v>82</v>
      </c>
      <c r="AW1139" s="13" t="s">
        <v>30</v>
      </c>
      <c r="AX1139" s="13" t="s">
        <v>74</v>
      </c>
      <c r="AY1139" s="239" t="s">
        <v>138</v>
      </c>
    </row>
    <row r="1140" s="13" customFormat="1">
      <c r="A1140" s="13"/>
      <c r="B1140" s="229"/>
      <c r="C1140" s="230"/>
      <c r="D1140" s="231" t="s">
        <v>152</v>
      </c>
      <c r="E1140" s="232" t="s">
        <v>1</v>
      </c>
      <c r="F1140" s="233" t="s">
        <v>1523</v>
      </c>
      <c r="G1140" s="230"/>
      <c r="H1140" s="232" t="s">
        <v>1</v>
      </c>
      <c r="I1140" s="234"/>
      <c r="J1140" s="230"/>
      <c r="K1140" s="230"/>
      <c r="L1140" s="235"/>
      <c r="M1140" s="236"/>
      <c r="N1140" s="237"/>
      <c r="O1140" s="237"/>
      <c r="P1140" s="237"/>
      <c r="Q1140" s="237"/>
      <c r="R1140" s="237"/>
      <c r="S1140" s="237"/>
      <c r="T1140" s="23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9" t="s">
        <v>152</v>
      </c>
      <c r="AU1140" s="239" t="s">
        <v>146</v>
      </c>
      <c r="AV1140" s="13" t="s">
        <v>82</v>
      </c>
      <c r="AW1140" s="13" t="s">
        <v>30</v>
      </c>
      <c r="AX1140" s="13" t="s">
        <v>74</v>
      </c>
      <c r="AY1140" s="239" t="s">
        <v>138</v>
      </c>
    </row>
    <row r="1141" s="14" customFormat="1">
      <c r="A1141" s="14"/>
      <c r="B1141" s="240"/>
      <c r="C1141" s="241"/>
      <c r="D1141" s="231" t="s">
        <v>152</v>
      </c>
      <c r="E1141" s="242" t="s">
        <v>1</v>
      </c>
      <c r="F1141" s="243" t="s">
        <v>1524</v>
      </c>
      <c r="G1141" s="241"/>
      <c r="H1141" s="244">
        <v>2.8860000000000001</v>
      </c>
      <c r="I1141" s="245"/>
      <c r="J1141" s="241"/>
      <c r="K1141" s="241"/>
      <c r="L1141" s="246"/>
      <c r="M1141" s="247"/>
      <c r="N1141" s="248"/>
      <c r="O1141" s="248"/>
      <c r="P1141" s="248"/>
      <c r="Q1141" s="248"/>
      <c r="R1141" s="248"/>
      <c r="S1141" s="248"/>
      <c r="T1141" s="249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0" t="s">
        <v>152</v>
      </c>
      <c r="AU1141" s="250" t="s">
        <v>146</v>
      </c>
      <c r="AV1141" s="14" t="s">
        <v>146</v>
      </c>
      <c r="AW1141" s="14" t="s">
        <v>30</v>
      </c>
      <c r="AX1141" s="14" t="s">
        <v>74</v>
      </c>
      <c r="AY1141" s="250" t="s">
        <v>138</v>
      </c>
    </row>
    <row r="1142" s="13" customFormat="1">
      <c r="A1142" s="13"/>
      <c r="B1142" s="229"/>
      <c r="C1142" s="230"/>
      <c r="D1142" s="231" t="s">
        <v>152</v>
      </c>
      <c r="E1142" s="232" t="s">
        <v>1</v>
      </c>
      <c r="F1142" s="233" t="s">
        <v>1525</v>
      </c>
      <c r="G1142" s="230"/>
      <c r="H1142" s="232" t="s">
        <v>1</v>
      </c>
      <c r="I1142" s="234"/>
      <c r="J1142" s="230"/>
      <c r="K1142" s="230"/>
      <c r="L1142" s="235"/>
      <c r="M1142" s="236"/>
      <c r="N1142" s="237"/>
      <c r="O1142" s="237"/>
      <c r="P1142" s="237"/>
      <c r="Q1142" s="237"/>
      <c r="R1142" s="237"/>
      <c r="S1142" s="237"/>
      <c r="T1142" s="238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9" t="s">
        <v>152</v>
      </c>
      <c r="AU1142" s="239" t="s">
        <v>146</v>
      </c>
      <c r="AV1142" s="13" t="s">
        <v>82</v>
      </c>
      <c r="AW1142" s="13" t="s">
        <v>30</v>
      </c>
      <c r="AX1142" s="13" t="s">
        <v>74</v>
      </c>
      <c r="AY1142" s="239" t="s">
        <v>138</v>
      </c>
    </row>
    <row r="1143" s="14" customFormat="1">
      <c r="A1143" s="14"/>
      <c r="B1143" s="240"/>
      <c r="C1143" s="241"/>
      <c r="D1143" s="231" t="s">
        <v>152</v>
      </c>
      <c r="E1143" s="242" t="s">
        <v>1</v>
      </c>
      <c r="F1143" s="243" t="s">
        <v>1526</v>
      </c>
      <c r="G1143" s="241"/>
      <c r="H1143" s="244">
        <v>3.4430000000000001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0" t="s">
        <v>152</v>
      </c>
      <c r="AU1143" s="250" t="s">
        <v>146</v>
      </c>
      <c r="AV1143" s="14" t="s">
        <v>146</v>
      </c>
      <c r="AW1143" s="14" t="s">
        <v>30</v>
      </c>
      <c r="AX1143" s="14" t="s">
        <v>74</v>
      </c>
      <c r="AY1143" s="250" t="s">
        <v>138</v>
      </c>
    </row>
    <row r="1144" s="13" customFormat="1">
      <c r="A1144" s="13"/>
      <c r="B1144" s="229"/>
      <c r="C1144" s="230"/>
      <c r="D1144" s="231" t="s">
        <v>152</v>
      </c>
      <c r="E1144" s="232" t="s">
        <v>1</v>
      </c>
      <c r="F1144" s="233" t="s">
        <v>1527</v>
      </c>
      <c r="G1144" s="230"/>
      <c r="H1144" s="232" t="s">
        <v>1</v>
      </c>
      <c r="I1144" s="234"/>
      <c r="J1144" s="230"/>
      <c r="K1144" s="230"/>
      <c r="L1144" s="235"/>
      <c r="M1144" s="236"/>
      <c r="N1144" s="237"/>
      <c r="O1144" s="237"/>
      <c r="P1144" s="237"/>
      <c r="Q1144" s="237"/>
      <c r="R1144" s="237"/>
      <c r="S1144" s="237"/>
      <c r="T1144" s="238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9" t="s">
        <v>152</v>
      </c>
      <c r="AU1144" s="239" t="s">
        <v>146</v>
      </c>
      <c r="AV1144" s="13" t="s">
        <v>82</v>
      </c>
      <c r="AW1144" s="13" t="s">
        <v>30</v>
      </c>
      <c r="AX1144" s="13" t="s">
        <v>74</v>
      </c>
      <c r="AY1144" s="239" t="s">
        <v>138</v>
      </c>
    </row>
    <row r="1145" s="14" customFormat="1">
      <c r="A1145" s="14"/>
      <c r="B1145" s="240"/>
      <c r="C1145" s="241"/>
      <c r="D1145" s="231" t="s">
        <v>152</v>
      </c>
      <c r="E1145" s="242" t="s">
        <v>1</v>
      </c>
      <c r="F1145" s="243" t="s">
        <v>1528</v>
      </c>
      <c r="G1145" s="241"/>
      <c r="H1145" s="244">
        <v>4.2530000000000001</v>
      </c>
      <c r="I1145" s="245"/>
      <c r="J1145" s="241"/>
      <c r="K1145" s="241"/>
      <c r="L1145" s="246"/>
      <c r="M1145" s="247"/>
      <c r="N1145" s="248"/>
      <c r="O1145" s="248"/>
      <c r="P1145" s="248"/>
      <c r="Q1145" s="248"/>
      <c r="R1145" s="248"/>
      <c r="S1145" s="248"/>
      <c r="T1145" s="249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0" t="s">
        <v>152</v>
      </c>
      <c r="AU1145" s="250" t="s">
        <v>146</v>
      </c>
      <c r="AV1145" s="14" t="s">
        <v>146</v>
      </c>
      <c r="AW1145" s="14" t="s">
        <v>30</v>
      </c>
      <c r="AX1145" s="14" t="s">
        <v>74</v>
      </c>
      <c r="AY1145" s="250" t="s">
        <v>138</v>
      </c>
    </row>
    <row r="1146" s="14" customFormat="1">
      <c r="A1146" s="14"/>
      <c r="B1146" s="240"/>
      <c r="C1146" s="241"/>
      <c r="D1146" s="231" t="s">
        <v>152</v>
      </c>
      <c r="E1146" s="242" t="s">
        <v>1</v>
      </c>
      <c r="F1146" s="243" t="s">
        <v>1529</v>
      </c>
      <c r="G1146" s="241"/>
      <c r="H1146" s="244">
        <v>2.5819999999999999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0" t="s">
        <v>152</v>
      </c>
      <c r="AU1146" s="250" t="s">
        <v>146</v>
      </c>
      <c r="AV1146" s="14" t="s">
        <v>146</v>
      </c>
      <c r="AW1146" s="14" t="s">
        <v>30</v>
      </c>
      <c r="AX1146" s="14" t="s">
        <v>74</v>
      </c>
      <c r="AY1146" s="250" t="s">
        <v>138</v>
      </c>
    </row>
    <row r="1147" s="15" customFormat="1">
      <c r="A1147" s="15"/>
      <c r="B1147" s="251"/>
      <c r="C1147" s="252"/>
      <c r="D1147" s="231" t="s">
        <v>152</v>
      </c>
      <c r="E1147" s="253" t="s">
        <v>1</v>
      </c>
      <c r="F1147" s="254" t="s">
        <v>169</v>
      </c>
      <c r="G1147" s="252"/>
      <c r="H1147" s="255">
        <v>13.164000000000002</v>
      </c>
      <c r="I1147" s="256"/>
      <c r="J1147" s="252"/>
      <c r="K1147" s="252"/>
      <c r="L1147" s="257"/>
      <c r="M1147" s="258"/>
      <c r="N1147" s="259"/>
      <c r="O1147" s="259"/>
      <c r="P1147" s="259"/>
      <c r="Q1147" s="259"/>
      <c r="R1147" s="259"/>
      <c r="S1147" s="259"/>
      <c r="T1147" s="260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1" t="s">
        <v>152</v>
      </c>
      <c r="AU1147" s="261" t="s">
        <v>146</v>
      </c>
      <c r="AV1147" s="15" t="s">
        <v>145</v>
      </c>
      <c r="AW1147" s="15" t="s">
        <v>30</v>
      </c>
      <c r="AX1147" s="15" t="s">
        <v>82</v>
      </c>
      <c r="AY1147" s="261" t="s">
        <v>138</v>
      </c>
    </row>
    <row r="1148" s="2" customFormat="1" ht="33" customHeight="1">
      <c r="A1148" s="38"/>
      <c r="B1148" s="39"/>
      <c r="C1148" s="215" t="s">
        <v>1546</v>
      </c>
      <c r="D1148" s="215" t="s">
        <v>141</v>
      </c>
      <c r="E1148" s="216" t="s">
        <v>1547</v>
      </c>
      <c r="F1148" s="217" t="s">
        <v>1548</v>
      </c>
      <c r="G1148" s="218" t="s">
        <v>150</v>
      </c>
      <c r="H1148" s="219">
        <v>13.164</v>
      </c>
      <c r="I1148" s="220"/>
      <c r="J1148" s="221">
        <f>ROUND(I1148*H1148,1)</f>
        <v>0</v>
      </c>
      <c r="K1148" s="222"/>
      <c r="L1148" s="44"/>
      <c r="M1148" s="223" t="s">
        <v>1</v>
      </c>
      <c r="N1148" s="224" t="s">
        <v>40</v>
      </c>
      <c r="O1148" s="91"/>
      <c r="P1148" s="225">
        <f>O1148*H1148</f>
        <v>0</v>
      </c>
      <c r="Q1148" s="225">
        <v>3.0000000000000001E-05</v>
      </c>
      <c r="R1148" s="225">
        <f>Q1148*H1148</f>
        <v>0.00039491999999999999</v>
      </c>
      <c r="S1148" s="225">
        <v>0</v>
      </c>
      <c r="T1148" s="226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27" t="s">
        <v>232</v>
      </c>
      <c r="AT1148" s="227" t="s">
        <v>141</v>
      </c>
      <c r="AU1148" s="227" t="s">
        <v>146</v>
      </c>
      <c r="AY1148" s="17" t="s">
        <v>138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7" t="s">
        <v>146</v>
      </c>
      <c r="BK1148" s="228">
        <f>ROUND(I1148*H1148,1)</f>
        <v>0</v>
      </c>
      <c r="BL1148" s="17" t="s">
        <v>232</v>
      </c>
      <c r="BM1148" s="227" t="s">
        <v>1549</v>
      </c>
    </row>
    <row r="1149" s="13" customFormat="1">
      <c r="A1149" s="13"/>
      <c r="B1149" s="229"/>
      <c r="C1149" s="230"/>
      <c r="D1149" s="231" t="s">
        <v>152</v>
      </c>
      <c r="E1149" s="232" t="s">
        <v>1</v>
      </c>
      <c r="F1149" s="233" t="s">
        <v>1522</v>
      </c>
      <c r="G1149" s="230"/>
      <c r="H1149" s="232" t="s">
        <v>1</v>
      </c>
      <c r="I1149" s="234"/>
      <c r="J1149" s="230"/>
      <c r="K1149" s="230"/>
      <c r="L1149" s="235"/>
      <c r="M1149" s="236"/>
      <c r="N1149" s="237"/>
      <c r="O1149" s="237"/>
      <c r="P1149" s="237"/>
      <c r="Q1149" s="237"/>
      <c r="R1149" s="237"/>
      <c r="S1149" s="237"/>
      <c r="T1149" s="238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9" t="s">
        <v>152</v>
      </c>
      <c r="AU1149" s="239" t="s">
        <v>146</v>
      </c>
      <c r="AV1149" s="13" t="s">
        <v>82</v>
      </c>
      <c r="AW1149" s="13" t="s">
        <v>30</v>
      </c>
      <c r="AX1149" s="13" t="s">
        <v>74</v>
      </c>
      <c r="AY1149" s="239" t="s">
        <v>138</v>
      </c>
    </row>
    <row r="1150" s="13" customFormat="1">
      <c r="A1150" s="13"/>
      <c r="B1150" s="229"/>
      <c r="C1150" s="230"/>
      <c r="D1150" s="231" t="s">
        <v>152</v>
      </c>
      <c r="E1150" s="232" t="s">
        <v>1</v>
      </c>
      <c r="F1150" s="233" t="s">
        <v>1523</v>
      </c>
      <c r="G1150" s="230"/>
      <c r="H1150" s="232" t="s">
        <v>1</v>
      </c>
      <c r="I1150" s="234"/>
      <c r="J1150" s="230"/>
      <c r="K1150" s="230"/>
      <c r="L1150" s="235"/>
      <c r="M1150" s="236"/>
      <c r="N1150" s="237"/>
      <c r="O1150" s="237"/>
      <c r="P1150" s="237"/>
      <c r="Q1150" s="237"/>
      <c r="R1150" s="237"/>
      <c r="S1150" s="237"/>
      <c r="T1150" s="238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9" t="s">
        <v>152</v>
      </c>
      <c r="AU1150" s="239" t="s">
        <v>146</v>
      </c>
      <c r="AV1150" s="13" t="s">
        <v>82</v>
      </c>
      <c r="AW1150" s="13" t="s">
        <v>30</v>
      </c>
      <c r="AX1150" s="13" t="s">
        <v>74</v>
      </c>
      <c r="AY1150" s="239" t="s">
        <v>138</v>
      </c>
    </row>
    <row r="1151" s="14" customFormat="1">
      <c r="A1151" s="14"/>
      <c r="B1151" s="240"/>
      <c r="C1151" s="241"/>
      <c r="D1151" s="231" t="s">
        <v>152</v>
      </c>
      <c r="E1151" s="242" t="s">
        <v>1</v>
      </c>
      <c r="F1151" s="243" t="s">
        <v>1524</v>
      </c>
      <c r="G1151" s="241"/>
      <c r="H1151" s="244">
        <v>2.8860000000000001</v>
      </c>
      <c r="I1151" s="245"/>
      <c r="J1151" s="241"/>
      <c r="K1151" s="241"/>
      <c r="L1151" s="246"/>
      <c r="M1151" s="247"/>
      <c r="N1151" s="248"/>
      <c r="O1151" s="248"/>
      <c r="P1151" s="248"/>
      <c r="Q1151" s="248"/>
      <c r="R1151" s="248"/>
      <c r="S1151" s="248"/>
      <c r="T1151" s="249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0" t="s">
        <v>152</v>
      </c>
      <c r="AU1151" s="250" t="s">
        <v>146</v>
      </c>
      <c r="AV1151" s="14" t="s">
        <v>146</v>
      </c>
      <c r="AW1151" s="14" t="s">
        <v>30</v>
      </c>
      <c r="AX1151" s="14" t="s">
        <v>74</v>
      </c>
      <c r="AY1151" s="250" t="s">
        <v>138</v>
      </c>
    </row>
    <row r="1152" s="13" customFormat="1">
      <c r="A1152" s="13"/>
      <c r="B1152" s="229"/>
      <c r="C1152" s="230"/>
      <c r="D1152" s="231" t="s">
        <v>152</v>
      </c>
      <c r="E1152" s="232" t="s">
        <v>1</v>
      </c>
      <c r="F1152" s="233" t="s">
        <v>1525</v>
      </c>
      <c r="G1152" s="230"/>
      <c r="H1152" s="232" t="s">
        <v>1</v>
      </c>
      <c r="I1152" s="234"/>
      <c r="J1152" s="230"/>
      <c r="K1152" s="230"/>
      <c r="L1152" s="235"/>
      <c r="M1152" s="236"/>
      <c r="N1152" s="237"/>
      <c r="O1152" s="237"/>
      <c r="P1152" s="237"/>
      <c r="Q1152" s="237"/>
      <c r="R1152" s="237"/>
      <c r="S1152" s="237"/>
      <c r="T1152" s="23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9" t="s">
        <v>152</v>
      </c>
      <c r="AU1152" s="239" t="s">
        <v>146</v>
      </c>
      <c r="AV1152" s="13" t="s">
        <v>82</v>
      </c>
      <c r="AW1152" s="13" t="s">
        <v>30</v>
      </c>
      <c r="AX1152" s="13" t="s">
        <v>74</v>
      </c>
      <c r="AY1152" s="239" t="s">
        <v>138</v>
      </c>
    </row>
    <row r="1153" s="14" customFormat="1">
      <c r="A1153" s="14"/>
      <c r="B1153" s="240"/>
      <c r="C1153" s="241"/>
      <c r="D1153" s="231" t="s">
        <v>152</v>
      </c>
      <c r="E1153" s="242" t="s">
        <v>1</v>
      </c>
      <c r="F1153" s="243" t="s">
        <v>1526</v>
      </c>
      <c r="G1153" s="241"/>
      <c r="H1153" s="244">
        <v>3.4430000000000001</v>
      </c>
      <c r="I1153" s="245"/>
      <c r="J1153" s="241"/>
      <c r="K1153" s="241"/>
      <c r="L1153" s="246"/>
      <c r="M1153" s="247"/>
      <c r="N1153" s="248"/>
      <c r="O1153" s="248"/>
      <c r="P1153" s="248"/>
      <c r="Q1153" s="248"/>
      <c r="R1153" s="248"/>
      <c r="S1153" s="248"/>
      <c r="T1153" s="249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0" t="s">
        <v>152</v>
      </c>
      <c r="AU1153" s="250" t="s">
        <v>146</v>
      </c>
      <c r="AV1153" s="14" t="s">
        <v>146</v>
      </c>
      <c r="AW1153" s="14" t="s">
        <v>30</v>
      </c>
      <c r="AX1153" s="14" t="s">
        <v>74</v>
      </c>
      <c r="AY1153" s="250" t="s">
        <v>138</v>
      </c>
    </row>
    <row r="1154" s="13" customFormat="1">
      <c r="A1154" s="13"/>
      <c r="B1154" s="229"/>
      <c r="C1154" s="230"/>
      <c r="D1154" s="231" t="s">
        <v>152</v>
      </c>
      <c r="E1154" s="232" t="s">
        <v>1</v>
      </c>
      <c r="F1154" s="233" t="s">
        <v>1527</v>
      </c>
      <c r="G1154" s="230"/>
      <c r="H1154" s="232" t="s">
        <v>1</v>
      </c>
      <c r="I1154" s="234"/>
      <c r="J1154" s="230"/>
      <c r="K1154" s="230"/>
      <c r="L1154" s="235"/>
      <c r="M1154" s="236"/>
      <c r="N1154" s="237"/>
      <c r="O1154" s="237"/>
      <c r="P1154" s="237"/>
      <c r="Q1154" s="237"/>
      <c r="R1154" s="237"/>
      <c r="S1154" s="237"/>
      <c r="T1154" s="238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9" t="s">
        <v>152</v>
      </c>
      <c r="AU1154" s="239" t="s">
        <v>146</v>
      </c>
      <c r="AV1154" s="13" t="s">
        <v>82</v>
      </c>
      <c r="AW1154" s="13" t="s">
        <v>30</v>
      </c>
      <c r="AX1154" s="13" t="s">
        <v>74</v>
      </c>
      <c r="AY1154" s="239" t="s">
        <v>138</v>
      </c>
    </row>
    <row r="1155" s="14" customFormat="1">
      <c r="A1155" s="14"/>
      <c r="B1155" s="240"/>
      <c r="C1155" s="241"/>
      <c r="D1155" s="231" t="s">
        <v>152</v>
      </c>
      <c r="E1155" s="242" t="s">
        <v>1</v>
      </c>
      <c r="F1155" s="243" t="s">
        <v>1528</v>
      </c>
      <c r="G1155" s="241"/>
      <c r="H1155" s="244">
        <v>4.2530000000000001</v>
      </c>
      <c r="I1155" s="245"/>
      <c r="J1155" s="241"/>
      <c r="K1155" s="241"/>
      <c r="L1155" s="246"/>
      <c r="M1155" s="247"/>
      <c r="N1155" s="248"/>
      <c r="O1155" s="248"/>
      <c r="P1155" s="248"/>
      <c r="Q1155" s="248"/>
      <c r="R1155" s="248"/>
      <c r="S1155" s="248"/>
      <c r="T1155" s="249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0" t="s">
        <v>152</v>
      </c>
      <c r="AU1155" s="250" t="s">
        <v>146</v>
      </c>
      <c r="AV1155" s="14" t="s">
        <v>146</v>
      </c>
      <c r="AW1155" s="14" t="s">
        <v>30</v>
      </c>
      <c r="AX1155" s="14" t="s">
        <v>74</v>
      </c>
      <c r="AY1155" s="250" t="s">
        <v>138</v>
      </c>
    </row>
    <row r="1156" s="14" customFormat="1">
      <c r="A1156" s="14"/>
      <c r="B1156" s="240"/>
      <c r="C1156" s="241"/>
      <c r="D1156" s="231" t="s">
        <v>152</v>
      </c>
      <c r="E1156" s="242" t="s">
        <v>1</v>
      </c>
      <c r="F1156" s="243" t="s">
        <v>1529</v>
      </c>
      <c r="G1156" s="241"/>
      <c r="H1156" s="244">
        <v>2.5819999999999999</v>
      </c>
      <c r="I1156" s="245"/>
      <c r="J1156" s="241"/>
      <c r="K1156" s="241"/>
      <c r="L1156" s="246"/>
      <c r="M1156" s="247"/>
      <c r="N1156" s="248"/>
      <c r="O1156" s="248"/>
      <c r="P1156" s="248"/>
      <c r="Q1156" s="248"/>
      <c r="R1156" s="248"/>
      <c r="S1156" s="248"/>
      <c r="T1156" s="249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0" t="s">
        <v>152</v>
      </c>
      <c r="AU1156" s="250" t="s">
        <v>146</v>
      </c>
      <c r="AV1156" s="14" t="s">
        <v>146</v>
      </c>
      <c r="AW1156" s="14" t="s">
        <v>30</v>
      </c>
      <c r="AX1156" s="14" t="s">
        <v>74</v>
      </c>
      <c r="AY1156" s="250" t="s">
        <v>138</v>
      </c>
    </row>
    <row r="1157" s="15" customFormat="1">
      <c r="A1157" s="15"/>
      <c r="B1157" s="251"/>
      <c r="C1157" s="252"/>
      <c r="D1157" s="231" t="s">
        <v>152</v>
      </c>
      <c r="E1157" s="253" t="s">
        <v>1</v>
      </c>
      <c r="F1157" s="254" t="s">
        <v>169</v>
      </c>
      <c r="G1157" s="252"/>
      <c r="H1157" s="255">
        <v>13.164000000000002</v>
      </c>
      <c r="I1157" s="256"/>
      <c r="J1157" s="252"/>
      <c r="K1157" s="252"/>
      <c r="L1157" s="257"/>
      <c r="M1157" s="258"/>
      <c r="N1157" s="259"/>
      <c r="O1157" s="259"/>
      <c r="P1157" s="259"/>
      <c r="Q1157" s="259"/>
      <c r="R1157" s="259"/>
      <c r="S1157" s="259"/>
      <c r="T1157" s="260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1" t="s">
        <v>152</v>
      </c>
      <c r="AU1157" s="261" t="s">
        <v>146</v>
      </c>
      <c r="AV1157" s="15" t="s">
        <v>145</v>
      </c>
      <c r="AW1157" s="15" t="s">
        <v>30</v>
      </c>
      <c r="AX1157" s="15" t="s">
        <v>82</v>
      </c>
      <c r="AY1157" s="261" t="s">
        <v>138</v>
      </c>
    </row>
    <row r="1158" s="2" customFormat="1" ht="16.5" customHeight="1">
      <c r="A1158" s="38"/>
      <c r="B1158" s="39"/>
      <c r="C1158" s="215" t="s">
        <v>1550</v>
      </c>
      <c r="D1158" s="215" t="s">
        <v>141</v>
      </c>
      <c r="E1158" s="216" t="s">
        <v>1551</v>
      </c>
      <c r="F1158" s="217" t="s">
        <v>1552</v>
      </c>
      <c r="G1158" s="218" t="s">
        <v>150</v>
      </c>
      <c r="H1158" s="219">
        <v>9.1500000000000004</v>
      </c>
      <c r="I1158" s="220"/>
      <c r="J1158" s="221">
        <f>ROUND(I1158*H1158,1)</f>
        <v>0</v>
      </c>
      <c r="K1158" s="222"/>
      <c r="L1158" s="44"/>
      <c r="M1158" s="223" t="s">
        <v>1</v>
      </c>
      <c r="N1158" s="224" t="s">
        <v>40</v>
      </c>
      <c r="O1158" s="91"/>
      <c r="P1158" s="225">
        <f>O1158*H1158</f>
        <v>0</v>
      </c>
      <c r="Q1158" s="225">
        <v>0</v>
      </c>
      <c r="R1158" s="225">
        <f>Q1158*H1158</f>
        <v>0</v>
      </c>
      <c r="S1158" s="225">
        <v>0</v>
      </c>
      <c r="T1158" s="226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27" t="s">
        <v>232</v>
      </c>
      <c r="AT1158" s="227" t="s">
        <v>141</v>
      </c>
      <c r="AU1158" s="227" t="s">
        <v>146</v>
      </c>
      <c r="AY1158" s="17" t="s">
        <v>138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17" t="s">
        <v>146</v>
      </c>
      <c r="BK1158" s="228">
        <f>ROUND(I1158*H1158,1)</f>
        <v>0</v>
      </c>
      <c r="BL1158" s="17" t="s">
        <v>232</v>
      </c>
      <c r="BM1158" s="227" t="s">
        <v>1553</v>
      </c>
    </row>
    <row r="1159" s="13" customFormat="1">
      <c r="A1159" s="13"/>
      <c r="B1159" s="229"/>
      <c r="C1159" s="230"/>
      <c r="D1159" s="231" t="s">
        <v>152</v>
      </c>
      <c r="E1159" s="232" t="s">
        <v>1</v>
      </c>
      <c r="F1159" s="233" t="s">
        <v>1554</v>
      </c>
      <c r="G1159" s="230"/>
      <c r="H1159" s="232" t="s">
        <v>1</v>
      </c>
      <c r="I1159" s="234"/>
      <c r="J1159" s="230"/>
      <c r="K1159" s="230"/>
      <c r="L1159" s="235"/>
      <c r="M1159" s="236"/>
      <c r="N1159" s="237"/>
      <c r="O1159" s="237"/>
      <c r="P1159" s="237"/>
      <c r="Q1159" s="237"/>
      <c r="R1159" s="237"/>
      <c r="S1159" s="237"/>
      <c r="T1159" s="238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9" t="s">
        <v>152</v>
      </c>
      <c r="AU1159" s="239" t="s">
        <v>146</v>
      </c>
      <c r="AV1159" s="13" t="s">
        <v>82</v>
      </c>
      <c r="AW1159" s="13" t="s">
        <v>30</v>
      </c>
      <c r="AX1159" s="13" t="s">
        <v>74</v>
      </c>
      <c r="AY1159" s="239" t="s">
        <v>138</v>
      </c>
    </row>
    <row r="1160" s="13" customFormat="1">
      <c r="A1160" s="13"/>
      <c r="B1160" s="229"/>
      <c r="C1160" s="230"/>
      <c r="D1160" s="231" t="s">
        <v>152</v>
      </c>
      <c r="E1160" s="232" t="s">
        <v>1</v>
      </c>
      <c r="F1160" s="233" t="s">
        <v>1555</v>
      </c>
      <c r="G1160" s="230"/>
      <c r="H1160" s="232" t="s">
        <v>1</v>
      </c>
      <c r="I1160" s="234"/>
      <c r="J1160" s="230"/>
      <c r="K1160" s="230"/>
      <c r="L1160" s="235"/>
      <c r="M1160" s="236"/>
      <c r="N1160" s="237"/>
      <c r="O1160" s="237"/>
      <c r="P1160" s="237"/>
      <c r="Q1160" s="237"/>
      <c r="R1160" s="237"/>
      <c r="S1160" s="237"/>
      <c r="T1160" s="238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9" t="s">
        <v>152</v>
      </c>
      <c r="AU1160" s="239" t="s">
        <v>146</v>
      </c>
      <c r="AV1160" s="13" t="s">
        <v>82</v>
      </c>
      <c r="AW1160" s="13" t="s">
        <v>30</v>
      </c>
      <c r="AX1160" s="13" t="s">
        <v>74</v>
      </c>
      <c r="AY1160" s="239" t="s">
        <v>138</v>
      </c>
    </row>
    <row r="1161" s="14" customFormat="1">
      <c r="A1161" s="14"/>
      <c r="B1161" s="240"/>
      <c r="C1161" s="241"/>
      <c r="D1161" s="231" t="s">
        <v>152</v>
      </c>
      <c r="E1161" s="242" t="s">
        <v>1</v>
      </c>
      <c r="F1161" s="243" t="s">
        <v>1556</v>
      </c>
      <c r="G1161" s="241"/>
      <c r="H1161" s="244">
        <v>1.5</v>
      </c>
      <c r="I1161" s="245"/>
      <c r="J1161" s="241"/>
      <c r="K1161" s="241"/>
      <c r="L1161" s="246"/>
      <c r="M1161" s="247"/>
      <c r="N1161" s="248"/>
      <c r="O1161" s="248"/>
      <c r="P1161" s="248"/>
      <c r="Q1161" s="248"/>
      <c r="R1161" s="248"/>
      <c r="S1161" s="248"/>
      <c r="T1161" s="249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0" t="s">
        <v>152</v>
      </c>
      <c r="AU1161" s="250" t="s">
        <v>146</v>
      </c>
      <c r="AV1161" s="14" t="s">
        <v>146</v>
      </c>
      <c r="AW1161" s="14" t="s">
        <v>30</v>
      </c>
      <c r="AX1161" s="14" t="s">
        <v>74</v>
      </c>
      <c r="AY1161" s="250" t="s">
        <v>138</v>
      </c>
    </row>
    <row r="1162" s="13" customFormat="1">
      <c r="A1162" s="13"/>
      <c r="B1162" s="229"/>
      <c r="C1162" s="230"/>
      <c r="D1162" s="231" t="s">
        <v>152</v>
      </c>
      <c r="E1162" s="232" t="s">
        <v>1</v>
      </c>
      <c r="F1162" s="233" t="s">
        <v>1557</v>
      </c>
      <c r="G1162" s="230"/>
      <c r="H1162" s="232" t="s">
        <v>1</v>
      </c>
      <c r="I1162" s="234"/>
      <c r="J1162" s="230"/>
      <c r="K1162" s="230"/>
      <c r="L1162" s="235"/>
      <c r="M1162" s="236"/>
      <c r="N1162" s="237"/>
      <c r="O1162" s="237"/>
      <c r="P1162" s="237"/>
      <c r="Q1162" s="237"/>
      <c r="R1162" s="237"/>
      <c r="S1162" s="237"/>
      <c r="T1162" s="23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9" t="s">
        <v>152</v>
      </c>
      <c r="AU1162" s="239" t="s">
        <v>146</v>
      </c>
      <c r="AV1162" s="13" t="s">
        <v>82</v>
      </c>
      <c r="AW1162" s="13" t="s">
        <v>30</v>
      </c>
      <c r="AX1162" s="13" t="s">
        <v>74</v>
      </c>
      <c r="AY1162" s="239" t="s">
        <v>138</v>
      </c>
    </row>
    <row r="1163" s="14" customFormat="1">
      <c r="A1163" s="14"/>
      <c r="B1163" s="240"/>
      <c r="C1163" s="241"/>
      <c r="D1163" s="231" t="s">
        <v>152</v>
      </c>
      <c r="E1163" s="242" t="s">
        <v>1</v>
      </c>
      <c r="F1163" s="243" t="s">
        <v>1556</v>
      </c>
      <c r="G1163" s="241"/>
      <c r="H1163" s="244">
        <v>1.5</v>
      </c>
      <c r="I1163" s="245"/>
      <c r="J1163" s="241"/>
      <c r="K1163" s="241"/>
      <c r="L1163" s="246"/>
      <c r="M1163" s="247"/>
      <c r="N1163" s="248"/>
      <c r="O1163" s="248"/>
      <c r="P1163" s="248"/>
      <c r="Q1163" s="248"/>
      <c r="R1163" s="248"/>
      <c r="S1163" s="248"/>
      <c r="T1163" s="249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0" t="s">
        <v>152</v>
      </c>
      <c r="AU1163" s="250" t="s">
        <v>146</v>
      </c>
      <c r="AV1163" s="14" t="s">
        <v>146</v>
      </c>
      <c r="AW1163" s="14" t="s">
        <v>30</v>
      </c>
      <c r="AX1163" s="14" t="s">
        <v>74</v>
      </c>
      <c r="AY1163" s="250" t="s">
        <v>138</v>
      </c>
    </row>
    <row r="1164" s="13" customFormat="1">
      <c r="A1164" s="13"/>
      <c r="B1164" s="229"/>
      <c r="C1164" s="230"/>
      <c r="D1164" s="231" t="s">
        <v>152</v>
      </c>
      <c r="E1164" s="232" t="s">
        <v>1</v>
      </c>
      <c r="F1164" s="233" t="s">
        <v>160</v>
      </c>
      <c r="G1164" s="230"/>
      <c r="H1164" s="232" t="s">
        <v>1</v>
      </c>
      <c r="I1164" s="234"/>
      <c r="J1164" s="230"/>
      <c r="K1164" s="230"/>
      <c r="L1164" s="235"/>
      <c r="M1164" s="236"/>
      <c r="N1164" s="237"/>
      <c r="O1164" s="237"/>
      <c r="P1164" s="237"/>
      <c r="Q1164" s="237"/>
      <c r="R1164" s="237"/>
      <c r="S1164" s="237"/>
      <c r="T1164" s="238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9" t="s">
        <v>152</v>
      </c>
      <c r="AU1164" s="239" t="s">
        <v>146</v>
      </c>
      <c r="AV1164" s="13" t="s">
        <v>82</v>
      </c>
      <c r="AW1164" s="13" t="s">
        <v>30</v>
      </c>
      <c r="AX1164" s="13" t="s">
        <v>74</v>
      </c>
      <c r="AY1164" s="239" t="s">
        <v>138</v>
      </c>
    </row>
    <row r="1165" s="14" customFormat="1">
      <c r="A1165" s="14"/>
      <c r="B1165" s="240"/>
      <c r="C1165" s="241"/>
      <c r="D1165" s="231" t="s">
        <v>152</v>
      </c>
      <c r="E1165" s="242" t="s">
        <v>1</v>
      </c>
      <c r="F1165" s="243" t="s">
        <v>1556</v>
      </c>
      <c r="G1165" s="241"/>
      <c r="H1165" s="244">
        <v>1.5</v>
      </c>
      <c r="I1165" s="245"/>
      <c r="J1165" s="241"/>
      <c r="K1165" s="241"/>
      <c r="L1165" s="246"/>
      <c r="M1165" s="247"/>
      <c r="N1165" s="248"/>
      <c r="O1165" s="248"/>
      <c r="P1165" s="248"/>
      <c r="Q1165" s="248"/>
      <c r="R1165" s="248"/>
      <c r="S1165" s="248"/>
      <c r="T1165" s="249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0" t="s">
        <v>152</v>
      </c>
      <c r="AU1165" s="250" t="s">
        <v>146</v>
      </c>
      <c r="AV1165" s="14" t="s">
        <v>146</v>
      </c>
      <c r="AW1165" s="14" t="s">
        <v>30</v>
      </c>
      <c r="AX1165" s="14" t="s">
        <v>74</v>
      </c>
      <c r="AY1165" s="250" t="s">
        <v>138</v>
      </c>
    </row>
    <row r="1166" s="13" customFormat="1">
      <c r="A1166" s="13"/>
      <c r="B1166" s="229"/>
      <c r="C1166" s="230"/>
      <c r="D1166" s="231" t="s">
        <v>152</v>
      </c>
      <c r="E1166" s="232" t="s">
        <v>1</v>
      </c>
      <c r="F1166" s="233" t="s">
        <v>243</v>
      </c>
      <c r="G1166" s="230"/>
      <c r="H1166" s="232" t="s">
        <v>1</v>
      </c>
      <c r="I1166" s="234"/>
      <c r="J1166" s="230"/>
      <c r="K1166" s="230"/>
      <c r="L1166" s="235"/>
      <c r="M1166" s="236"/>
      <c r="N1166" s="237"/>
      <c r="O1166" s="237"/>
      <c r="P1166" s="237"/>
      <c r="Q1166" s="237"/>
      <c r="R1166" s="237"/>
      <c r="S1166" s="237"/>
      <c r="T1166" s="238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9" t="s">
        <v>152</v>
      </c>
      <c r="AU1166" s="239" t="s">
        <v>146</v>
      </c>
      <c r="AV1166" s="13" t="s">
        <v>82</v>
      </c>
      <c r="AW1166" s="13" t="s">
        <v>30</v>
      </c>
      <c r="AX1166" s="13" t="s">
        <v>74</v>
      </c>
      <c r="AY1166" s="239" t="s">
        <v>138</v>
      </c>
    </row>
    <row r="1167" s="14" customFormat="1">
      <c r="A1167" s="14"/>
      <c r="B1167" s="240"/>
      <c r="C1167" s="241"/>
      <c r="D1167" s="231" t="s">
        <v>152</v>
      </c>
      <c r="E1167" s="242" t="s">
        <v>1</v>
      </c>
      <c r="F1167" s="243" t="s">
        <v>1558</v>
      </c>
      <c r="G1167" s="241"/>
      <c r="H1167" s="244">
        <v>3.1499999999999999</v>
      </c>
      <c r="I1167" s="245"/>
      <c r="J1167" s="241"/>
      <c r="K1167" s="241"/>
      <c r="L1167" s="246"/>
      <c r="M1167" s="247"/>
      <c r="N1167" s="248"/>
      <c r="O1167" s="248"/>
      <c r="P1167" s="248"/>
      <c r="Q1167" s="248"/>
      <c r="R1167" s="248"/>
      <c r="S1167" s="248"/>
      <c r="T1167" s="249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0" t="s">
        <v>152</v>
      </c>
      <c r="AU1167" s="250" t="s">
        <v>146</v>
      </c>
      <c r="AV1167" s="14" t="s">
        <v>146</v>
      </c>
      <c r="AW1167" s="14" t="s">
        <v>30</v>
      </c>
      <c r="AX1167" s="14" t="s">
        <v>74</v>
      </c>
      <c r="AY1167" s="250" t="s">
        <v>138</v>
      </c>
    </row>
    <row r="1168" s="13" customFormat="1">
      <c r="A1168" s="13"/>
      <c r="B1168" s="229"/>
      <c r="C1168" s="230"/>
      <c r="D1168" s="231" t="s">
        <v>152</v>
      </c>
      <c r="E1168" s="232" t="s">
        <v>1</v>
      </c>
      <c r="F1168" s="233" t="s">
        <v>167</v>
      </c>
      <c r="G1168" s="230"/>
      <c r="H1168" s="232" t="s">
        <v>1</v>
      </c>
      <c r="I1168" s="234"/>
      <c r="J1168" s="230"/>
      <c r="K1168" s="230"/>
      <c r="L1168" s="235"/>
      <c r="M1168" s="236"/>
      <c r="N1168" s="237"/>
      <c r="O1168" s="237"/>
      <c r="P1168" s="237"/>
      <c r="Q1168" s="237"/>
      <c r="R1168" s="237"/>
      <c r="S1168" s="237"/>
      <c r="T1168" s="238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9" t="s">
        <v>152</v>
      </c>
      <c r="AU1168" s="239" t="s">
        <v>146</v>
      </c>
      <c r="AV1168" s="13" t="s">
        <v>82</v>
      </c>
      <c r="AW1168" s="13" t="s">
        <v>30</v>
      </c>
      <c r="AX1168" s="13" t="s">
        <v>74</v>
      </c>
      <c r="AY1168" s="239" t="s">
        <v>138</v>
      </c>
    </row>
    <row r="1169" s="14" customFormat="1">
      <c r="A1169" s="14"/>
      <c r="B1169" s="240"/>
      <c r="C1169" s="241"/>
      <c r="D1169" s="231" t="s">
        <v>152</v>
      </c>
      <c r="E1169" s="242" t="s">
        <v>1</v>
      </c>
      <c r="F1169" s="243" t="s">
        <v>1556</v>
      </c>
      <c r="G1169" s="241"/>
      <c r="H1169" s="244">
        <v>1.5</v>
      </c>
      <c r="I1169" s="245"/>
      <c r="J1169" s="241"/>
      <c r="K1169" s="241"/>
      <c r="L1169" s="246"/>
      <c r="M1169" s="247"/>
      <c r="N1169" s="248"/>
      <c r="O1169" s="248"/>
      <c r="P1169" s="248"/>
      <c r="Q1169" s="248"/>
      <c r="R1169" s="248"/>
      <c r="S1169" s="248"/>
      <c r="T1169" s="249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0" t="s">
        <v>152</v>
      </c>
      <c r="AU1169" s="250" t="s">
        <v>146</v>
      </c>
      <c r="AV1169" s="14" t="s">
        <v>146</v>
      </c>
      <c r="AW1169" s="14" t="s">
        <v>30</v>
      </c>
      <c r="AX1169" s="14" t="s">
        <v>74</v>
      </c>
      <c r="AY1169" s="250" t="s">
        <v>138</v>
      </c>
    </row>
    <row r="1170" s="15" customFormat="1">
      <c r="A1170" s="15"/>
      <c r="B1170" s="251"/>
      <c r="C1170" s="252"/>
      <c r="D1170" s="231" t="s">
        <v>152</v>
      </c>
      <c r="E1170" s="253" t="s">
        <v>1</v>
      </c>
      <c r="F1170" s="254" t="s">
        <v>169</v>
      </c>
      <c r="G1170" s="252"/>
      <c r="H1170" s="255">
        <v>9.1500000000000004</v>
      </c>
      <c r="I1170" s="256"/>
      <c r="J1170" s="252"/>
      <c r="K1170" s="252"/>
      <c r="L1170" s="257"/>
      <c r="M1170" s="258"/>
      <c r="N1170" s="259"/>
      <c r="O1170" s="259"/>
      <c r="P1170" s="259"/>
      <c r="Q1170" s="259"/>
      <c r="R1170" s="259"/>
      <c r="S1170" s="259"/>
      <c r="T1170" s="260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1" t="s">
        <v>152</v>
      </c>
      <c r="AU1170" s="261" t="s">
        <v>146</v>
      </c>
      <c r="AV1170" s="15" t="s">
        <v>145</v>
      </c>
      <c r="AW1170" s="15" t="s">
        <v>30</v>
      </c>
      <c r="AX1170" s="15" t="s">
        <v>82</v>
      </c>
      <c r="AY1170" s="261" t="s">
        <v>138</v>
      </c>
    </row>
    <row r="1171" s="2" customFormat="1" ht="24.15" customHeight="1">
      <c r="A1171" s="38"/>
      <c r="B1171" s="39"/>
      <c r="C1171" s="215" t="s">
        <v>1559</v>
      </c>
      <c r="D1171" s="215" t="s">
        <v>141</v>
      </c>
      <c r="E1171" s="216" t="s">
        <v>1560</v>
      </c>
      <c r="F1171" s="217" t="s">
        <v>1561</v>
      </c>
      <c r="G1171" s="218" t="s">
        <v>150</v>
      </c>
      <c r="H1171" s="219">
        <v>9.1500000000000004</v>
      </c>
      <c r="I1171" s="220"/>
      <c r="J1171" s="221">
        <f>ROUND(I1171*H1171,1)</f>
        <v>0</v>
      </c>
      <c r="K1171" s="222"/>
      <c r="L1171" s="44"/>
      <c r="M1171" s="223" t="s">
        <v>1</v>
      </c>
      <c r="N1171" s="224" t="s">
        <v>40</v>
      </c>
      <c r="O1171" s="91"/>
      <c r="P1171" s="225">
        <f>O1171*H1171</f>
        <v>0</v>
      </c>
      <c r="Q1171" s="225">
        <v>0.00013999999999999999</v>
      </c>
      <c r="R1171" s="225">
        <f>Q1171*H1171</f>
        <v>0.001281</v>
      </c>
      <c r="S1171" s="225">
        <v>0</v>
      </c>
      <c r="T1171" s="226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227" t="s">
        <v>232</v>
      </c>
      <c r="AT1171" s="227" t="s">
        <v>141</v>
      </c>
      <c r="AU1171" s="227" t="s">
        <v>146</v>
      </c>
      <c r="AY1171" s="17" t="s">
        <v>138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17" t="s">
        <v>146</v>
      </c>
      <c r="BK1171" s="228">
        <f>ROUND(I1171*H1171,1)</f>
        <v>0</v>
      </c>
      <c r="BL1171" s="17" t="s">
        <v>232</v>
      </c>
      <c r="BM1171" s="227" t="s">
        <v>1562</v>
      </c>
    </row>
    <row r="1172" s="13" customFormat="1">
      <c r="A1172" s="13"/>
      <c r="B1172" s="229"/>
      <c r="C1172" s="230"/>
      <c r="D1172" s="231" t="s">
        <v>152</v>
      </c>
      <c r="E1172" s="232" t="s">
        <v>1</v>
      </c>
      <c r="F1172" s="233" t="s">
        <v>1554</v>
      </c>
      <c r="G1172" s="230"/>
      <c r="H1172" s="232" t="s">
        <v>1</v>
      </c>
      <c r="I1172" s="234"/>
      <c r="J1172" s="230"/>
      <c r="K1172" s="230"/>
      <c r="L1172" s="235"/>
      <c r="M1172" s="236"/>
      <c r="N1172" s="237"/>
      <c r="O1172" s="237"/>
      <c r="P1172" s="237"/>
      <c r="Q1172" s="237"/>
      <c r="R1172" s="237"/>
      <c r="S1172" s="237"/>
      <c r="T1172" s="238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9" t="s">
        <v>152</v>
      </c>
      <c r="AU1172" s="239" t="s">
        <v>146</v>
      </c>
      <c r="AV1172" s="13" t="s">
        <v>82</v>
      </c>
      <c r="AW1172" s="13" t="s">
        <v>30</v>
      </c>
      <c r="AX1172" s="13" t="s">
        <v>74</v>
      </c>
      <c r="AY1172" s="239" t="s">
        <v>138</v>
      </c>
    </row>
    <row r="1173" s="13" customFormat="1">
      <c r="A1173" s="13"/>
      <c r="B1173" s="229"/>
      <c r="C1173" s="230"/>
      <c r="D1173" s="231" t="s">
        <v>152</v>
      </c>
      <c r="E1173" s="232" t="s">
        <v>1</v>
      </c>
      <c r="F1173" s="233" t="s">
        <v>1555</v>
      </c>
      <c r="G1173" s="230"/>
      <c r="H1173" s="232" t="s">
        <v>1</v>
      </c>
      <c r="I1173" s="234"/>
      <c r="J1173" s="230"/>
      <c r="K1173" s="230"/>
      <c r="L1173" s="235"/>
      <c r="M1173" s="236"/>
      <c r="N1173" s="237"/>
      <c r="O1173" s="237"/>
      <c r="P1173" s="237"/>
      <c r="Q1173" s="237"/>
      <c r="R1173" s="237"/>
      <c r="S1173" s="237"/>
      <c r="T1173" s="23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9" t="s">
        <v>152</v>
      </c>
      <c r="AU1173" s="239" t="s">
        <v>146</v>
      </c>
      <c r="AV1173" s="13" t="s">
        <v>82</v>
      </c>
      <c r="AW1173" s="13" t="s">
        <v>30</v>
      </c>
      <c r="AX1173" s="13" t="s">
        <v>74</v>
      </c>
      <c r="AY1173" s="239" t="s">
        <v>138</v>
      </c>
    </row>
    <row r="1174" s="14" customFormat="1">
      <c r="A1174" s="14"/>
      <c r="B1174" s="240"/>
      <c r="C1174" s="241"/>
      <c r="D1174" s="231" t="s">
        <v>152</v>
      </c>
      <c r="E1174" s="242" t="s">
        <v>1</v>
      </c>
      <c r="F1174" s="243" t="s">
        <v>1556</v>
      </c>
      <c r="G1174" s="241"/>
      <c r="H1174" s="244">
        <v>1.5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0" t="s">
        <v>152</v>
      </c>
      <c r="AU1174" s="250" t="s">
        <v>146</v>
      </c>
      <c r="AV1174" s="14" t="s">
        <v>146</v>
      </c>
      <c r="AW1174" s="14" t="s">
        <v>30</v>
      </c>
      <c r="AX1174" s="14" t="s">
        <v>74</v>
      </c>
      <c r="AY1174" s="250" t="s">
        <v>138</v>
      </c>
    </row>
    <row r="1175" s="13" customFormat="1">
      <c r="A1175" s="13"/>
      <c r="B1175" s="229"/>
      <c r="C1175" s="230"/>
      <c r="D1175" s="231" t="s">
        <v>152</v>
      </c>
      <c r="E1175" s="232" t="s">
        <v>1</v>
      </c>
      <c r="F1175" s="233" t="s">
        <v>1557</v>
      </c>
      <c r="G1175" s="230"/>
      <c r="H1175" s="232" t="s">
        <v>1</v>
      </c>
      <c r="I1175" s="234"/>
      <c r="J1175" s="230"/>
      <c r="K1175" s="230"/>
      <c r="L1175" s="235"/>
      <c r="M1175" s="236"/>
      <c r="N1175" s="237"/>
      <c r="O1175" s="237"/>
      <c r="P1175" s="237"/>
      <c r="Q1175" s="237"/>
      <c r="R1175" s="237"/>
      <c r="S1175" s="237"/>
      <c r="T1175" s="238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9" t="s">
        <v>152</v>
      </c>
      <c r="AU1175" s="239" t="s">
        <v>146</v>
      </c>
      <c r="AV1175" s="13" t="s">
        <v>82</v>
      </c>
      <c r="AW1175" s="13" t="s">
        <v>30</v>
      </c>
      <c r="AX1175" s="13" t="s">
        <v>74</v>
      </c>
      <c r="AY1175" s="239" t="s">
        <v>138</v>
      </c>
    </row>
    <row r="1176" s="14" customFormat="1">
      <c r="A1176" s="14"/>
      <c r="B1176" s="240"/>
      <c r="C1176" s="241"/>
      <c r="D1176" s="231" t="s">
        <v>152</v>
      </c>
      <c r="E1176" s="242" t="s">
        <v>1</v>
      </c>
      <c r="F1176" s="243" t="s">
        <v>1556</v>
      </c>
      <c r="G1176" s="241"/>
      <c r="H1176" s="244">
        <v>1.5</v>
      </c>
      <c r="I1176" s="245"/>
      <c r="J1176" s="241"/>
      <c r="K1176" s="241"/>
      <c r="L1176" s="246"/>
      <c r="M1176" s="247"/>
      <c r="N1176" s="248"/>
      <c r="O1176" s="248"/>
      <c r="P1176" s="248"/>
      <c r="Q1176" s="248"/>
      <c r="R1176" s="248"/>
      <c r="S1176" s="248"/>
      <c r="T1176" s="249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0" t="s">
        <v>152</v>
      </c>
      <c r="AU1176" s="250" t="s">
        <v>146</v>
      </c>
      <c r="AV1176" s="14" t="s">
        <v>146</v>
      </c>
      <c r="AW1176" s="14" t="s">
        <v>30</v>
      </c>
      <c r="AX1176" s="14" t="s">
        <v>74</v>
      </c>
      <c r="AY1176" s="250" t="s">
        <v>138</v>
      </c>
    </row>
    <row r="1177" s="13" customFormat="1">
      <c r="A1177" s="13"/>
      <c r="B1177" s="229"/>
      <c r="C1177" s="230"/>
      <c r="D1177" s="231" t="s">
        <v>152</v>
      </c>
      <c r="E1177" s="232" t="s">
        <v>1</v>
      </c>
      <c r="F1177" s="233" t="s">
        <v>160</v>
      </c>
      <c r="G1177" s="230"/>
      <c r="H1177" s="232" t="s">
        <v>1</v>
      </c>
      <c r="I1177" s="234"/>
      <c r="J1177" s="230"/>
      <c r="K1177" s="230"/>
      <c r="L1177" s="235"/>
      <c r="M1177" s="236"/>
      <c r="N1177" s="237"/>
      <c r="O1177" s="237"/>
      <c r="P1177" s="237"/>
      <c r="Q1177" s="237"/>
      <c r="R1177" s="237"/>
      <c r="S1177" s="237"/>
      <c r="T1177" s="238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9" t="s">
        <v>152</v>
      </c>
      <c r="AU1177" s="239" t="s">
        <v>146</v>
      </c>
      <c r="AV1177" s="13" t="s">
        <v>82</v>
      </c>
      <c r="AW1177" s="13" t="s">
        <v>30</v>
      </c>
      <c r="AX1177" s="13" t="s">
        <v>74</v>
      </c>
      <c r="AY1177" s="239" t="s">
        <v>138</v>
      </c>
    </row>
    <row r="1178" s="14" customFormat="1">
      <c r="A1178" s="14"/>
      <c r="B1178" s="240"/>
      <c r="C1178" s="241"/>
      <c r="D1178" s="231" t="s">
        <v>152</v>
      </c>
      <c r="E1178" s="242" t="s">
        <v>1</v>
      </c>
      <c r="F1178" s="243" t="s">
        <v>1556</v>
      </c>
      <c r="G1178" s="241"/>
      <c r="H1178" s="244">
        <v>1.5</v>
      </c>
      <c r="I1178" s="245"/>
      <c r="J1178" s="241"/>
      <c r="K1178" s="241"/>
      <c r="L1178" s="246"/>
      <c r="M1178" s="247"/>
      <c r="N1178" s="248"/>
      <c r="O1178" s="248"/>
      <c r="P1178" s="248"/>
      <c r="Q1178" s="248"/>
      <c r="R1178" s="248"/>
      <c r="S1178" s="248"/>
      <c r="T1178" s="249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0" t="s">
        <v>152</v>
      </c>
      <c r="AU1178" s="250" t="s">
        <v>146</v>
      </c>
      <c r="AV1178" s="14" t="s">
        <v>146</v>
      </c>
      <c r="AW1178" s="14" t="s">
        <v>30</v>
      </c>
      <c r="AX1178" s="14" t="s">
        <v>74</v>
      </c>
      <c r="AY1178" s="250" t="s">
        <v>138</v>
      </c>
    </row>
    <row r="1179" s="13" customFormat="1">
      <c r="A1179" s="13"/>
      <c r="B1179" s="229"/>
      <c r="C1179" s="230"/>
      <c r="D1179" s="231" t="s">
        <v>152</v>
      </c>
      <c r="E1179" s="232" t="s">
        <v>1</v>
      </c>
      <c r="F1179" s="233" t="s">
        <v>243</v>
      </c>
      <c r="G1179" s="230"/>
      <c r="H1179" s="232" t="s">
        <v>1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9" t="s">
        <v>152</v>
      </c>
      <c r="AU1179" s="239" t="s">
        <v>146</v>
      </c>
      <c r="AV1179" s="13" t="s">
        <v>82</v>
      </c>
      <c r="AW1179" s="13" t="s">
        <v>30</v>
      </c>
      <c r="AX1179" s="13" t="s">
        <v>74</v>
      </c>
      <c r="AY1179" s="239" t="s">
        <v>138</v>
      </c>
    </row>
    <row r="1180" s="14" customFormat="1">
      <c r="A1180" s="14"/>
      <c r="B1180" s="240"/>
      <c r="C1180" s="241"/>
      <c r="D1180" s="231" t="s">
        <v>152</v>
      </c>
      <c r="E1180" s="242" t="s">
        <v>1</v>
      </c>
      <c r="F1180" s="243" t="s">
        <v>1558</v>
      </c>
      <c r="G1180" s="241"/>
      <c r="H1180" s="244">
        <v>3.1499999999999999</v>
      </c>
      <c r="I1180" s="245"/>
      <c r="J1180" s="241"/>
      <c r="K1180" s="241"/>
      <c r="L1180" s="246"/>
      <c r="M1180" s="247"/>
      <c r="N1180" s="248"/>
      <c r="O1180" s="248"/>
      <c r="P1180" s="248"/>
      <c r="Q1180" s="248"/>
      <c r="R1180" s="248"/>
      <c r="S1180" s="248"/>
      <c r="T1180" s="249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0" t="s">
        <v>152</v>
      </c>
      <c r="AU1180" s="250" t="s">
        <v>146</v>
      </c>
      <c r="AV1180" s="14" t="s">
        <v>146</v>
      </c>
      <c r="AW1180" s="14" t="s">
        <v>30</v>
      </c>
      <c r="AX1180" s="14" t="s">
        <v>74</v>
      </c>
      <c r="AY1180" s="250" t="s">
        <v>138</v>
      </c>
    </row>
    <row r="1181" s="13" customFormat="1">
      <c r="A1181" s="13"/>
      <c r="B1181" s="229"/>
      <c r="C1181" s="230"/>
      <c r="D1181" s="231" t="s">
        <v>152</v>
      </c>
      <c r="E1181" s="232" t="s">
        <v>1</v>
      </c>
      <c r="F1181" s="233" t="s">
        <v>167</v>
      </c>
      <c r="G1181" s="230"/>
      <c r="H1181" s="232" t="s">
        <v>1</v>
      </c>
      <c r="I1181" s="234"/>
      <c r="J1181" s="230"/>
      <c r="K1181" s="230"/>
      <c r="L1181" s="235"/>
      <c r="M1181" s="236"/>
      <c r="N1181" s="237"/>
      <c r="O1181" s="237"/>
      <c r="P1181" s="237"/>
      <c r="Q1181" s="237"/>
      <c r="R1181" s="237"/>
      <c r="S1181" s="237"/>
      <c r="T1181" s="238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9" t="s">
        <v>152</v>
      </c>
      <c r="AU1181" s="239" t="s">
        <v>146</v>
      </c>
      <c r="AV1181" s="13" t="s">
        <v>82</v>
      </c>
      <c r="AW1181" s="13" t="s">
        <v>30</v>
      </c>
      <c r="AX1181" s="13" t="s">
        <v>74</v>
      </c>
      <c r="AY1181" s="239" t="s">
        <v>138</v>
      </c>
    </row>
    <row r="1182" s="14" customFormat="1">
      <c r="A1182" s="14"/>
      <c r="B1182" s="240"/>
      <c r="C1182" s="241"/>
      <c r="D1182" s="231" t="s">
        <v>152</v>
      </c>
      <c r="E1182" s="242" t="s">
        <v>1</v>
      </c>
      <c r="F1182" s="243" t="s">
        <v>1556</v>
      </c>
      <c r="G1182" s="241"/>
      <c r="H1182" s="244">
        <v>1.5</v>
      </c>
      <c r="I1182" s="245"/>
      <c r="J1182" s="241"/>
      <c r="K1182" s="241"/>
      <c r="L1182" s="246"/>
      <c r="M1182" s="247"/>
      <c r="N1182" s="248"/>
      <c r="O1182" s="248"/>
      <c r="P1182" s="248"/>
      <c r="Q1182" s="248"/>
      <c r="R1182" s="248"/>
      <c r="S1182" s="248"/>
      <c r="T1182" s="249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0" t="s">
        <v>152</v>
      </c>
      <c r="AU1182" s="250" t="s">
        <v>146</v>
      </c>
      <c r="AV1182" s="14" t="s">
        <v>146</v>
      </c>
      <c r="AW1182" s="14" t="s">
        <v>30</v>
      </c>
      <c r="AX1182" s="14" t="s">
        <v>74</v>
      </c>
      <c r="AY1182" s="250" t="s">
        <v>138</v>
      </c>
    </row>
    <row r="1183" s="15" customFormat="1">
      <c r="A1183" s="15"/>
      <c r="B1183" s="251"/>
      <c r="C1183" s="252"/>
      <c r="D1183" s="231" t="s">
        <v>152</v>
      </c>
      <c r="E1183" s="253" t="s">
        <v>1</v>
      </c>
      <c r="F1183" s="254" t="s">
        <v>169</v>
      </c>
      <c r="G1183" s="252"/>
      <c r="H1183" s="255">
        <v>9.1500000000000004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1" t="s">
        <v>152</v>
      </c>
      <c r="AU1183" s="261" t="s">
        <v>146</v>
      </c>
      <c r="AV1183" s="15" t="s">
        <v>145</v>
      </c>
      <c r="AW1183" s="15" t="s">
        <v>30</v>
      </c>
      <c r="AX1183" s="15" t="s">
        <v>82</v>
      </c>
      <c r="AY1183" s="261" t="s">
        <v>138</v>
      </c>
    </row>
    <row r="1184" s="2" customFormat="1" ht="24.15" customHeight="1">
      <c r="A1184" s="38"/>
      <c r="B1184" s="39"/>
      <c r="C1184" s="215" t="s">
        <v>1563</v>
      </c>
      <c r="D1184" s="215" t="s">
        <v>141</v>
      </c>
      <c r="E1184" s="216" t="s">
        <v>1564</v>
      </c>
      <c r="F1184" s="217" t="s">
        <v>1565</v>
      </c>
      <c r="G1184" s="218" t="s">
        <v>150</v>
      </c>
      <c r="H1184" s="219">
        <v>9.1500000000000004</v>
      </c>
      <c r="I1184" s="220"/>
      <c r="J1184" s="221">
        <f>ROUND(I1184*H1184,1)</f>
        <v>0</v>
      </c>
      <c r="K1184" s="222"/>
      <c r="L1184" s="44"/>
      <c r="M1184" s="223" t="s">
        <v>1</v>
      </c>
      <c r="N1184" s="224" t="s">
        <v>40</v>
      </c>
      <c r="O1184" s="91"/>
      <c r="P1184" s="225">
        <f>O1184*H1184</f>
        <v>0</v>
      </c>
      <c r="Q1184" s="225">
        <v>0.00012</v>
      </c>
      <c r="R1184" s="225">
        <f>Q1184*H1184</f>
        <v>0.001098</v>
      </c>
      <c r="S1184" s="225">
        <v>0</v>
      </c>
      <c r="T1184" s="226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27" t="s">
        <v>232</v>
      </c>
      <c r="AT1184" s="227" t="s">
        <v>141</v>
      </c>
      <c r="AU1184" s="227" t="s">
        <v>146</v>
      </c>
      <c r="AY1184" s="17" t="s">
        <v>138</v>
      </c>
      <c r="BE1184" s="228">
        <f>IF(N1184="základní",J1184,0)</f>
        <v>0</v>
      </c>
      <c r="BF1184" s="228">
        <f>IF(N1184="snížená",J1184,0)</f>
        <v>0</v>
      </c>
      <c r="BG1184" s="228">
        <f>IF(N1184="zákl. přenesená",J1184,0)</f>
        <v>0</v>
      </c>
      <c r="BH1184" s="228">
        <f>IF(N1184="sníž. přenesená",J1184,0)</f>
        <v>0</v>
      </c>
      <c r="BI1184" s="228">
        <f>IF(N1184="nulová",J1184,0)</f>
        <v>0</v>
      </c>
      <c r="BJ1184" s="17" t="s">
        <v>146</v>
      </c>
      <c r="BK1184" s="228">
        <f>ROUND(I1184*H1184,1)</f>
        <v>0</v>
      </c>
      <c r="BL1184" s="17" t="s">
        <v>232</v>
      </c>
      <c r="BM1184" s="227" t="s">
        <v>1566</v>
      </c>
    </row>
    <row r="1185" s="13" customFormat="1">
      <c r="A1185" s="13"/>
      <c r="B1185" s="229"/>
      <c r="C1185" s="230"/>
      <c r="D1185" s="231" t="s">
        <v>152</v>
      </c>
      <c r="E1185" s="232" t="s">
        <v>1</v>
      </c>
      <c r="F1185" s="233" t="s">
        <v>1554</v>
      </c>
      <c r="G1185" s="230"/>
      <c r="H1185" s="232" t="s">
        <v>1</v>
      </c>
      <c r="I1185" s="234"/>
      <c r="J1185" s="230"/>
      <c r="K1185" s="230"/>
      <c r="L1185" s="235"/>
      <c r="M1185" s="236"/>
      <c r="N1185" s="237"/>
      <c r="O1185" s="237"/>
      <c r="P1185" s="237"/>
      <c r="Q1185" s="237"/>
      <c r="R1185" s="237"/>
      <c r="S1185" s="237"/>
      <c r="T1185" s="238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9" t="s">
        <v>152</v>
      </c>
      <c r="AU1185" s="239" t="s">
        <v>146</v>
      </c>
      <c r="AV1185" s="13" t="s">
        <v>82</v>
      </c>
      <c r="AW1185" s="13" t="s">
        <v>30</v>
      </c>
      <c r="AX1185" s="13" t="s">
        <v>74</v>
      </c>
      <c r="AY1185" s="239" t="s">
        <v>138</v>
      </c>
    </row>
    <row r="1186" s="13" customFormat="1">
      <c r="A1186" s="13"/>
      <c r="B1186" s="229"/>
      <c r="C1186" s="230"/>
      <c r="D1186" s="231" t="s">
        <v>152</v>
      </c>
      <c r="E1186" s="232" t="s">
        <v>1</v>
      </c>
      <c r="F1186" s="233" t="s">
        <v>1555</v>
      </c>
      <c r="G1186" s="230"/>
      <c r="H1186" s="232" t="s">
        <v>1</v>
      </c>
      <c r="I1186" s="234"/>
      <c r="J1186" s="230"/>
      <c r="K1186" s="230"/>
      <c r="L1186" s="235"/>
      <c r="M1186" s="236"/>
      <c r="N1186" s="237"/>
      <c r="O1186" s="237"/>
      <c r="P1186" s="237"/>
      <c r="Q1186" s="237"/>
      <c r="R1186" s="237"/>
      <c r="S1186" s="237"/>
      <c r="T1186" s="238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9" t="s">
        <v>152</v>
      </c>
      <c r="AU1186" s="239" t="s">
        <v>146</v>
      </c>
      <c r="AV1186" s="13" t="s">
        <v>82</v>
      </c>
      <c r="AW1186" s="13" t="s">
        <v>30</v>
      </c>
      <c r="AX1186" s="13" t="s">
        <v>74</v>
      </c>
      <c r="AY1186" s="239" t="s">
        <v>138</v>
      </c>
    </row>
    <row r="1187" s="14" customFormat="1">
      <c r="A1187" s="14"/>
      <c r="B1187" s="240"/>
      <c r="C1187" s="241"/>
      <c r="D1187" s="231" t="s">
        <v>152</v>
      </c>
      <c r="E1187" s="242" t="s">
        <v>1</v>
      </c>
      <c r="F1187" s="243" t="s">
        <v>1556</v>
      </c>
      <c r="G1187" s="241"/>
      <c r="H1187" s="244">
        <v>1.5</v>
      </c>
      <c r="I1187" s="245"/>
      <c r="J1187" s="241"/>
      <c r="K1187" s="241"/>
      <c r="L1187" s="246"/>
      <c r="M1187" s="247"/>
      <c r="N1187" s="248"/>
      <c r="O1187" s="248"/>
      <c r="P1187" s="248"/>
      <c r="Q1187" s="248"/>
      <c r="R1187" s="248"/>
      <c r="S1187" s="248"/>
      <c r="T1187" s="249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0" t="s">
        <v>152</v>
      </c>
      <c r="AU1187" s="250" t="s">
        <v>146</v>
      </c>
      <c r="AV1187" s="14" t="s">
        <v>146</v>
      </c>
      <c r="AW1187" s="14" t="s">
        <v>30</v>
      </c>
      <c r="AX1187" s="14" t="s">
        <v>74</v>
      </c>
      <c r="AY1187" s="250" t="s">
        <v>138</v>
      </c>
    </row>
    <row r="1188" s="13" customFormat="1">
      <c r="A1188" s="13"/>
      <c r="B1188" s="229"/>
      <c r="C1188" s="230"/>
      <c r="D1188" s="231" t="s">
        <v>152</v>
      </c>
      <c r="E1188" s="232" t="s">
        <v>1</v>
      </c>
      <c r="F1188" s="233" t="s">
        <v>1557</v>
      </c>
      <c r="G1188" s="230"/>
      <c r="H1188" s="232" t="s">
        <v>1</v>
      </c>
      <c r="I1188" s="234"/>
      <c r="J1188" s="230"/>
      <c r="K1188" s="230"/>
      <c r="L1188" s="235"/>
      <c r="M1188" s="236"/>
      <c r="N1188" s="237"/>
      <c r="O1188" s="237"/>
      <c r="P1188" s="237"/>
      <c r="Q1188" s="237"/>
      <c r="R1188" s="237"/>
      <c r="S1188" s="237"/>
      <c r="T1188" s="238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9" t="s">
        <v>152</v>
      </c>
      <c r="AU1188" s="239" t="s">
        <v>146</v>
      </c>
      <c r="AV1188" s="13" t="s">
        <v>82</v>
      </c>
      <c r="AW1188" s="13" t="s">
        <v>30</v>
      </c>
      <c r="AX1188" s="13" t="s">
        <v>74</v>
      </c>
      <c r="AY1188" s="239" t="s">
        <v>138</v>
      </c>
    </row>
    <row r="1189" s="14" customFormat="1">
      <c r="A1189" s="14"/>
      <c r="B1189" s="240"/>
      <c r="C1189" s="241"/>
      <c r="D1189" s="231" t="s">
        <v>152</v>
      </c>
      <c r="E1189" s="242" t="s">
        <v>1</v>
      </c>
      <c r="F1189" s="243" t="s">
        <v>1556</v>
      </c>
      <c r="G1189" s="241"/>
      <c r="H1189" s="244">
        <v>1.5</v>
      </c>
      <c r="I1189" s="245"/>
      <c r="J1189" s="241"/>
      <c r="K1189" s="241"/>
      <c r="L1189" s="246"/>
      <c r="M1189" s="247"/>
      <c r="N1189" s="248"/>
      <c r="O1189" s="248"/>
      <c r="P1189" s="248"/>
      <c r="Q1189" s="248"/>
      <c r="R1189" s="248"/>
      <c r="S1189" s="248"/>
      <c r="T1189" s="249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0" t="s">
        <v>152</v>
      </c>
      <c r="AU1189" s="250" t="s">
        <v>146</v>
      </c>
      <c r="AV1189" s="14" t="s">
        <v>146</v>
      </c>
      <c r="AW1189" s="14" t="s">
        <v>30</v>
      </c>
      <c r="AX1189" s="14" t="s">
        <v>74</v>
      </c>
      <c r="AY1189" s="250" t="s">
        <v>138</v>
      </c>
    </row>
    <row r="1190" s="13" customFormat="1">
      <c r="A1190" s="13"/>
      <c r="B1190" s="229"/>
      <c r="C1190" s="230"/>
      <c r="D1190" s="231" t="s">
        <v>152</v>
      </c>
      <c r="E1190" s="232" t="s">
        <v>1</v>
      </c>
      <c r="F1190" s="233" t="s">
        <v>160</v>
      </c>
      <c r="G1190" s="230"/>
      <c r="H1190" s="232" t="s">
        <v>1</v>
      </c>
      <c r="I1190" s="234"/>
      <c r="J1190" s="230"/>
      <c r="K1190" s="230"/>
      <c r="L1190" s="235"/>
      <c r="M1190" s="236"/>
      <c r="N1190" s="237"/>
      <c r="O1190" s="237"/>
      <c r="P1190" s="237"/>
      <c r="Q1190" s="237"/>
      <c r="R1190" s="237"/>
      <c r="S1190" s="237"/>
      <c r="T1190" s="23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9" t="s">
        <v>152</v>
      </c>
      <c r="AU1190" s="239" t="s">
        <v>146</v>
      </c>
      <c r="AV1190" s="13" t="s">
        <v>82</v>
      </c>
      <c r="AW1190" s="13" t="s">
        <v>30</v>
      </c>
      <c r="AX1190" s="13" t="s">
        <v>74</v>
      </c>
      <c r="AY1190" s="239" t="s">
        <v>138</v>
      </c>
    </row>
    <row r="1191" s="14" customFormat="1">
      <c r="A1191" s="14"/>
      <c r="B1191" s="240"/>
      <c r="C1191" s="241"/>
      <c r="D1191" s="231" t="s">
        <v>152</v>
      </c>
      <c r="E1191" s="242" t="s">
        <v>1</v>
      </c>
      <c r="F1191" s="243" t="s">
        <v>1556</v>
      </c>
      <c r="G1191" s="241"/>
      <c r="H1191" s="244">
        <v>1.5</v>
      </c>
      <c r="I1191" s="245"/>
      <c r="J1191" s="241"/>
      <c r="K1191" s="241"/>
      <c r="L1191" s="246"/>
      <c r="M1191" s="247"/>
      <c r="N1191" s="248"/>
      <c r="O1191" s="248"/>
      <c r="P1191" s="248"/>
      <c r="Q1191" s="248"/>
      <c r="R1191" s="248"/>
      <c r="S1191" s="248"/>
      <c r="T1191" s="249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0" t="s">
        <v>152</v>
      </c>
      <c r="AU1191" s="250" t="s">
        <v>146</v>
      </c>
      <c r="AV1191" s="14" t="s">
        <v>146</v>
      </c>
      <c r="AW1191" s="14" t="s">
        <v>30</v>
      </c>
      <c r="AX1191" s="14" t="s">
        <v>74</v>
      </c>
      <c r="AY1191" s="250" t="s">
        <v>138</v>
      </c>
    </row>
    <row r="1192" s="13" customFormat="1">
      <c r="A1192" s="13"/>
      <c r="B1192" s="229"/>
      <c r="C1192" s="230"/>
      <c r="D1192" s="231" t="s">
        <v>152</v>
      </c>
      <c r="E1192" s="232" t="s">
        <v>1</v>
      </c>
      <c r="F1192" s="233" t="s">
        <v>243</v>
      </c>
      <c r="G1192" s="230"/>
      <c r="H1192" s="232" t="s">
        <v>1</v>
      </c>
      <c r="I1192" s="234"/>
      <c r="J1192" s="230"/>
      <c r="K1192" s="230"/>
      <c r="L1192" s="235"/>
      <c r="M1192" s="236"/>
      <c r="N1192" s="237"/>
      <c r="O1192" s="237"/>
      <c r="P1192" s="237"/>
      <c r="Q1192" s="237"/>
      <c r="R1192" s="237"/>
      <c r="S1192" s="237"/>
      <c r="T1192" s="238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9" t="s">
        <v>152</v>
      </c>
      <c r="AU1192" s="239" t="s">
        <v>146</v>
      </c>
      <c r="AV1192" s="13" t="s">
        <v>82</v>
      </c>
      <c r="AW1192" s="13" t="s">
        <v>30</v>
      </c>
      <c r="AX1192" s="13" t="s">
        <v>74</v>
      </c>
      <c r="AY1192" s="239" t="s">
        <v>138</v>
      </c>
    </row>
    <row r="1193" s="14" customFormat="1">
      <c r="A1193" s="14"/>
      <c r="B1193" s="240"/>
      <c r="C1193" s="241"/>
      <c r="D1193" s="231" t="s">
        <v>152</v>
      </c>
      <c r="E1193" s="242" t="s">
        <v>1</v>
      </c>
      <c r="F1193" s="243" t="s">
        <v>1558</v>
      </c>
      <c r="G1193" s="241"/>
      <c r="H1193" s="244">
        <v>3.1499999999999999</v>
      </c>
      <c r="I1193" s="245"/>
      <c r="J1193" s="241"/>
      <c r="K1193" s="241"/>
      <c r="L1193" s="246"/>
      <c r="M1193" s="247"/>
      <c r="N1193" s="248"/>
      <c r="O1193" s="248"/>
      <c r="P1193" s="248"/>
      <c r="Q1193" s="248"/>
      <c r="R1193" s="248"/>
      <c r="S1193" s="248"/>
      <c r="T1193" s="249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0" t="s">
        <v>152</v>
      </c>
      <c r="AU1193" s="250" t="s">
        <v>146</v>
      </c>
      <c r="AV1193" s="14" t="s">
        <v>146</v>
      </c>
      <c r="AW1193" s="14" t="s">
        <v>30</v>
      </c>
      <c r="AX1193" s="14" t="s">
        <v>74</v>
      </c>
      <c r="AY1193" s="250" t="s">
        <v>138</v>
      </c>
    </row>
    <row r="1194" s="13" customFormat="1">
      <c r="A1194" s="13"/>
      <c r="B1194" s="229"/>
      <c r="C1194" s="230"/>
      <c r="D1194" s="231" t="s">
        <v>152</v>
      </c>
      <c r="E1194" s="232" t="s">
        <v>1</v>
      </c>
      <c r="F1194" s="233" t="s">
        <v>167</v>
      </c>
      <c r="G1194" s="230"/>
      <c r="H1194" s="232" t="s">
        <v>1</v>
      </c>
      <c r="I1194" s="234"/>
      <c r="J1194" s="230"/>
      <c r="K1194" s="230"/>
      <c r="L1194" s="235"/>
      <c r="M1194" s="236"/>
      <c r="N1194" s="237"/>
      <c r="O1194" s="237"/>
      <c r="P1194" s="237"/>
      <c r="Q1194" s="237"/>
      <c r="R1194" s="237"/>
      <c r="S1194" s="237"/>
      <c r="T1194" s="238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9" t="s">
        <v>152</v>
      </c>
      <c r="AU1194" s="239" t="s">
        <v>146</v>
      </c>
      <c r="AV1194" s="13" t="s">
        <v>82</v>
      </c>
      <c r="AW1194" s="13" t="s">
        <v>30</v>
      </c>
      <c r="AX1194" s="13" t="s">
        <v>74</v>
      </c>
      <c r="AY1194" s="239" t="s">
        <v>138</v>
      </c>
    </row>
    <row r="1195" s="14" customFormat="1">
      <c r="A1195" s="14"/>
      <c r="B1195" s="240"/>
      <c r="C1195" s="241"/>
      <c r="D1195" s="231" t="s">
        <v>152</v>
      </c>
      <c r="E1195" s="242" t="s">
        <v>1</v>
      </c>
      <c r="F1195" s="243" t="s">
        <v>1556</v>
      </c>
      <c r="G1195" s="241"/>
      <c r="H1195" s="244">
        <v>1.5</v>
      </c>
      <c r="I1195" s="245"/>
      <c r="J1195" s="241"/>
      <c r="K1195" s="241"/>
      <c r="L1195" s="246"/>
      <c r="M1195" s="247"/>
      <c r="N1195" s="248"/>
      <c r="O1195" s="248"/>
      <c r="P1195" s="248"/>
      <c r="Q1195" s="248"/>
      <c r="R1195" s="248"/>
      <c r="S1195" s="248"/>
      <c r="T1195" s="249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0" t="s">
        <v>152</v>
      </c>
      <c r="AU1195" s="250" t="s">
        <v>146</v>
      </c>
      <c r="AV1195" s="14" t="s">
        <v>146</v>
      </c>
      <c r="AW1195" s="14" t="s">
        <v>30</v>
      </c>
      <c r="AX1195" s="14" t="s">
        <v>74</v>
      </c>
      <c r="AY1195" s="250" t="s">
        <v>138</v>
      </c>
    </row>
    <row r="1196" s="15" customFormat="1">
      <c r="A1196" s="15"/>
      <c r="B1196" s="251"/>
      <c r="C1196" s="252"/>
      <c r="D1196" s="231" t="s">
        <v>152</v>
      </c>
      <c r="E1196" s="253" t="s">
        <v>1</v>
      </c>
      <c r="F1196" s="254" t="s">
        <v>169</v>
      </c>
      <c r="G1196" s="252"/>
      <c r="H1196" s="255">
        <v>9.1500000000000004</v>
      </c>
      <c r="I1196" s="256"/>
      <c r="J1196" s="252"/>
      <c r="K1196" s="252"/>
      <c r="L1196" s="257"/>
      <c r="M1196" s="258"/>
      <c r="N1196" s="259"/>
      <c r="O1196" s="259"/>
      <c r="P1196" s="259"/>
      <c r="Q1196" s="259"/>
      <c r="R1196" s="259"/>
      <c r="S1196" s="259"/>
      <c r="T1196" s="260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1" t="s">
        <v>152</v>
      </c>
      <c r="AU1196" s="261" t="s">
        <v>146</v>
      </c>
      <c r="AV1196" s="15" t="s">
        <v>145</v>
      </c>
      <c r="AW1196" s="15" t="s">
        <v>30</v>
      </c>
      <c r="AX1196" s="15" t="s">
        <v>82</v>
      </c>
      <c r="AY1196" s="261" t="s">
        <v>138</v>
      </c>
    </row>
    <row r="1197" s="2" customFormat="1" ht="24.15" customHeight="1">
      <c r="A1197" s="38"/>
      <c r="B1197" s="39"/>
      <c r="C1197" s="215" t="s">
        <v>1567</v>
      </c>
      <c r="D1197" s="215" t="s">
        <v>141</v>
      </c>
      <c r="E1197" s="216" t="s">
        <v>1568</v>
      </c>
      <c r="F1197" s="217" t="s">
        <v>1569</v>
      </c>
      <c r="G1197" s="218" t="s">
        <v>150</v>
      </c>
      <c r="H1197" s="219">
        <v>9.1500000000000004</v>
      </c>
      <c r="I1197" s="220"/>
      <c r="J1197" s="221">
        <f>ROUND(I1197*H1197,1)</f>
        <v>0</v>
      </c>
      <c r="K1197" s="222"/>
      <c r="L1197" s="44"/>
      <c r="M1197" s="223" t="s">
        <v>1</v>
      </c>
      <c r="N1197" s="224" t="s">
        <v>40</v>
      </c>
      <c r="O1197" s="91"/>
      <c r="P1197" s="225">
        <f>O1197*H1197</f>
        <v>0</v>
      </c>
      <c r="Q1197" s="225">
        <v>0.00012</v>
      </c>
      <c r="R1197" s="225">
        <f>Q1197*H1197</f>
        <v>0.001098</v>
      </c>
      <c r="S1197" s="225">
        <v>0</v>
      </c>
      <c r="T1197" s="226">
        <f>S1197*H1197</f>
        <v>0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227" t="s">
        <v>232</v>
      </c>
      <c r="AT1197" s="227" t="s">
        <v>141</v>
      </c>
      <c r="AU1197" s="227" t="s">
        <v>146</v>
      </c>
      <c r="AY1197" s="17" t="s">
        <v>138</v>
      </c>
      <c r="BE1197" s="228">
        <f>IF(N1197="základní",J1197,0)</f>
        <v>0</v>
      </c>
      <c r="BF1197" s="228">
        <f>IF(N1197="snížená",J1197,0)</f>
        <v>0</v>
      </c>
      <c r="BG1197" s="228">
        <f>IF(N1197="zákl. přenesená",J1197,0)</f>
        <v>0</v>
      </c>
      <c r="BH1197" s="228">
        <f>IF(N1197="sníž. přenesená",J1197,0)</f>
        <v>0</v>
      </c>
      <c r="BI1197" s="228">
        <f>IF(N1197="nulová",J1197,0)</f>
        <v>0</v>
      </c>
      <c r="BJ1197" s="17" t="s">
        <v>146</v>
      </c>
      <c r="BK1197" s="228">
        <f>ROUND(I1197*H1197,1)</f>
        <v>0</v>
      </c>
      <c r="BL1197" s="17" t="s">
        <v>232</v>
      </c>
      <c r="BM1197" s="227" t="s">
        <v>1570</v>
      </c>
    </row>
    <row r="1198" s="13" customFormat="1">
      <c r="A1198" s="13"/>
      <c r="B1198" s="229"/>
      <c r="C1198" s="230"/>
      <c r="D1198" s="231" t="s">
        <v>152</v>
      </c>
      <c r="E1198" s="232" t="s">
        <v>1</v>
      </c>
      <c r="F1198" s="233" t="s">
        <v>1554</v>
      </c>
      <c r="G1198" s="230"/>
      <c r="H1198" s="232" t="s">
        <v>1</v>
      </c>
      <c r="I1198" s="234"/>
      <c r="J1198" s="230"/>
      <c r="K1198" s="230"/>
      <c r="L1198" s="235"/>
      <c r="M1198" s="236"/>
      <c r="N1198" s="237"/>
      <c r="O1198" s="237"/>
      <c r="P1198" s="237"/>
      <c r="Q1198" s="237"/>
      <c r="R1198" s="237"/>
      <c r="S1198" s="237"/>
      <c r="T1198" s="23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9" t="s">
        <v>152</v>
      </c>
      <c r="AU1198" s="239" t="s">
        <v>146</v>
      </c>
      <c r="AV1198" s="13" t="s">
        <v>82</v>
      </c>
      <c r="AW1198" s="13" t="s">
        <v>30</v>
      </c>
      <c r="AX1198" s="13" t="s">
        <v>74</v>
      </c>
      <c r="AY1198" s="239" t="s">
        <v>138</v>
      </c>
    </row>
    <row r="1199" s="13" customFormat="1">
      <c r="A1199" s="13"/>
      <c r="B1199" s="229"/>
      <c r="C1199" s="230"/>
      <c r="D1199" s="231" t="s">
        <v>152</v>
      </c>
      <c r="E1199" s="232" t="s">
        <v>1</v>
      </c>
      <c r="F1199" s="233" t="s">
        <v>1555</v>
      </c>
      <c r="G1199" s="230"/>
      <c r="H1199" s="232" t="s">
        <v>1</v>
      </c>
      <c r="I1199" s="234"/>
      <c r="J1199" s="230"/>
      <c r="K1199" s="230"/>
      <c r="L1199" s="235"/>
      <c r="M1199" s="236"/>
      <c r="N1199" s="237"/>
      <c r="O1199" s="237"/>
      <c r="P1199" s="237"/>
      <c r="Q1199" s="237"/>
      <c r="R1199" s="237"/>
      <c r="S1199" s="237"/>
      <c r="T1199" s="238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9" t="s">
        <v>152</v>
      </c>
      <c r="AU1199" s="239" t="s">
        <v>146</v>
      </c>
      <c r="AV1199" s="13" t="s">
        <v>82</v>
      </c>
      <c r="AW1199" s="13" t="s">
        <v>30</v>
      </c>
      <c r="AX1199" s="13" t="s">
        <v>74</v>
      </c>
      <c r="AY1199" s="239" t="s">
        <v>138</v>
      </c>
    </row>
    <row r="1200" s="14" customFormat="1">
      <c r="A1200" s="14"/>
      <c r="B1200" s="240"/>
      <c r="C1200" s="241"/>
      <c r="D1200" s="231" t="s">
        <v>152</v>
      </c>
      <c r="E1200" s="242" t="s">
        <v>1</v>
      </c>
      <c r="F1200" s="243" t="s">
        <v>1556</v>
      </c>
      <c r="G1200" s="241"/>
      <c r="H1200" s="244">
        <v>1.5</v>
      </c>
      <c r="I1200" s="245"/>
      <c r="J1200" s="241"/>
      <c r="K1200" s="241"/>
      <c r="L1200" s="246"/>
      <c r="M1200" s="247"/>
      <c r="N1200" s="248"/>
      <c r="O1200" s="248"/>
      <c r="P1200" s="248"/>
      <c r="Q1200" s="248"/>
      <c r="R1200" s="248"/>
      <c r="S1200" s="248"/>
      <c r="T1200" s="249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0" t="s">
        <v>152</v>
      </c>
      <c r="AU1200" s="250" t="s">
        <v>146</v>
      </c>
      <c r="AV1200" s="14" t="s">
        <v>146</v>
      </c>
      <c r="AW1200" s="14" t="s">
        <v>30</v>
      </c>
      <c r="AX1200" s="14" t="s">
        <v>74</v>
      </c>
      <c r="AY1200" s="250" t="s">
        <v>138</v>
      </c>
    </row>
    <row r="1201" s="13" customFormat="1">
      <c r="A1201" s="13"/>
      <c r="B1201" s="229"/>
      <c r="C1201" s="230"/>
      <c r="D1201" s="231" t="s">
        <v>152</v>
      </c>
      <c r="E1201" s="232" t="s">
        <v>1</v>
      </c>
      <c r="F1201" s="233" t="s">
        <v>1557</v>
      </c>
      <c r="G1201" s="230"/>
      <c r="H1201" s="232" t="s">
        <v>1</v>
      </c>
      <c r="I1201" s="234"/>
      <c r="J1201" s="230"/>
      <c r="K1201" s="230"/>
      <c r="L1201" s="235"/>
      <c r="M1201" s="236"/>
      <c r="N1201" s="237"/>
      <c r="O1201" s="237"/>
      <c r="P1201" s="237"/>
      <c r="Q1201" s="237"/>
      <c r="R1201" s="237"/>
      <c r="S1201" s="237"/>
      <c r="T1201" s="238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9" t="s">
        <v>152</v>
      </c>
      <c r="AU1201" s="239" t="s">
        <v>146</v>
      </c>
      <c r="AV1201" s="13" t="s">
        <v>82</v>
      </c>
      <c r="AW1201" s="13" t="s">
        <v>30</v>
      </c>
      <c r="AX1201" s="13" t="s">
        <v>74</v>
      </c>
      <c r="AY1201" s="239" t="s">
        <v>138</v>
      </c>
    </row>
    <row r="1202" s="14" customFormat="1">
      <c r="A1202" s="14"/>
      <c r="B1202" s="240"/>
      <c r="C1202" s="241"/>
      <c r="D1202" s="231" t="s">
        <v>152</v>
      </c>
      <c r="E1202" s="242" t="s">
        <v>1</v>
      </c>
      <c r="F1202" s="243" t="s">
        <v>1556</v>
      </c>
      <c r="G1202" s="241"/>
      <c r="H1202" s="244">
        <v>1.5</v>
      </c>
      <c r="I1202" s="245"/>
      <c r="J1202" s="241"/>
      <c r="K1202" s="241"/>
      <c r="L1202" s="246"/>
      <c r="M1202" s="247"/>
      <c r="N1202" s="248"/>
      <c r="O1202" s="248"/>
      <c r="P1202" s="248"/>
      <c r="Q1202" s="248"/>
      <c r="R1202" s="248"/>
      <c r="S1202" s="248"/>
      <c r="T1202" s="249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0" t="s">
        <v>152</v>
      </c>
      <c r="AU1202" s="250" t="s">
        <v>146</v>
      </c>
      <c r="AV1202" s="14" t="s">
        <v>146</v>
      </c>
      <c r="AW1202" s="14" t="s">
        <v>30</v>
      </c>
      <c r="AX1202" s="14" t="s">
        <v>74</v>
      </c>
      <c r="AY1202" s="250" t="s">
        <v>138</v>
      </c>
    </row>
    <row r="1203" s="13" customFormat="1">
      <c r="A1203" s="13"/>
      <c r="B1203" s="229"/>
      <c r="C1203" s="230"/>
      <c r="D1203" s="231" t="s">
        <v>152</v>
      </c>
      <c r="E1203" s="232" t="s">
        <v>1</v>
      </c>
      <c r="F1203" s="233" t="s">
        <v>160</v>
      </c>
      <c r="G1203" s="230"/>
      <c r="H1203" s="232" t="s">
        <v>1</v>
      </c>
      <c r="I1203" s="234"/>
      <c r="J1203" s="230"/>
      <c r="K1203" s="230"/>
      <c r="L1203" s="235"/>
      <c r="M1203" s="236"/>
      <c r="N1203" s="237"/>
      <c r="O1203" s="237"/>
      <c r="P1203" s="237"/>
      <c r="Q1203" s="237"/>
      <c r="R1203" s="237"/>
      <c r="S1203" s="237"/>
      <c r="T1203" s="238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9" t="s">
        <v>152</v>
      </c>
      <c r="AU1203" s="239" t="s">
        <v>146</v>
      </c>
      <c r="AV1203" s="13" t="s">
        <v>82</v>
      </c>
      <c r="AW1203" s="13" t="s">
        <v>30</v>
      </c>
      <c r="AX1203" s="13" t="s">
        <v>74</v>
      </c>
      <c r="AY1203" s="239" t="s">
        <v>138</v>
      </c>
    </row>
    <row r="1204" s="14" customFormat="1">
      <c r="A1204" s="14"/>
      <c r="B1204" s="240"/>
      <c r="C1204" s="241"/>
      <c r="D1204" s="231" t="s">
        <v>152</v>
      </c>
      <c r="E1204" s="242" t="s">
        <v>1</v>
      </c>
      <c r="F1204" s="243" t="s">
        <v>1556</v>
      </c>
      <c r="G1204" s="241"/>
      <c r="H1204" s="244">
        <v>1.5</v>
      </c>
      <c r="I1204" s="245"/>
      <c r="J1204" s="241"/>
      <c r="K1204" s="241"/>
      <c r="L1204" s="246"/>
      <c r="M1204" s="247"/>
      <c r="N1204" s="248"/>
      <c r="O1204" s="248"/>
      <c r="P1204" s="248"/>
      <c r="Q1204" s="248"/>
      <c r="R1204" s="248"/>
      <c r="S1204" s="248"/>
      <c r="T1204" s="249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0" t="s">
        <v>152</v>
      </c>
      <c r="AU1204" s="250" t="s">
        <v>146</v>
      </c>
      <c r="AV1204" s="14" t="s">
        <v>146</v>
      </c>
      <c r="AW1204" s="14" t="s">
        <v>30</v>
      </c>
      <c r="AX1204" s="14" t="s">
        <v>74</v>
      </c>
      <c r="AY1204" s="250" t="s">
        <v>138</v>
      </c>
    </row>
    <row r="1205" s="13" customFormat="1">
      <c r="A1205" s="13"/>
      <c r="B1205" s="229"/>
      <c r="C1205" s="230"/>
      <c r="D1205" s="231" t="s">
        <v>152</v>
      </c>
      <c r="E1205" s="232" t="s">
        <v>1</v>
      </c>
      <c r="F1205" s="233" t="s">
        <v>243</v>
      </c>
      <c r="G1205" s="230"/>
      <c r="H1205" s="232" t="s">
        <v>1</v>
      </c>
      <c r="I1205" s="234"/>
      <c r="J1205" s="230"/>
      <c r="K1205" s="230"/>
      <c r="L1205" s="235"/>
      <c r="M1205" s="236"/>
      <c r="N1205" s="237"/>
      <c r="O1205" s="237"/>
      <c r="P1205" s="237"/>
      <c r="Q1205" s="237"/>
      <c r="R1205" s="237"/>
      <c r="S1205" s="237"/>
      <c r="T1205" s="238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9" t="s">
        <v>152</v>
      </c>
      <c r="AU1205" s="239" t="s">
        <v>146</v>
      </c>
      <c r="AV1205" s="13" t="s">
        <v>82</v>
      </c>
      <c r="AW1205" s="13" t="s">
        <v>30</v>
      </c>
      <c r="AX1205" s="13" t="s">
        <v>74</v>
      </c>
      <c r="AY1205" s="239" t="s">
        <v>138</v>
      </c>
    </row>
    <row r="1206" s="14" customFormat="1">
      <c r="A1206" s="14"/>
      <c r="B1206" s="240"/>
      <c r="C1206" s="241"/>
      <c r="D1206" s="231" t="s">
        <v>152</v>
      </c>
      <c r="E1206" s="242" t="s">
        <v>1</v>
      </c>
      <c r="F1206" s="243" t="s">
        <v>1558</v>
      </c>
      <c r="G1206" s="241"/>
      <c r="H1206" s="244">
        <v>3.1499999999999999</v>
      </c>
      <c r="I1206" s="245"/>
      <c r="J1206" s="241"/>
      <c r="K1206" s="241"/>
      <c r="L1206" s="246"/>
      <c r="M1206" s="247"/>
      <c r="N1206" s="248"/>
      <c r="O1206" s="248"/>
      <c r="P1206" s="248"/>
      <c r="Q1206" s="248"/>
      <c r="R1206" s="248"/>
      <c r="S1206" s="248"/>
      <c r="T1206" s="249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0" t="s">
        <v>152</v>
      </c>
      <c r="AU1206" s="250" t="s">
        <v>146</v>
      </c>
      <c r="AV1206" s="14" t="s">
        <v>146</v>
      </c>
      <c r="AW1206" s="14" t="s">
        <v>30</v>
      </c>
      <c r="AX1206" s="14" t="s">
        <v>74</v>
      </c>
      <c r="AY1206" s="250" t="s">
        <v>138</v>
      </c>
    </row>
    <row r="1207" s="13" customFormat="1">
      <c r="A1207" s="13"/>
      <c r="B1207" s="229"/>
      <c r="C1207" s="230"/>
      <c r="D1207" s="231" t="s">
        <v>152</v>
      </c>
      <c r="E1207" s="232" t="s">
        <v>1</v>
      </c>
      <c r="F1207" s="233" t="s">
        <v>167</v>
      </c>
      <c r="G1207" s="230"/>
      <c r="H1207" s="232" t="s">
        <v>1</v>
      </c>
      <c r="I1207" s="234"/>
      <c r="J1207" s="230"/>
      <c r="K1207" s="230"/>
      <c r="L1207" s="235"/>
      <c r="M1207" s="236"/>
      <c r="N1207" s="237"/>
      <c r="O1207" s="237"/>
      <c r="P1207" s="237"/>
      <c r="Q1207" s="237"/>
      <c r="R1207" s="237"/>
      <c r="S1207" s="237"/>
      <c r="T1207" s="238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9" t="s">
        <v>152</v>
      </c>
      <c r="AU1207" s="239" t="s">
        <v>146</v>
      </c>
      <c r="AV1207" s="13" t="s">
        <v>82</v>
      </c>
      <c r="AW1207" s="13" t="s">
        <v>30</v>
      </c>
      <c r="AX1207" s="13" t="s">
        <v>74</v>
      </c>
      <c r="AY1207" s="239" t="s">
        <v>138</v>
      </c>
    </row>
    <row r="1208" s="14" customFormat="1">
      <c r="A1208" s="14"/>
      <c r="B1208" s="240"/>
      <c r="C1208" s="241"/>
      <c r="D1208" s="231" t="s">
        <v>152</v>
      </c>
      <c r="E1208" s="242" t="s">
        <v>1</v>
      </c>
      <c r="F1208" s="243" t="s">
        <v>1556</v>
      </c>
      <c r="G1208" s="241"/>
      <c r="H1208" s="244">
        <v>1.5</v>
      </c>
      <c r="I1208" s="245"/>
      <c r="J1208" s="241"/>
      <c r="K1208" s="241"/>
      <c r="L1208" s="246"/>
      <c r="M1208" s="247"/>
      <c r="N1208" s="248"/>
      <c r="O1208" s="248"/>
      <c r="P1208" s="248"/>
      <c r="Q1208" s="248"/>
      <c r="R1208" s="248"/>
      <c r="S1208" s="248"/>
      <c r="T1208" s="249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0" t="s">
        <v>152</v>
      </c>
      <c r="AU1208" s="250" t="s">
        <v>146</v>
      </c>
      <c r="AV1208" s="14" t="s">
        <v>146</v>
      </c>
      <c r="AW1208" s="14" t="s">
        <v>30</v>
      </c>
      <c r="AX1208" s="14" t="s">
        <v>74</v>
      </c>
      <c r="AY1208" s="250" t="s">
        <v>138</v>
      </c>
    </row>
    <row r="1209" s="15" customFormat="1">
      <c r="A1209" s="15"/>
      <c r="B1209" s="251"/>
      <c r="C1209" s="252"/>
      <c r="D1209" s="231" t="s">
        <v>152</v>
      </c>
      <c r="E1209" s="253" t="s">
        <v>1</v>
      </c>
      <c r="F1209" s="254" t="s">
        <v>169</v>
      </c>
      <c r="G1209" s="252"/>
      <c r="H1209" s="255">
        <v>9.1500000000000004</v>
      </c>
      <c r="I1209" s="256"/>
      <c r="J1209" s="252"/>
      <c r="K1209" s="252"/>
      <c r="L1209" s="257"/>
      <c r="M1209" s="258"/>
      <c r="N1209" s="259"/>
      <c r="O1209" s="259"/>
      <c r="P1209" s="259"/>
      <c r="Q1209" s="259"/>
      <c r="R1209" s="259"/>
      <c r="S1209" s="259"/>
      <c r="T1209" s="260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1" t="s">
        <v>152</v>
      </c>
      <c r="AU1209" s="261" t="s">
        <v>146</v>
      </c>
      <c r="AV1209" s="15" t="s">
        <v>145</v>
      </c>
      <c r="AW1209" s="15" t="s">
        <v>30</v>
      </c>
      <c r="AX1209" s="15" t="s">
        <v>82</v>
      </c>
      <c r="AY1209" s="261" t="s">
        <v>138</v>
      </c>
    </row>
    <row r="1210" s="2" customFormat="1" ht="24.15" customHeight="1">
      <c r="A1210" s="38"/>
      <c r="B1210" s="39"/>
      <c r="C1210" s="215" t="s">
        <v>1571</v>
      </c>
      <c r="D1210" s="215" t="s">
        <v>141</v>
      </c>
      <c r="E1210" s="216" t="s">
        <v>1572</v>
      </c>
      <c r="F1210" s="217" t="s">
        <v>1573</v>
      </c>
      <c r="G1210" s="218" t="s">
        <v>150</v>
      </c>
      <c r="H1210" s="219">
        <v>9.1500000000000004</v>
      </c>
      <c r="I1210" s="220"/>
      <c r="J1210" s="221">
        <f>ROUND(I1210*H1210,1)</f>
        <v>0</v>
      </c>
      <c r="K1210" s="222"/>
      <c r="L1210" s="44"/>
      <c r="M1210" s="223" t="s">
        <v>1</v>
      </c>
      <c r="N1210" s="224" t="s">
        <v>40</v>
      </c>
      <c r="O1210" s="91"/>
      <c r="P1210" s="225">
        <f>O1210*H1210</f>
        <v>0</v>
      </c>
      <c r="Q1210" s="225">
        <v>3.0000000000000001E-05</v>
      </c>
      <c r="R1210" s="225">
        <f>Q1210*H1210</f>
        <v>0.0002745</v>
      </c>
      <c r="S1210" s="225">
        <v>0</v>
      </c>
      <c r="T1210" s="226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227" t="s">
        <v>232</v>
      </c>
      <c r="AT1210" s="227" t="s">
        <v>141</v>
      </c>
      <c r="AU1210" s="227" t="s">
        <v>146</v>
      </c>
      <c r="AY1210" s="17" t="s">
        <v>138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7" t="s">
        <v>146</v>
      </c>
      <c r="BK1210" s="228">
        <f>ROUND(I1210*H1210,1)</f>
        <v>0</v>
      </c>
      <c r="BL1210" s="17" t="s">
        <v>232</v>
      </c>
      <c r="BM1210" s="227" t="s">
        <v>1574</v>
      </c>
    </row>
    <row r="1211" s="13" customFormat="1">
      <c r="A1211" s="13"/>
      <c r="B1211" s="229"/>
      <c r="C1211" s="230"/>
      <c r="D1211" s="231" t="s">
        <v>152</v>
      </c>
      <c r="E1211" s="232" t="s">
        <v>1</v>
      </c>
      <c r="F1211" s="233" t="s">
        <v>1554</v>
      </c>
      <c r="G1211" s="230"/>
      <c r="H1211" s="232" t="s">
        <v>1</v>
      </c>
      <c r="I1211" s="234"/>
      <c r="J1211" s="230"/>
      <c r="K1211" s="230"/>
      <c r="L1211" s="235"/>
      <c r="M1211" s="236"/>
      <c r="N1211" s="237"/>
      <c r="O1211" s="237"/>
      <c r="P1211" s="237"/>
      <c r="Q1211" s="237"/>
      <c r="R1211" s="237"/>
      <c r="S1211" s="237"/>
      <c r="T1211" s="238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9" t="s">
        <v>152</v>
      </c>
      <c r="AU1211" s="239" t="s">
        <v>146</v>
      </c>
      <c r="AV1211" s="13" t="s">
        <v>82</v>
      </c>
      <c r="AW1211" s="13" t="s">
        <v>30</v>
      </c>
      <c r="AX1211" s="13" t="s">
        <v>74</v>
      </c>
      <c r="AY1211" s="239" t="s">
        <v>138</v>
      </c>
    </row>
    <row r="1212" s="13" customFormat="1">
      <c r="A1212" s="13"/>
      <c r="B1212" s="229"/>
      <c r="C1212" s="230"/>
      <c r="D1212" s="231" t="s">
        <v>152</v>
      </c>
      <c r="E1212" s="232" t="s">
        <v>1</v>
      </c>
      <c r="F1212" s="233" t="s">
        <v>1555</v>
      </c>
      <c r="G1212" s="230"/>
      <c r="H1212" s="232" t="s">
        <v>1</v>
      </c>
      <c r="I1212" s="234"/>
      <c r="J1212" s="230"/>
      <c r="K1212" s="230"/>
      <c r="L1212" s="235"/>
      <c r="M1212" s="236"/>
      <c r="N1212" s="237"/>
      <c r="O1212" s="237"/>
      <c r="P1212" s="237"/>
      <c r="Q1212" s="237"/>
      <c r="R1212" s="237"/>
      <c r="S1212" s="237"/>
      <c r="T1212" s="238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9" t="s">
        <v>152</v>
      </c>
      <c r="AU1212" s="239" t="s">
        <v>146</v>
      </c>
      <c r="AV1212" s="13" t="s">
        <v>82</v>
      </c>
      <c r="AW1212" s="13" t="s">
        <v>30</v>
      </c>
      <c r="AX1212" s="13" t="s">
        <v>74</v>
      </c>
      <c r="AY1212" s="239" t="s">
        <v>138</v>
      </c>
    </row>
    <row r="1213" s="14" customFormat="1">
      <c r="A1213" s="14"/>
      <c r="B1213" s="240"/>
      <c r="C1213" s="241"/>
      <c r="D1213" s="231" t="s">
        <v>152</v>
      </c>
      <c r="E1213" s="242" t="s">
        <v>1</v>
      </c>
      <c r="F1213" s="243" t="s">
        <v>1556</v>
      </c>
      <c r="G1213" s="241"/>
      <c r="H1213" s="244">
        <v>1.5</v>
      </c>
      <c r="I1213" s="245"/>
      <c r="J1213" s="241"/>
      <c r="K1213" s="241"/>
      <c r="L1213" s="246"/>
      <c r="M1213" s="247"/>
      <c r="N1213" s="248"/>
      <c r="O1213" s="248"/>
      <c r="P1213" s="248"/>
      <c r="Q1213" s="248"/>
      <c r="R1213" s="248"/>
      <c r="S1213" s="248"/>
      <c r="T1213" s="249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0" t="s">
        <v>152</v>
      </c>
      <c r="AU1213" s="250" t="s">
        <v>146</v>
      </c>
      <c r="AV1213" s="14" t="s">
        <v>146</v>
      </c>
      <c r="AW1213" s="14" t="s">
        <v>30</v>
      </c>
      <c r="AX1213" s="14" t="s">
        <v>74</v>
      </c>
      <c r="AY1213" s="250" t="s">
        <v>138</v>
      </c>
    </row>
    <row r="1214" s="13" customFormat="1">
      <c r="A1214" s="13"/>
      <c r="B1214" s="229"/>
      <c r="C1214" s="230"/>
      <c r="D1214" s="231" t="s">
        <v>152</v>
      </c>
      <c r="E1214" s="232" t="s">
        <v>1</v>
      </c>
      <c r="F1214" s="233" t="s">
        <v>1557</v>
      </c>
      <c r="G1214" s="230"/>
      <c r="H1214" s="232" t="s">
        <v>1</v>
      </c>
      <c r="I1214" s="234"/>
      <c r="J1214" s="230"/>
      <c r="K1214" s="230"/>
      <c r="L1214" s="235"/>
      <c r="M1214" s="236"/>
      <c r="N1214" s="237"/>
      <c r="O1214" s="237"/>
      <c r="P1214" s="237"/>
      <c r="Q1214" s="237"/>
      <c r="R1214" s="237"/>
      <c r="S1214" s="237"/>
      <c r="T1214" s="238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9" t="s">
        <v>152</v>
      </c>
      <c r="AU1214" s="239" t="s">
        <v>146</v>
      </c>
      <c r="AV1214" s="13" t="s">
        <v>82</v>
      </c>
      <c r="AW1214" s="13" t="s">
        <v>30</v>
      </c>
      <c r="AX1214" s="13" t="s">
        <v>74</v>
      </c>
      <c r="AY1214" s="239" t="s">
        <v>138</v>
      </c>
    </row>
    <row r="1215" s="14" customFormat="1">
      <c r="A1215" s="14"/>
      <c r="B1215" s="240"/>
      <c r="C1215" s="241"/>
      <c r="D1215" s="231" t="s">
        <v>152</v>
      </c>
      <c r="E1215" s="242" t="s">
        <v>1</v>
      </c>
      <c r="F1215" s="243" t="s">
        <v>1556</v>
      </c>
      <c r="G1215" s="241"/>
      <c r="H1215" s="244">
        <v>1.5</v>
      </c>
      <c r="I1215" s="245"/>
      <c r="J1215" s="241"/>
      <c r="K1215" s="241"/>
      <c r="L1215" s="246"/>
      <c r="M1215" s="247"/>
      <c r="N1215" s="248"/>
      <c r="O1215" s="248"/>
      <c r="P1215" s="248"/>
      <c r="Q1215" s="248"/>
      <c r="R1215" s="248"/>
      <c r="S1215" s="248"/>
      <c r="T1215" s="249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0" t="s">
        <v>152</v>
      </c>
      <c r="AU1215" s="250" t="s">
        <v>146</v>
      </c>
      <c r="AV1215" s="14" t="s">
        <v>146</v>
      </c>
      <c r="AW1215" s="14" t="s">
        <v>30</v>
      </c>
      <c r="AX1215" s="14" t="s">
        <v>74</v>
      </c>
      <c r="AY1215" s="250" t="s">
        <v>138</v>
      </c>
    </row>
    <row r="1216" s="13" customFormat="1">
      <c r="A1216" s="13"/>
      <c r="B1216" s="229"/>
      <c r="C1216" s="230"/>
      <c r="D1216" s="231" t="s">
        <v>152</v>
      </c>
      <c r="E1216" s="232" t="s">
        <v>1</v>
      </c>
      <c r="F1216" s="233" t="s">
        <v>160</v>
      </c>
      <c r="G1216" s="230"/>
      <c r="H1216" s="232" t="s">
        <v>1</v>
      </c>
      <c r="I1216" s="234"/>
      <c r="J1216" s="230"/>
      <c r="K1216" s="230"/>
      <c r="L1216" s="235"/>
      <c r="M1216" s="236"/>
      <c r="N1216" s="237"/>
      <c r="O1216" s="237"/>
      <c r="P1216" s="237"/>
      <c r="Q1216" s="237"/>
      <c r="R1216" s="237"/>
      <c r="S1216" s="237"/>
      <c r="T1216" s="238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9" t="s">
        <v>152</v>
      </c>
      <c r="AU1216" s="239" t="s">
        <v>146</v>
      </c>
      <c r="AV1216" s="13" t="s">
        <v>82</v>
      </c>
      <c r="AW1216" s="13" t="s">
        <v>30</v>
      </c>
      <c r="AX1216" s="13" t="s">
        <v>74</v>
      </c>
      <c r="AY1216" s="239" t="s">
        <v>138</v>
      </c>
    </row>
    <row r="1217" s="14" customFormat="1">
      <c r="A1217" s="14"/>
      <c r="B1217" s="240"/>
      <c r="C1217" s="241"/>
      <c r="D1217" s="231" t="s">
        <v>152</v>
      </c>
      <c r="E1217" s="242" t="s">
        <v>1</v>
      </c>
      <c r="F1217" s="243" t="s">
        <v>1556</v>
      </c>
      <c r="G1217" s="241"/>
      <c r="H1217" s="244">
        <v>1.5</v>
      </c>
      <c r="I1217" s="245"/>
      <c r="J1217" s="241"/>
      <c r="K1217" s="241"/>
      <c r="L1217" s="246"/>
      <c r="M1217" s="247"/>
      <c r="N1217" s="248"/>
      <c r="O1217" s="248"/>
      <c r="P1217" s="248"/>
      <c r="Q1217" s="248"/>
      <c r="R1217" s="248"/>
      <c r="S1217" s="248"/>
      <c r="T1217" s="249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0" t="s">
        <v>152</v>
      </c>
      <c r="AU1217" s="250" t="s">
        <v>146</v>
      </c>
      <c r="AV1217" s="14" t="s">
        <v>146</v>
      </c>
      <c r="AW1217" s="14" t="s">
        <v>30</v>
      </c>
      <c r="AX1217" s="14" t="s">
        <v>74</v>
      </c>
      <c r="AY1217" s="250" t="s">
        <v>138</v>
      </c>
    </row>
    <row r="1218" s="13" customFormat="1">
      <c r="A1218" s="13"/>
      <c r="B1218" s="229"/>
      <c r="C1218" s="230"/>
      <c r="D1218" s="231" t="s">
        <v>152</v>
      </c>
      <c r="E1218" s="232" t="s">
        <v>1</v>
      </c>
      <c r="F1218" s="233" t="s">
        <v>243</v>
      </c>
      <c r="G1218" s="230"/>
      <c r="H1218" s="232" t="s">
        <v>1</v>
      </c>
      <c r="I1218" s="234"/>
      <c r="J1218" s="230"/>
      <c r="K1218" s="230"/>
      <c r="L1218" s="235"/>
      <c r="M1218" s="236"/>
      <c r="N1218" s="237"/>
      <c r="O1218" s="237"/>
      <c r="P1218" s="237"/>
      <c r="Q1218" s="237"/>
      <c r="R1218" s="237"/>
      <c r="S1218" s="237"/>
      <c r="T1218" s="238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9" t="s">
        <v>152</v>
      </c>
      <c r="AU1218" s="239" t="s">
        <v>146</v>
      </c>
      <c r="AV1218" s="13" t="s">
        <v>82</v>
      </c>
      <c r="AW1218" s="13" t="s">
        <v>30</v>
      </c>
      <c r="AX1218" s="13" t="s">
        <v>74</v>
      </c>
      <c r="AY1218" s="239" t="s">
        <v>138</v>
      </c>
    </row>
    <row r="1219" s="14" customFormat="1">
      <c r="A1219" s="14"/>
      <c r="B1219" s="240"/>
      <c r="C1219" s="241"/>
      <c r="D1219" s="231" t="s">
        <v>152</v>
      </c>
      <c r="E1219" s="242" t="s">
        <v>1</v>
      </c>
      <c r="F1219" s="243" t="s">
        <v>1558</v>
      </c>
      <c r="G1219" s="241"/>
      <c r="H1219" s="244">
        <v>3.1499999999999999</v>
      </c>
      <c r="I1219" s="245"/>
      <c r="J1219" s="241"/>
      <c r="K1219" s="241"/>
      <c r="L1219" s="246"/>
      <c r="M1219" s="247"/>
      <c r="N1219" s="248"/>
      <c r="O1219" s="248"/>
      <c r="P1219" s="248"/>
      <c r="Q1219" s="248"/>
      <c r="R1219" s="248"/>
      <c r="S1219" s="248"/>
      <c r="T1219" s="249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0" t="s">
        <v>152</v>
      </c>
      <c r="AU1219" s="250" t="s">
        <v>146</v>
      </c>
      <c r="AV1219" s="14" t="s">
        <v>146</v>
      </c>
      <c r="AW1219" s="14" t="s">
        <v>30</v>
      </c>
      <c r="AX1219" s="14" t="s">
        <v>74</v>
      </c>
      <c r="AY1219" s="250" t="s">
        <v>138</v>
      </c>
    </row>
    <row r="1220" s="13" customFormat="1">
      <c r="A1220" s="13"/>
      <c r="B1220" s="229"/>
      <c r="C1220" s="230"/>
      <c r="D1220" s="231" t="s">
        <v>152</v>
      </c>
      <c r="E1220" s="232" t="s">
        <v>1</v>
      </c>
      <c r="F1220" s="233" t="s">
        <v>167</v>
      </c>
      <c r="G1220" s="230"/>
      <c r="H1220" s="232" t="s">
        <v>1</v>
      </c>
      <c r="I1220" s="234"/>
      <c r="J1220" s="230"/>
      <c r="K1220" s="230"/>
      <c r="L1220" s="235"/>
      <c r="M1220" s="236"/>
      <c r="N1220" s="237"/>
      <c r="O1220" s="237"/>
      <c r="P1220" s="237"/>
      <c r="Q1220" s="237"/>
      <c r="R1220" s="237"/>
      <c r="S1220" s="237"/>
      <c r="T1220" s="238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9" t="s">
        <v>152</v>
      </c>
      <c r="AU1220" s="239" t="s">
        <v>146</v>
      </c>
      <c r="AV1220" s="13" t="s">
        <v>82</v>
      </c>
      <c r="AW1220" s="13" t="s">
        <v>30</v>
      </c>
      <c r="AX1220" s="13" t="s">
        <v>74</v>
      </c>
      <c r="AY1220" s="239" t="s">
        <v>138</v>
      </c>
    </row>
    <row r="1221" s="14" customFormat="1">
      <c r="A1221" s="14"/>
      <c r="B1221" s="240"/>
      <c r="C1221" s="241"/>
      <c r="D1221" s="231" t="s">
        <v>152</v>
      </c>
      <c r="E1221" s="242" t="s">
        <v>1</v>
      </c>
      <c r="F1221" s="243" t="s">
        <v>1556</v>
      </c>
      <c r="G1221" s="241"/>
      <c r="H1221" s="244">
        <v>1.5</v>
      </c>
      <c r="I1221" s="245"/>
      <c r="J1221" s="241"/>
      <c r="K1221" s="241"/>
      <c r="L1221" s="246"/>
      <c r="M1221" s="247"/>
      <c r="N1221" s="248"/>
      <c r="O1221" s="248"/>
      <c r="P1221" s="248"/>
      <c r="Q1221" s="248"/>
      <c r="R1221" s="248"/>
      <c r="S1221" s="248"/>
      <c r="T1221" s="249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0" t="s">
        <v>152</v>
      </c>
      <c r="AU1221" s="250" t="s">
        <v>146</v>
      </c>
      <c r="AV1221" s="14" t="s">
        <v>146</v>
      </c>
      <c r="AW1221" s="14" t="s">
        <v>30</v>
      </c>
      <c r="AX1221" s="14" t="s">
        <v>74</v>
      </c>
      <c r="AY1221" s="250" t="s">
        <v>138</v>
      </c>
    </row>
    <row r="1222" s="15" customFormat="1">
      <c r="A1222" s="15"/>
      <c r="B1222" s="251"/>
      <c r="C1222" s="252"/>
      <c r="D1222" s="231" t="s">
        <v>152</v>
      </c>
      <c r="E1222" s="253" t="s">
        <v>1</v>
      </c>
      <c r="F1222" s="254" t="s">
        <v>169</v>
      </c>
      <c r="G1222" s="252"/>
      <c r="H1222" s="255">
        <v>9.1500000000000004</v>
      </c>
      <c r="I1222" s="256"/>
      <c r="J1222" s="252"/>
      <c r="K1222" s="252"/>
      <c r="L1222" s="257"/>
      <c r="M1222" s="258"/>
      <c r="N1222" s="259"/>
      <c r="O1222" s="259"/>
      <c r="P1222" s="259"/>
      <c r="Q1222" s="259"/>
      <c r="R1222" s="259"/>
      <c r="S1222" s="259"/>
      <c r="T1222" s="260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61" t="s">
        <v>152</v>
      </c>
      <c r="AU1222" s="261" t="s">
        <v>146</v>
      </c>
      <c r="AV1222" s="15" t="s">
        <v>145</v>
      </c>
      <c r="AW1222" s="15" t="s">
        <v>30</v>
      </c>
      <c r="AX1222" s="15" t="s">
        <v>82</v>
      </c>
      <c r="AY1222" s="261" t="s">
        <v>138</v>
      </c>
    </row>
    <row r="1223" s="2" customFormat="1" ht="24.15" customHeight="1">
      <c r="A1223" s="38"/>
      <c r="B1223" s="39"/>
      <c r="C1223" s="215" t="s">
        <v>1575</v>
      </c>
      <c r="D1223" s="215" t="s">
        <v>141</v>
      </c>
      <c r="E1223" s="216" t="s">
        <v>1576</v>
      </c>
      <c r="F1223" s="217" t="s">
        <v>1577</v>
      </c>
      <c r="G1223" s="218" t="s">
        <v>150</v>
      </c>
      <c r="H1223" s="219">
        <v>11.9</v>
      </c>
      <c r="I1223" s="220"/>
      <c r="J1223" s="221">
        <f>ROUND(I1223*H1223,1)</f>
        <v>0</v>
      </c>
      <c r="K1223" s="222"/>
      <c r="L1223" s="44"/>
      <c r="M1223" s="223" t="s">
        <v>1</v>
      </c>
      <c r="N1223" s="224" t="s">
        <v>40</v>
      </c>
      <c r="O1223" s="91"/>
      <c r="P1223" s="225">
        <f>O1223*H1223</f>
        <v>0</v>
      </c>
      <c r="Q1223" s="225">
        <v>9.0000000000000006E-05</v>
      </c>
      <c r="R1223" s="225">
        <f>Q1223*H1223</f>
        <v>0.0010710000000000001</v>
      </c>
      <c r="S1223" s="225">
        <v>0</v>
      </c>
      <c r="T1223" s="226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227" t="s">
        <v>232</v>
      </c>
      <c r="AT1223" s="227" t="s">
        <v>141</v>
      </c>
      <c r="AU1223" s="227" t="s">
        <v>146</v>
      </c>
      <c r="AY1223" s="17" t="s">
        <v>138</v>
      </c>
      <c r="BE1223" s="228">
        <f>IF(N1223="základní",J1223,0)</f>
        <v>0</v>
      </c>
      <c r="BF1223" s="228">
        <f>IF(N1223="snížená",J1223,0)</f>
        <v>0</v>
      </c>
      <c r="BG1223" s="228">
        <f>IF(N1223="zákl. přenesená",J1223,0)</f>
        <v>0</v>
      </c>
      <c r="BH1223" s="228">
        <f>IF(N1223="sníž. přenesená",J1223,0)</f>
        <v>0</v>
      </c>
      <c r="BI1223" s="228">
        <f>IF(N1223="nulová",J1223,0)</f>
        <v>0</v>
      </c>
      <c r="BJ1223" s="17" t="s">
        <v>146</v>
      </c>
      <c r="BK1223" s="228">
        <f>ROUND(I1223*H1223,1)</f>
        <v>0</v>
      </c>
      <c r="BL1223" s="17" t="s">
        <v>232</v>
      </c>
      <c r="BM1223" s="227" t="s">
        <v>1578</v>
      </c>
    </row>
    <row r="1224" s="13" customFormat="1">
      <c r="A1224" s="13"/>
      <c r="B1224" s="229"/>
      <c r="C1224" s="230"/>
      <c r="D1224" s="231" t="s">
        <v>152</v>
      </c>
      <c r="E1224" s="232" t="s">
        <v>1</v>
      </c>
      <c r="F1224" s="233" t="s">
        <v>243</v>
      </c>
      <c r="G1224" s="230"/>
      <c r="H1224" s="232" t="s">
        <v>1</v>
      </c>
      <c r="I1224" s="234"/>
      <c r="J1224" s="230"/>
      <c r="K1224" s="230"/>
      <c r="L1224" s="235"/>
      <c r="M1224" s="236"/>
      <c r="N1224" s="237"/>
      <c r="O1224" s="237"/>
      <c r="P1224" s="237"/>
      <c r="Q1224" s="237"/>
      <c r="R1224" s="237"/>
      <c r="S1224" s="237"/>
      <c r="T1224" s="238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9" t="s">
        <v>152</v>
      </c>
      <c r="AU1224" s="239" t="s">
        <v>146</v>
      </c>
      <c r="AV1224" s="13" t="s">
        <v>82</v>
      </c>
      <c r="AW1224" s="13" t="s">
        <v>30</v>
      </c>
      <c r="AX1224" s="13" t="s">
        <v>74</v>
      </c>
      <c r="AY1224" s="239" t="s">
        <v>138</v>
      </c>
    </row>
    <row r="1225" s="14" customFormat="1">
      <c r="A1225" s="14"/>
      <c r="B1225" s="240"/>
      <c r="C1225" s="241"/>
      <c r="D1225" s="231" t="s">
        <v>152</v>
      </c>
      <c r="E1225" s="242" t="s">
        <v>1</v>
      </c>
      <c r="F1225" s="243" t="s">
        <v>864</v>
      </c>
      <c r="G1225" s="241"/>
      <c r="H1225" s="244">
        <v>5.9500000000000002</v>
      </c>
      <c r="I1225" s="245"/>
      <c r="J1225" s="241"/>
      <c r="K1225" s="241"/>
      <c r="L1225" s="246"/>
      <c r="M1225" s="247"/>
      <c r="N1225" s="248"/>
      <c r="O1225" s="248"/>
      <c r="P1225" s="248"/>
      <c r="Q1225" s="248"/>
      <c r="R1225" s="248"/>
      <c r="S1225" s="248"/>
      <c r="T1225" s="249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0" t="s">
        <v>152</v>
      </c>
      <c r="AU1225" s="250" t="s">
        <v>146</v>
      </c>
      <c r="AV1225" s="14" t="s">
        <v>146</v>
      </c>
      <c r="AW1225" s="14" t="s">
        <v>30</v>
      </c>
      <c r="AX1225" s="14" t="s">
        <v>74</v>
      </c>
      <c r="AY1225" s="250" t="s">
        <v>138</v>
      </c>
    </row>
    <row r="1226" s="13" customFormat="1">
      <c r="A1226" s="13"/>
      <c r="B1226" s="229"/>
      <c r="C1226" s="230"/>
      <c r="D1226" s="231" t="s">
        <v>152</v>
      </c>
      <c r="E1226" s="232" t="s">
        <v>1</v>
      </c>
      <c r="F1226" s="233" t="s">
        <v>245</v>
      </c>
      <c r="G1226" s="230"/>
      <c r="H1226" s="232" t="s">
        <v>1</v>
      </c>
      <c r="I1226" s="234"/>
      <c r="J1226" s="230"/>
      <c r="K1226" s="230"/>
      <c r="L1226" s="235"/>
      <c r="M1226" s="236"/>
      <c r="N1226" s="237"/>
      <c r="O1226" s="237"/>
      <c r="P1226" s="237"/>
      <c r="Q1226" s="237"/>
      <c r="R1226" s="237"/>
      <c r="S1226" s="237"/>
      <c r="T1226" s="238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9" t="s">
        <v>152</v>
      </c>
      <c r="AU1226" s="239" t="s">
        <v>146</v>
      </c>
      <c r="AV1226" s="13" t="s">
        <v>82</v>
      </c>
      <c r="AW1226" s="13" t="s">
        <v>30</v>
      </c>
      <c r="AX1226" s="13" t="s">
        <v>74</v>
      </c>
      <c r="AY1226" s="239" t="s">
        <v>138</v>
      </c>
    </row>
    <row r="1227" s="14" customFormat="1">
      <c r="A1227" s="14"/>
      <c r="B1227" s="240"/>
      <c r="C1227" s="241"/>
      <c r="D1227" s="231" t="s">
        <v>152</v>
      </c>
      <c r="E1227" s="242" t="s">
        <v>1</v>
      </c>
      <c r="F1227" s="243" t="s">
        <v>864</v>
      </c>
      <c r="G1227" s="241"/>
      <c r="H1227" s="244">
        <v>5.9500000000000002</v>
      </c>
      <c r="I1227" s="245"/>
      <c r="J1227" s="241"/>
      <c r="K1227" s="241"/>
      <c r="L1227" s="246"/>
      <c r="M1227" s="247"/>
      <c r="N1227" s="248"/>
      <c r="O1227" s="248"/>
      <c r="P1227" s="248"/>
      <c r="Q1227" s="248"/>
      <c r="R1227" s="248"/>
      <c r="S1227" s="248"/>
      <c r="T1227" s="249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0" t="s">
        <v>152</v>
      </c>
      <c r="AU1227" s="250" t="s">
        <v>146</v>
      </c>
      <c r="AV1227" s="14" t="s">
        <v>146</v>
      </c>
      <c r="AW1227" s="14" t="s">
        <v>30</v>
      </c>
      <c r="AX1227" s="14" t="s">
        <v>74</v>
      </c>
      <c r="AY1227" s="250" t="s">
        <v>138</v>
      </c>
    </row>
    <row r="1228" s="15" customFormat="1">
      <c r="A1228" s="15"/>
      <c r="B1228" s="251"/>
      <c r="C1228" s="252"/>
      <c r="D1228" s="231" t="s">
        <v>152</v>
      </c>
      <c r="E1228" s="253" t="s">
        <v>1</v>
      </c>
      <c r="F1228" s="254" t="s">
        <v>169</v>
      </c>
      <c r="G1228" s="252"/>
      <c r="H1228" s="255">
        <v>11.9</v>
      </c>
      <c r="I1228" s="256"/>
      <c r="J1228" s="252"/>
      <c r="K1228" s="252"/>
      <c r="L1228" s="257"/>
      <c r="M1228" s="258"/>
      <c r="N1228" s="259"/>
      <c r="O1228" s="259"/>
      <c r="P1228" s="259"/>
      <c r="Q1228" s="259"/>
      <c r="R1228" s="259"/>
      <c r="S1228" s="259"/>
      <c r="T1228" s="260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1" t="s">
        <v>152</v>
      </c>
      <c r="AU1228" s="261" t="s">
        <v>146</v>
      </c>
      <c r="AV1228" s="15" t="s">
        <v>145</v>
      </c>
      <c r="AW1228" s="15" t="s">
        <v>30</v>
      </c>
      <c r="AX1228" s="15" t="s">
        <v>82</v>
      </c>
      <c r="AY1228" s="261" t="s">
        <v>138</v>
      </c>
    </row>
    <row r="1229" s="2" customFormat="1" ht="24.15" customHeight="1">
      <c r="A1229" s="38"/>
      <c r="B1229" s="39"/>
      <c r="C1229" s="215" t="s">
        <v>1579</v>
      </c>
      <c r="D1229" s="215" t="s">
        <v>141</v>
      </c>
      <c r="E1229" s="216" t="s">
        <v>1580</v>
      </c>
      <c r="F1229" s="217" t="s">
        <v>1581</v>
      </c>
      <c r="G1229" s="218" t="s">
        <v>150</v>
      </c>
      <c r="H1229" s="219">
        <v>11.9</v>
      </c>
      <c r="I1229" s="220"/>
      <c r="J1229" s="221">
        <f>ROUND(I1229*H1229,1)</f>
        <v>0</v>
      </c>
      <c r="K1229" s="222"/>
      <c r="L1229" s="44"/>
      <c r="M1229" s="223" t="s">
        <v>1</v>
      </c>
      <c r="N1229" s="224" t="s">
        <v>40</v>
      </c>
      <c r="O1229" s="91"/>
      <c r="P1229" s="225">
        <f>O1229*H1229</f>
        <v>0</v>
      </c>
      <c r="Q1229" s="225">
        <v>0</v>
      </c>
      <c r="R1229" s="225">
        <f>Q1229*H1229</f>
        <v>0</v>
      </c>
      <c r="S1229" s="225">
        <v>0</v>
      </c>
      <c r="T1229" s="226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227" t="s">
        <v>232</v>
      </c>
      <c r="AT1229" s="227" t="s">
        <v>141</v>
      </c>
      <c r="AU1229" s="227" t="s">
        <v>146</v>
      </c>
      <c r="AY1229" s="17" t="s">
        <v>138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17" t="s">
        <v>146</v>
      </c>
      <c r="BK1229" s="228">
        <f>ROUND(I1229*H1229,1)</f>
        <v>0</v>
      </c>
      <c r="BL1229" s="17" t="s">
        <v>232</v>
      </c>
      <c r="BM1229" s="227" t="s">
        <v>1582</v>
      </c>
    </row>
    <row r="1230" s="13" customFormat="1">
      <c r="A1230" s="13"/>
      <c r="B1230" s="229"/>
      <c r="C1230" s="230"/>
      <c r="D1230" s="231" t="s">
        <v>152</v>
      </c>
      <c r="E1230" s="232" t="s">
        <v>1</v>
      </c>
      <c r="F1230" s="233" t="s">
        <v>243</v>
      </c>
      <c r="G1230" s="230"/>
      <c r="H1230" s="232" t="s">
        <v>1</v>
      </c>
      <c r="I1230" s="234"/>
      <c r="J1230" s="230"/>
      <c r="K1230" s="230"/>
      <c r="L1230" s="235"/>
      <c r="M1230" s="236"/>
      <c r="N1230" s="237"/>
      <c r="O1230" s="237"/>
      <c r="P1230" s="237"/>
      <c r="Q1230" s="237"/>
      <c r="R1230" s="237"/>
      <c r="S1230" s="237"/>
      <c r="T1230" s="238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9" t="s">
        <v>152</v>
      </c>
      <c r="AU1230" s="239" t="s">
        <v>146</v>
      </c>
      <c r="AV1230" s="13" t="s">
        <v>82</v>
      </c>
      <c r="AW1230" s="13" t="s">
        <v>30</v>
      </c>
      <c r="AX1230" s="13" t="s">
        <v>74</v>
      </c>
      <c r="AY1230" s="239" t="s">
        <v>138</v>
      </c>
    </row>
    <row r="1231" s="14" customFormat="1">
      <c r="A1231" s="14"/>
      <c r="B1231" s="240"/>
      <c r="C1231" s="241"/>
      <c r="D1231" s="231" t="s">
        <v>152</v>
      </c>
      <c r="E1231" s="242" t="s">
        <v>1</v>
      </c>
      <c r="F1231" s="243" t="s">
        <v>864</v>
      </c>
      <c r="G1231" s="241"/>
      <c r="H1231" s="244">
        <v>5.9500000000000002</v>
      </c>
      <c r="I1231" s="245"/>
      <c r="J1231" s="241"/>
      <c r="K1231" s="241"/>
      <c r="L1231" s="246"/>
      <c r="M1231" s="247"/>
      <c r="N1231" s="248"/>
      <c r="O1231" s="248"/>
      <c r="P1231" s="248"/>
      <c r="Q1231" s="248"/>
      <c r="R1231" s="248"/>
      <c r="S1231" s="248"/>
      <c r="T1231" s="249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0" t="s">
        <v>152</v>
      </c>
      <c r="AU1231" s="250" t="s">
        <v>146</v>
      </c>
      <c r="AV1231" s="14" t="s">
        <v>146</v>
      </c>
      <c r="AW1231" s="14" t="s">
        <v>30</v>
      </c>
      <c r="AX1231" s="14" t="s">
        <v>74</v>
      </c>
      <c r="AY1231" s="250" t="s">
        <v>138</v>
      </c>
    </row>
    <row r="1232" s="13" customFormat="1">
      <c r="A1232" s="13"/>
      <c r="B1232" s="229"/>
      <c r="C1232" s="230"/>
      <c r="D1232" s="231" t="s">
        <v>152</v>
      </c>
      <c r="E1232" s="232" t="s">
        <v>1</v>
      </c>
      <c r="F1232" s="233" t="s">
        <v>245</v>
      </c>
      <c r="G1232" s="230"/>
      <c r="H1232" s="232" t="s">
        <v>1</v>
      </c>
      <c r="I1232" s="234"/>
      <c r="J1232" s="230"/>
      <c r="K1232" s="230"/>
      <c r="L1232" s="235"/>
      <c r="M1232" s="236"/>
      <c r="N1232" s="237"/>
      <c r="O1232" s="237"/>
      <c r="P1232" s="237"/>
      <c r="Q1232" s="237"/>
      <c r="R1232" s="237"/>
      <c r="S1232" s="237"/>
      <c r="T1232" s="238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9" t="s">
        <v>152</v>
      </c>
      <c r="AU1232" s="239" t="s">
        <v>146</v>
      </c>
      <c r="AV1232" s="13" t="s">
        <v>82</v>
      </c>
      <c r="AW1232" s="13" t="s">
        <v>30</v>
      </c>
      <c r="AX1232" s="13" t="s">
        <v>74</v>
      </c>
      <c r="AY1232" s="239" t="s">
        <v>138</v>
      </c>
    </row>
    <row r="1233" s="14" customFormat="1">
      <c r="A1233" s="14"/>
      <c r="B1233" s="240"/>
      <c r="C1233" s="241"/>
      <c r="D1233" s="231" t="s">
        <v>152</v>
      </c>
      <c r="E1233" s="242" t="s">
        <v>1</v>
      </c>
      <c r="F1233" s="243" t="s">
        <v>864</v>
      </c>
      <c r="G1233" s="241"/>
      <c r="H1233" s="244">
        <v>5.9500000000000002</v>
      </c>
      <c r="I1233" s="245"/>
      <c r="J1233" s="241"/>
      <c r="K1233" s="241"/>
      <c r="L1233" s="246"/>
      <c r="M1233" s="247"/>
      <c r="N1233" s="248"/>
      <c r="O1233" s="248"/>
      <c r="P1233" s="248"/>
      <c r="Q1233" s="248"/>
      <c r="R1233" s="248"/>
      <c r="S1233" s="248"/>
      <c r="T1233" s="249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0" t="s">
        <v>152</v>
      </c>
      <c r="AU1233" s="250" t="s">
        <v>146</v>
      </c>
      <c r="AV1233" s="14" t="s">
        <v>146</v>
      </c>
      <c r="AW1233" s="14" t="s">
        <v>30</v>
      </c>
      <c r="AX1233" s="14" t="s">
        <v>74</v>
      </c>
      <c r="AY1233" s="250" t="s">
        <v>138</v>
      </c>
    </row>
    <row r="1234" s="15" customFormat="1">
      <c r="A1234" s="15"/>
      <c r="B1234" s="251"/>
      <c r="C1234" s="252"/>
      <c r="D1234" s="231" t="s">
        <v>152</v>
      </c>
      <c r="E1234" s="253" t="s">
        <v>1</v>
      </c>
      <c r="F1234" s="254" t="s">
        <v>169</v>
      </c>
      <c r="G1234" s="252"/>
      <c r="H1234" s="255">
        <v>11.9</v>
      </c>
      <c r="I1234" s="256"/>
      <c r="J1234" s="252"/>
      <c r="K1234" s="252"/>
      <c r="L1234" s="257"/>
      <c r="M1234" s="258"/>
      <c r="N1234" s="259"/>
      <c r="O1234" s="259"/>
      <c r="P1234" s="259"/>
      <c r="Q1234" s="259"/>
      <c r="R1234" s="259"/>
      <c r="S1234" s="259"/>
      <c r="T1234" s="260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1" t="s">
        <v>152</v>
      </c>
      <c r="AU1234" s="261" t="s">
        <v>146</v>
      </c>
      <c r="AV1234" s="15" t="s">
        <v>145</v>
      </c>
      <c r="AW1234" s="15" t="s">
        <v>30</v>
      </c>
      <c r="AX1234" s="15" t="s">
        <v>82</v>
      </c>
      <c r="AY1234" s="261" t="s">
        <v>138</v>
      </c>
    </row>
    <row r="1235" s="2" customFormat="1" ht="24.15" customHeight="1">
      <c r="A1235" s="38"/>
      <c r="B1235" s="39"/>
      <c r="C1235" s="215" t="s">
        <v>1583</v>
      </c>
      <c r="D1235" s="215" t="s">
        <v>141</v>
      </c>
      <c r="E1235" s="216" t="s">
        <v>1584</v>
      </c>
      <c r="F1235" s="217" t="s">
        <v>1585</v>
      </c>
      <c r="G1235" s="218" t="s">
        <v>150</v>
      </c>
      <c r="H1235" s="219">
        <v>11.9</v>
      </c>
      <c r="I1235" s="220"/>
      <c r="J1235" s="221">
        <f>ROUND(I1235*H1235,1)</f>
        <v>0</v>
      </c>
      <c r="K1235" s="222"/>
      <c r="L1235" s="44"/>
      <c r="M1235" s="223" t="s">
        <v>1</v>
      </c>
      <c r="N1235" s="224" t="s">
        <v>40</v>
      </c>
      <c r="O1235" s="91"/>
      <c r="P1235" s="225">
        <f>O1235*H1235</f>
        <v>0</v>
      </c>
      <c r="Q1235" s="225">
        <v>0.00017000000000000001</v>
      </c>
      <c r="R1235" s="225">
        <f>Q1235*H1235</f>
        <v>0.0020230000000000001</v>
      </c>
      <c r="S1235" s="225">
        <v>0</v>
      </c>
      <c r="T1235" s="226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27" t="s">
        <v>232</v>
      </c>
      <c r="AT1235" s="227" t="s">
        <v>141</v>
      </c>
      <c r="AU1235" s="227" t="s">
        <v>146</v>
      </c>
      <c r="AY1235" s="17" t="s">
        <v>138</v>
      </c>
      <c r="BE1235" s="228">
        <f>IF(N1235="základní",J1235,0)</f>
        <v>0</v>
      </c>
      <c r="BF1235" s="228">
        <f>IF(N1235="snížená",J1235,0)</f>
        <v>0</v>
      </c>
      <c r="BG1235" s="228">
        <f>IF(N1235="zákl. přenesená",J1235,0)</f>
        <v>0</v>
      </c>
      <c r="BH1235" s="228">
        <f>IF(N1235="sníž. přenesená",J1235,0)</f>
        <v>0</v>
      </c>
      <c r="BI1235" s="228">
        <f>IF(N1235="nulová",J1235,0)</f>
        <v>0</v>
      </c>
      <c r="BJ1235" s="17" t="s">
        <v>146</v>
      </c>
      <c r="BK1235" s="228">
        <f>ROUND(I1235*H1235,1)</f>
        <v>0</v>
      </c>
      <c r="BL1235" s="17" t="s">
        <v>232</v>
      </c>
      <c r="BM1235" s="227" t="s">
        <v>1586</v>
      </c>
    </row>
    <row r="1236" s="13" customFormat="1">
      <c r="A1236" s="13"/>
      <c r="B1236" s="229"/>
      <c r="C1236" s="230"/>
      <c r="D1236" s="231" t="s">
        <v>152</v>
      </c>
      <c r="E1236" s="232" t="s">
        <v>1</v>
      </c>
      <c r="F1236" s="233" t="s">
        <v>243</v>
      </c>
      <c r="G1236" s="230"/>
      <c r="H1236" s="232" t="s">
        <v>1</v>
      </c>
      <c r="I1236" s="234"/>
      <c r="J1236" s="230"/>
      <c r="K1236" s="230"/>
      <c r="L1236" s="235"/>
      <c r="M1236" s="236"/>
      <c r="N1236" s="237"/>
      <c r="O1236" s="237"/>
      <c r="P1236" s="237"/>
      <c r="Q1236" s="237"/>
      <c r="R1236" s="237"/>
      <c r="S1236" s="237"/>
      <c r="T1236" s="238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9" t="s">
        <v>152</v>
      </c>
      <c r="AU1236" s="239" t="s">
        <v>146</v>
      </c>
      <c r="AV1236" s="13" t="s">
        <v>82</v>
      </c>
      <c r="AW1236" s="13" t="s">
        <v>30</v>
      </c>
      <c r="AX1236" s="13" t="s">
        <v>74</v>
      </c>
      <c r="AY1236" s="239" t="s">
        <v>138</v>
      </c>
    </row>
    <row r="1237" s="14" customFormat="1">
      <c r="A1237" s="14"/>
      <c r="B1237" s="240"/>
      <c r="C1237" s="241"/>
      <c r="D1237" s="231" t="s">
        <v>152</v>
      </c>
      <c r="E1237" s="242" t="s">
        <v>1</v>
      </c>
      <c r="F1237" s="243" t="s">
        <v>864</v>
      </c>
      <c r="G1237" s="241"/>
      <c r="H1237" s="244">
        <v>5.9500000000000002</v>
      </c>
      <c r="I1237" s="245"/>
      <c r="J1237" s="241"/>
      <c r="K1237" s="241"/>
      <c r="L1237" s="246"/>
      <c r="M1237" s="247"/>
      <c r="N1237" s="248"/>
      <c r="O1237" s="248"/>
      <c r="P1237" s="248"/>
      <c r="Q1237" s="248"/>
      <c r="R1237" s="248"/>
      <c r="S1237" s="248"/>
      <c r="T1237" s="249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0" t="s">
        <v>152</v>
      </c>
      <c r="AU1237" s="250" t="s">
        <v>146</v>
      </c>
      <c r="AV1237" s="14" t="s">
        <v>146</v>
      </c>
      <c r="AW1237" s="14" t="s">
        <v>30</v>
      </c>
      <c r="AX1237" s="14" t="s">
        <v>74</v>
      </c>
      <c r="AY1237" s="250" t="s">
        <v>138</v>
      </c>
    </row>
    <row r="1238" s="13" customFormat="1">
      <c r="A1238" s="13"/>
      <c r="B1238" s="229"/>
      <c r="C1238" s="230"/>
      <c r="D1238" s="231" t="s">
        <v>152</v>
      </c>
      <c r="E1238" s="232" t="s">
        <v>1</v>
      </c>
      <c r="F1238" s="233" t="s">
        <v>245</v>
      </c>
      <c r="G1238" s="230"/>
      <c r="H1238" s="232" t="s">
        <v>1</v>
      </c>
      <c r="I1238" s="234"/>
      <c r="J1238" s="230"/>
      <c r="K1238" s="230"/>
      <c r="L1238" s="235"/>
      <c r="M1238" s="236"/>
      <c r="N1238" s="237"/>
      <c r="O1238" s="237"/>
      <c r="P1238" s="237"/>
      <c r="Q1238" s="237"/>
      <c r="R1238" s="237"/>
      <c r="S1238" s="237"/>
      <c r="T1238" s="238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9" t="s">
        <v>152</v>
      </c>
      <c r="AU1238" s="239" t="s">
        <v>146</v>
      </c>
      <c r="AV1238" s="13" t="s">
        <v>82</v>
      </c>
      <c r="AW1238" s="13" t="s">
        <v>30</v>
      </c>
      <c r="AX1238" s="13" t="s">
        <v>74</v>
      </c>
      <c r="AY1238" s="239" t="s">
        <v>138</v>
      </c>
    </row>
    <row r="1239" s="14" customFormat="1">
      <c r="A1239" s="14"/>
      <c r="B1239" s="240"/>
      <c r="C1239" s="241"/>
      <c r="D1239" s="231" t="s">
        <v>152</v>
      </c>
      <c r="E1239" s="242" t="s">
        <v>1</v>
      </c>
      <c r="F1239" s="243" t="s">
        <v>864</v>
      </c>
      <c r="G1239" s="241"/>
      <c r="H1239" s="244">
        <v>5.9500000000000002</v>
      </c>
      <c r="I1239" s="245"/>
      <c r="J1239" s="241"/>
      <c r="K1239" s="241"/>
      <c r="L1239" s="246"/>
      <c r="M1239" s="247"/>
      <c r="N1239" s="248"/>
      <c r="O1239" s="248"/>
      <c r="P1239" s="248"/>
      <c r="Q1239" s="248"/>
      <c r="R1239" s="248"/>
      <c r="S1239" s="248"/>
      <c r="T1239" s="249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0" t="s">
        <v>152</v>
      </c>
      <c r="AU1239" s="250" t="s">
        <v>146</v>
      </c>
      <c r="AV1239" s="14" t="s">
        <v>146</v>
      </c>
      <c r="AW1239" s="14" t="s">
        <v>30</v>
      </c>
      <c r="AX1239" s="14" t="s">
        <v>74</v>
      </c>
      <c r="AY1239" s="250" t="s">
        <v>138</v>
      </c>
    </row>
    <row r="1240" s="15" customFormat="1">
      <c r="A1240" s="15"/>
      <c r="B1240" s="251"/>
      <c r="C1240" s="252"/>
      <c r="D1240" s="231" t="s">
        <v>152</v>
      </c>
      <c r="E1240" s="253" t="s">
        <v>1</v>
      </c>
      <c r="F1240" s="254" t="s">
        <v>169</v>
      </c>
      <c r="G1240" s="252"/>
      <c r="H1240" s="255">
        <v>11.9</v>
      </c>
      <c r="I1240" s="256"/>
      <c r="J1240" s="252"/>
      <c r="K1240" s="252"/>
      <c r="L1240" s="257"/>
      <c r="M1240" s="258"/>
      <c r="N1240" s="259"/>
      <c r="O1240" s="259"/>
      <c r="P1240" s="259"/>
      <c r="Q1240" s="259"/>
      <c r="R1240" s="259"/>
      <c r="S1240" s="259"/>
      <c r="T1240" s="260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1" t="s">
        <v>152</v>
      </c>
      <c r="AU1240" s="261" t="s">
        <v>146</v>
      </c>
      <c r="AV1240" s="15" t="s">
        <v>145</v>
      </c>
      <c r="AW1240" s="15" t="s">
        <v>30</v>
      </c>
      <c r="AX1240" s="15" t="s">
        <v>82</v>
      </c>
      <c r="AY1240" s="261" t="s">
        <v>138</v>
      </c>
    </row>
    <row r="1241" s="2" customFormat="1" ht="24.15" customHeight="1">
      <c r="A1241" s="38"/>
      <c r="B1241" s="39"/>
      <c r="C1241" s="215" t="s">
        <v>1587</v>
      </c>
      <c r="D1241" s="215" t="s">
        <v>141</v>
      </c>
      <c r="E1241" s="216" t="s">
        <v>1588</v>
      </c>
      <c r="F1241" s="217" t="s">
        <v>1589</v>
      </c>
      <c r="G1241" s="218" t="s">
        <v>285</v>
      </c>
      <c r="H1241" s="219">
        <v>8</v>
      </c>
      <c r="I1241" s="220"/>
      <c r="J1241" s="221">
        <f>ROUND(I1241*H1241,1)</f>
        <v>0</v>
      </c>
      <c r="K1241" s="222"/>
      <c r="L1241" s="44"/>
      <c r="M1241" s="223" t="s">
        <v>1</v>
      </c>
      <c r="N1241" s="224" t="s">
        <v>40</v>
      </c>
      <c r="O1241" s="91"/>
      <c r="P1241" s="225">
        <f>O1241*H1241</f>
        <v>0</v>
      </c>
      <c r="Q1241" s="225">
        <v>2.0000000000000002E-05</v>
      </c>
      <c r="R1241" s="225">
        <f>Q1241*H1241</f>
        <v>0.00016000000000000001</v>
      </c>
      <c r="S1241" s="225">
        <v>0</v>
      </c>
      <c r="T1241" s="226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227" t="s">
        <v>232</v>
      </c>
      <c r="AT1241" s="227" t="s">
        <v>141</v>
      </c>
      <c r="AU1241" s="227" t="s">
        <v>146</v>
      </c>
      <c r="AY1241" s="17" t="s">
        <v>138</v>
      </c>
      <c r="BE1241" s="228">
        <f>IF(N1241="základní",J1241,0)</f>
        <v>0</v>
      </c>
      <c r="BF1241" s="228">
        <f>IF(N1241="snížená",J1241,0)</f>
        <v>0</v>
      </c>
      <c r="BG1241" s="228">
        <f>IF(N1241="zákl. přenesená",J1241,0)</f>
        <v>0</v>
      </c>
      <c r="BH1241" s="228">
        <f>IF(N1241="sníž. přenesená",J1241,0)</f>
        <v>0</v>
      </c>
      <c r="BI1241" s="228">
        <f>IF(N1241="nulová",J1241,0)</f>
        <v>0</v>
      </c>
      <c r="BJ1241" s="17" t="s">
        <v>146</v>
      </c>
      <c r="BK1241" s="228">
        <f>ROUND(I1241*H1241,1)</f>
        <v>0</v>
      </c>
      <c r="BL1241" s="17" t="s">
        <v>232</v>
      </c>
      <c r="BM1241" s="227" t="s">
        <v>1590</v>
      </c>
    </row>
    <row r="1242" s="13" customFormat="1">
      <c r="A1242" s="13"/>
      <c r="B1242" s="229"/>
      <c r="C1242" s="230"/>
      <c r="D1242" s="231" t="s">
        <v>152</v>
      </c>
      <c r="E1242" s="232" t="s">
        <v>1</v>
      </c>
      <c r="F1242" s="233" t="s">
        <v>1591</v>
      </c>
      <c r="G1242" s="230"/>
      <c r="H1242" s="232" t="s">
        <v>1</v>
      </c>
      <c r="I1242" s="234"/>
      <c r="J1242" s="230"/>
      <c r="K1242" s="230"/>
      <c r="L1242" s="235"/>
      <c r="M1242" s="236"/>
      <c r="N1242" s="237"/>
      <c r="O1242" s="237"/>
      <c r="P1242" s="237"/>
      <c r="Q1242" s="237"/>
      <c r="R1242" s="237"/>
      <c r="S1242" s="237"/>
      <c r="T1242" s="238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9" t="s">
        <v>152</v>
      </c>
      <c r="AU1242" s="239" t="s">
        <v>146</v>
      </c>
      <c r="AV1242" s="13" t="s">
        <v>82</v>
      </c>
      <c r="AW1242" s="13" t="s">
        <v>30</v>
      </c>
      <c r="AX1242" s="13" t="s">
        <v>74</v>
      </c>
      <c r="AY1242" s="239" t="s">
        <v>138</v>
      </c>
    </row>
    <row r="1243" s="14" customFormat="1">
      <c r="A1243" s="14"/>
      <c r="B1243" s="240"/>
      <c r="C1243" s="241"/>
      <c r="D1243" s="231" t="s">
        <v>152</v>
      </c>
      <c r="E1243" s="242" t="s">
        <v>1</v>
      </c>
      <c r="F1243" s="243" t="s">
        <v>183</v>
      </c>
      <c r="G1243" s="241"/>
      <c r="H1243" s="244">
        <v>8</v>
      </c>
      <c r="I1243" s="245"/>
      <c r="J1243" s="241"/>
      <c r="K1243" s="241"/>
      <c r="L1243" s="246"/>
      <c r="M1243" s="247"/>
      <c r="N1243" s="248"/>
      <c r="O1243" s="248"/>
      <c r="P1243" s="248"/>
      <c r="Q1243" s="248"/>
      <c r="R1243" s="248"/>
      <c r="S1243" s="248"/>
      <c r="T1243" s="249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0" t="s">
        <v>152</v>
      </c>
      <c r="AU1243" s="250" t="s">
        <v>146</v>
      </c>
      <c r="AV1243" s="14" t="s">
        <v>146</v>
      </c>
      <c r="AW1243" s="14" t="s">
        <v>30</v>
      </c>
      <c r="AX1243" s="14" t="s">
        <v>74</v>
      </c>
      <c r="AY1243" s="250" t="s">
        <v>138</v>
      </c>
    </row>
    <row r="1244" s="15" customFormat="1">
      <c r="A1244" s="15"/>
      <c r="B1244" s="251"/>
      <c r="C1244" s="252"/>
      <c r="D1244" s="231" t="s">
        <v>152</v>
      </c>
      <c r="E1244" s="253" t="s">
        <v>1</v>
      </c>
      <c r="F1244" s="254" t="s">
        <v>169</v>
      </c>
      <c r="G1244" s="252"/>
      <c r="H1244" s="255">
        <v>8</v>
      </c>
      <c r="I1244" s="256"/>
      <c r="J1244" s="252"/>
      <c r="K1244" s="252"/>
      <c r="L1244" s="257"/>
      <c r="M1244" s="258"/>
      <c r="N1244" s="259"/>
      <c r="O1244" s="259"/>
      <c r="P1244" s="259"/>
      <c r="Q1244" s="259"/>
      <c r="R1244" s="259"/>
      <c r="S1244" s="259"/>
      <c r="T1244" s="260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1" t="s">
        <v>152</v>
      </c>
      <c r="AU1244" s="261" t="s">
        <v>146</v>
      </c>
      <c r="AV1244" s="15" t="s">
        <v>145</v>
      </c>
      <c r="AW1244" s="15" t="s">
        <v>30</v>
      </c>
      <c r="AX1244" s="15" t="s">
        <v>82</v>
      </c>
      <c r="AY1244" s="261" t="s">
        <v>138</v>
      </c>
    </row>
    <row r="1245" s="2" customFormat="1" ht="24.15" customHeight="1">
      <c r="A1245" s="38"/>
      <c r="B1245" s="39"/>
      <c r="C1245" s="215" t="s">
        <v>1592</v>
      </c>
      <c r="D1245" s="215" t="s">
        <v>141</v>
      </c>
      <c r="E1245" s="216" t="s">
        <v>1593</v>
      </c>
      <c r="F1245" s="217" t="s">
        <v>1594</v>
      </c>
      <c r="G1245" s="218" t="s">
        <v>285</v>
      </c>
      <c r="H1245" s="219">
        <v>8</v>
      </c>
      <c r="I1245" s="220"/>
      <c r="J1245" s="221">
        <f>ROUND(I1245*H1245,1)</f>
        <v>0</v>
      </c>
      <c r="K1245" s="222"/>
      <c r="L1245" s="44"/>
      <c r="M1245" s="223" t="s">
        <v>1</v>
      </c>
      <c r="N1245" s="224" t="s">
        <v>40</v>
      </c>
      <c r="O1245" s="91"/>
      <c r="P1245" s="225">
        <f>O1245*H1245</f>
        <v>0</v>
      </c>
      <c r="Q1245" s="225">
        <v>6.0000000000000002E-05</v>
      </c>
      <c r="R1245" s="225">
        <f>Q1245*H1245</f>
        <v>0.00048000000000000001</v>
      </c>
      <c r="S1245" s="225">
        <v>0</v>
      </c>
      <c r="T1245" s="226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27" t="s">
        <v>232</v>
      </c>
      <c r="AT1245" s="227" t="s">
        <v>141</v>
      </c>
      <c r="AU1245" s="227" t="s">
        <v>146</v>
      </c>
      <c r="AY1245" s="17" t="s">
        <v>138</v>
      </c>
      <c r="BE1245" s="228">
        <f>IF(N1245="základní",J1245,0)</f>
        <v>0</v>
      </c>
      <c r="BF1245" s="228">
        <f>IF(N1245="snížená",J1245,0)</f>
        <v>0</v>
      </c>
      <c r="BG1245" s="228">
        <f>IF(N1245="zákl. přenesená",J1245,0)</f>
        <v>0</v>
      </c>
      <c r="BH1245" s="228">
        <f>IF(N1245="sníž. přenesená",J1245,0)</f>
        <v>0</v>
      </c>
      <c r="BI1245" s="228">
        <f>IF(N1245="nulová",J1245,0)</f>
        <v>0</v>
      </c>
      <c r="BJ1245" s="17" t="s">
        <v>146</v>
      </c>
      <c r="BK1245" s="228">
        <f>ROUND(I1245*H1245,1)</f>
        <v>0</v>
      </c>
      <c r="BL1245" s="17" t="s">
        <v>232</v>
      </c>
      <c r="BM1245" s="227" t="s">
        <v>1595</v>
      </c>
    </row>
    <row r="1246" s="13" customFormat="1">
      <c r="A1246" s="13"/>
      <c r="B1246" s="229"/>
      <c r="C1246" s="230"/>
      <c r="D1246" s="231" t="s">
        <v>152</v>
      </c>
      <c r="E1246" s="232" t="s">
        <v>1</v>
      </c>
      <c r="F1246" s="233" t="s">
        <v>1596</v>
      </c>
      <c r="G1246" s="230"/>
      <c r="H1246" s="232" t="s">
        <v>1</v>
      </c>
      <c r="I1246" s="234"/>
      <c r="J1246" s="230"/>
      <c r="K1246" s="230"/>
      <c r="L1246" s="235"/>
      <c r="M1246" s="236"/>
      <c r="N1246" s="237"/>
      <c r="O1246" s="237"/>
      <c r="P1246" s="237"/>
      <c r="Q1246" s="237"/>
      <c r="R1246" s="237"/>
      <c r="S1246" s="237"/>
      <c r="T1246" s="23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9" t="s">
        <v>152</v>
      </c>
      <c r="AU1246" s="239" t="s">
        <v>146</v>
      </c>
      <c r="AV1246" s="13" t="s">
        <v>82</v>
      </c>
      <c r="AW1246" s="13" t="s">
        <v>30</v>
      </c>
      <c r="AX1246" s="13" t="s">
        <v>74</v>
      </c>
      <c r="AY1246" s="239" t="s">
        <v>138</v>
      </c>
    </row>
    <row r="1247" s="14" customFormat="1">
      <c r="A1247" s="14"/>
      <c r="B1247" s="240"/>
      <c r="C1247" s="241"/>
      <c r="D1247" s="231" t="s">
        <v>152</v>
      </c>
      <c r="E1247" s="242" t="s">
        <v>1</v>
      </c>
      <c r="F1247" s="243" t="s">
        <v>183</v>
      </c>
      <c r="G1247" s="241"/>
      <c r="H1247" s="244">
        <v>8</v>
      </c>
      <c r="I1247" s="245"/>
      <c r="J1247" s="241"/>
      <c r="K1247" s="241"/>
      <c r="L1247" s="246"/>
      <c r="M1247" s="247"/>
      <c r="N1247" s="248"/>
      <c r="O1247" s="248"/>
      <c r="P1247" s="248"/>
      <c r="Q1247" s="248"/>
      <c r="R1247" s="248"/>
      <c r="S1247" s="248"/>
      <c r="T1247" s="24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0" t="s">
        <v>152</v>
      </c>
      <c r="AU1247" s="250" t="s">
        <v>146</v>
      </c>
      <c r="AV1247" s="14" t="s">
        <v>146</v>
      </c>
      <c r="AW1247" s="14" t="s">
        <v>30</v>
      </c>
      <c r="AX1247" s="14" t="s">
        <v>74</v>
      </c>
      <c r="AY1247" s="250" t="s">
        <v>138</v>
      </c>
    </row>
    <row r="1248" s="15" customFormat="1">
      <c r="A1248" s="15"/>
      <c r="B1248" s="251"/>
      <c r="C1248" s="252"/>
      <c r="D1248" s="231" t="s">
        <v>152</v>
      </c>
      <c r="E1248" s="253" t="s">
        <v>1</v>
      </c>
      <c r="F1248" s="254" t="s">
        <v>169</v>
      </c>
      <c r="G1248" s="252"/>
      <c r="H1248" s="255">
        <v>8</v>
      </c>
      <c r="I1248" s="256"/>
      <c r="J1248" s="252"/>
      <c r="K1248" s="252"/>
      <c r="L1248" s="257"/>
      <c r="M1248" s="258"/>
      <c r="N1248" s="259"/>
      <c r="O1248" s="259"/>
      <c r="P1248" s="259"/>
      <c r="Q1248" s="259"/>
      <c r="R1248" s="259"/>
      <c r="S1248" s="259"/>
      <c r="T1248" s="260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1" t="s">
        <v>152</v>
      </c>
      <c r="AU1248" s="261" t="s">
        <v>146</v>
      </c>
      <c r="AV1248" s="15" t="s">
        <v>145</v>
      </c>
      <c r="AW1248" s="15" t="s">
        <v>30</v>
      </c>
      <c r="AX1248" s="15" t="s">
        <v>82</v>
      </c>
      <c r="AY1248" s="261" t="s">
        <v>138</v>
      </c>
    </row>
    <row r="1249" s="2" customFormat="1" ht="24.15" customHeight="1">
      <c r="A1249" s="38"/>
      <c r="B1249" s="39"/>
      <c r="C1249" s="215" t="s">
        <v>1597</v>
      </c>
      <c r="D1249" s="215" t="s">
        <v>141</v>
      </c>
      <c r="E1249" s="216" t="s">
        <v>1598</v>
      </c>
      <c r="F1249" s="217" t="s">
        <v>1599</v>
      </c>
      <c r="G1249" s="218" t="s">
        <v>150</v>
      </c>
      <c r="H1249" s="219">
        <v>11.9</v>
      </c>
      <c r="I1249" s="220"/>
      <c r="J1249" s="221">
        <f>ROUND(I1249*H1249,1)</f>
        <v>0</v>
      </c>
      <c r="K1249" s="222"/>
      <c r="L1249" s="44"/>
      <c r="M1249" s="223" t="s">
        <v>1</v>
      </c>
      <c r="N1249" s="224" t="s">
        <v>40</v>
      </c>
      <c r="O1249" s="91"/>
      <c r="P1249" s="225">
        <f>O1249*H1249</f>
        <v>0</v>
      </c>
      <c r="Q1249" s="225">
        <v>0.00042999999999999999</v>
      </c>
      <c r="R1249" s="225">
        <f>Q1249*H1249</f>
        <v>0.005117</v>
      </c>
      <c r="S1249" s="225">
        <v>0</v>
      </c>
      <c r="T1249" s="226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227" t="s">
        <v>232</v>
      </c>
      <c r="AT1249" s="227" t="s">
        <v>141</v>
      </c>
      <c r="AU1249" s="227" t="s">
        <v>146</v>
      </c>
      <c r="AY1249" s="17" t="s">
        <v>138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17" t="s">
        <v>146</v>
      </c>
      <c r="BK1249" s="228">
        <f>ROUND(I1249*H1249,1)</f>
        <v>0</v>
      </c>
      <c r="BL1249" s="17" t="s">
        <v>232</v>
      </c>
      <c r="BM1249" s="227" t="s">
        <v>1600</v>
      </c>
    </row>
    <row r="1250" s="13" customFormat="1">
      <c r="A1250" s="13"/>
      <c r="B1250" s="229"/>
      <c r="C1250" s="230"/>
      <c r="D1250" s="231" t="s">
        <v>152</v>
      </c>
      <c r="E1250" s="232" t="s">
        <v>1</v>
      </c>
      <c r="F1250" s="233" t="s">
        <v>243</v>
      </c>
      <c r="G1250" s="230"/>
      <c r="H1250" s="232" t="s">
        <v>1</v>
      </c>
      <c r="I1250" s="234"/>
      <c r="J1250" s="230"/>
      <c r="K1250" s="230"/>
      <c r="L1250" s="235"/>
      <c r="M1250" s="236"/>
      <c r="N1250" s="237"/>
      <c r="O1250" s="237"/>
      <c r="P1250" s="237"/>
      <c r="Q1250" s="237"/>
      <c r="R1250" s="237"/>
      <c r="S1250" s="237"/>
      <c r="T1250" s="23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9" t="s">
        <v>152</v>
      </c>
      <c r="AU1250" s="239" t="s">
        <v>146</v>
      </c>
      <c r="AV1250" s="13" t="s">
        <v>82</v>
      </c>
      <c r="AW1250" s="13" t="s">
        <v>30</v>
      </c>
      <c r="AX1250" s="13" t="s">
        <v>74</v>
      </c>
      <c r="AY1250" s="239" t="s">
        <v>138</v>
      </c>
    </row>
    <row r="1251" s="14" customFormat="1">
      <c r="A1251" s="14"/>
      <c r="B1251" s="240"/>
      <c r="C1251" s="241"/>
      <c r="D1251" s="231" t="s">
        <v>152</v>
      </c>
      <c r="E1251" s="242" t="s">
        <v>1</v>
      </c>
      <c r="F1251" s="243" t="s">
        <v>864</v>
      </c>
      <c r="G1251" s="241"/>
      <c r="H1251" s="244">
        <v>5.9500000000000002</v>
      </c>
      <c r="I1251" s="245"/>
      <c r="J1251" s="241"/>
      <c r="K1251" s="241"/>
      <c r="L1251" s="246"/>
      <c r="M1251" s="247"/>
      <c r="N1251" s="248"/>
      <c r="O1251" s="248"/>
      <c r="P1251" s="248"/>
      <c r="Q1251" s="248"/>
      <c r="R1251" s="248"/>
      <c r="S1251" s="248"/>
      <c r="T1251" s="249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0" t="s">
        <v>152</v>
      </c>
      <c r="AU1251" s="250" t="s">
        <v>146</v>
      </c>
      <c r="AV1251" s="14" t="s">
        <v>146</v>
      </c>
      <c r="AW1251" s="14" t="s">
        <v>30</v>
      </c>
      <c r="AX1251" s="14" t="s">
        <v>74</v>
      </c>
      <c r="AY1251" s="250" t="s">
        <v>138</v>
      </c>
    </row>
    <row r="1252" s="13" customFormat="1">
      <c r="A1252" s="13"/>
      <c r="B1252" s="229"/>
      <c r="C1252" s="230"/>
      <c r="D1252" s="231" t="s">
        <v>152</v>
      </c>
      <c r="E1252" s="232" t="s">
        <v>1</v>
      </c>
      <c r="F1252" s="233" t="s">
        <v>245</v>
      </c>
      <c r="G1252" s="230"/>
      <c r="H1252" s="232" t="s">
        <v>1</v>
      </c>
      <c r="I1252" s="234"/>
      <c r="J1252" s="230"/>
      <c r="K1252" s="230"/>
      <c r="L1252" s="235"/>
      <c r="M1252" s="236"/>
      <c r="N1252" s="237"/>
      <c r="O1252" s="237"/>
      <c r="P1252" s="237"/>
      <c r="Q1252" s="237"/>
      <c r="R1252" s="237"/>
      <c r="S1252" s="237"/>
      <c r="T1252" s="238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9" t="s">
        <v>152</v>
      </c>
      <c r="AU1252" s="239" t="s">
        <v>146</v>
      </c>
      <c r="AV1252" s="13" t="s">
        <v>82</v>
      </c>
      <c r="AW1252" s="13" t="s">
        <v>30</v>
      </c>
      <c r="AX1252" s="13" t="s">
        <v>74</v>
      </c>
      <c r="AY1252" s="239" t="s">
        <v>138</v>
      </c>
    </row>
    <row r="1253" s="14" customFormat="1">
      <c r="A1253" s="14"/>
      <c r="B1253" s="240"/>
      <c r="C1253" s="241"/>
      <c r="D1253" s="231" t="s">
        <v>152</v>
      </c>
      <c r="E1253" s="242" t="s">
        <v>1</v>
      </c>
      <c r="F1253" s="243" t="s">
        <v>864</v>
      </c>
      <c r="G1253" s="241"/>
      <c r="H1253" s="244">
        <v>5.9500000000000002</v>
      </c>
      <c r="I1253" s="245"/>
      <c r="J1253" s="241"/>
      <c r="K1253" s="241"/>
      <c r="L1253" s="246"/>
      <c r="M1253" s="247"/>
      <c r="N1253" s="248"/>
      <c r="O1253" s="248"/>
      <c r="P1253" s="248"/>
      <c r="Q1253" s="248"/>
      <c r="R1253" s="248"/>
      <c r="S1253" s="248"/>
      <c r="T1253" s="249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0" t="s">
        <v>152</v>
      </c>
      <c r="AU1253" s="250" t="s">
        <v>146</v>
      </c>
      <c r="AV1253" s="14" t="s">
        <v>146</v>
      </c>
      <c r="AW1253" s="14" t="s">
        <v>30</v>
      </c>
      <c r="AX1253" s="14" t="s">
        <v>74</v>
      </c>
      <c r="AY1253" s="250" t="s">
        <v>138</v>
      </c>
    </row>
    <row r="1254" s="15" customFormat="1">
      <c r="A1254" s="15"/>
      <c r="B1254" s="251"/>
      <c r="C1254" s="252"/>
      <c r="D1254" s="231" t="s">
        <v>152</v>
      </c>
      <c r="E1254" s="253" t="s">
        <v>1</v>
      </c>
      <c r="F1254" s="254" t="s">
        <v>169</v>
      </c>
      <c r="G1254" s="252"/>
      <c r="H1254" s="255">
        <v>11.9</v>
      </c>
      <c r="I1254" s="256"/>
      <c r="J1254" s="252"/>
      <c r="K1254" s="252"/>
      <c r="L1254" s="257"/>
      <c r="M1254" s="258"/>
      <c r="N1254" s="259"/>
      <c r="O1254" s="259"/>
      <c r="P1254" s="259"/>
      <c r="Q1254" s="259"/>
      <c r="R1254" s="259"/>
      <c r="S1254" s="259"/>
      <c r="T1254" s="260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1" t="s">
        <v>152</v>
      </c>
      <c r="AU1254" s="261" t="s">
        <v>146</v>
      </c>
      <c r="AV1254" s="15" t="s">
        <v>145</v>
      </c>
      <c r="AW1254" s="15" t="s">
        <v>30</v>
      </c>
      <c r="AX1254" s="15" t="s">
        <v>82</v>
      </c>
      <c r="AY1254" s="261" t="s">
        <v>138</v>
      </c>
    </row>
    <row r="1255" s="2" customFormat="1" ht="24.15" customHeight="1">
      <c r="A1255" s="38"/>
      <c r="B1255" s="39"/>
      <c r="C1255" s="215" t="s">
        <v>1601</v>
      </c>
      <c r="D1255" s="215" t="s">
        <v>141</v>
      </c>
      <c r="E1255" s="216" t="s">
        <v>1602</v>
      </c>
      <c r="F1255" s="217" t="s">
        <v>1603</v>
      </c>
      <c r="G1255" s="218" t="s">
        <v>285</v>
      </c>
      <c r="H1255" s="219">
        <v>8</v>
      </c>
      <c r="I1255" s="220"/>
      <c r="J1255" s="221">
        <f>ROUND(I1255*H1255,1)</f>
        <v>0</v>
      </c>
      <c r="K1255" s="222"/>
      <c r="L1255" s="44"/>
      <c r="M1255" s="223" t="s">
        <v>1</v>
      </c>
      <c r="N1255" s="224" t="s">
        <v>40</v>
      </c>
      <c r="O1255" s="91"/>
      <c r="P1255" s="225">
        <f>O1255*H1255</f>
        <v>0</v>
      </c>
      <c r="Q1255" s="225">
        <v>2.0000000000000002E-05</v>
      </c>
      <c r="R1255" s="225">
        <f>Q1255*H1255</f>
        <v>0.00016000000000000001</v>
      </c>
      <c r="S1255" s="225">
        <v>0</v>
      </c>
      <c r="T1255" s="226">
        <f>S1255*H1255</f>
        <v>0</v>
      </c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R1255" s="227" t="s">
        <v>232</v>
      </c>
      <c r="AT1255" s="227" t="s">
        <v>141</v>
      </c>
      <c r="AU1255" s="227" t="s">
        <v>146</v>
      </c>
      <c r="AY1255" s="17" t="s">
        <v>138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17" t="s">
        <v>146</v>
      </c>
      <c r="BK1255" s="228">
        <f>ROUND(I1255*H1255,1)</f>
        <v>0</v>
      </c>
      <c r="BL1255" s="17" t="s">
        <v>232</v>
      </c>
      <c r="BM1255" s="227" t="s">
        <v>1604</v>
      </c>
    </row>
    <row r="1256" s="13" customFormat="1">
      <c r="A1256" s="13"/>
      <c r="B1256" s="229"/>
      <c r="C1256" s="230"/>
      <c r="D1256" s="231" t="s">
        <v>152</v>
      </c>
      <c r="E1256" s="232" t="s">
        <v>1</v>
      </c>
      <c r="F1256" s="233" t="s">
        <v>1591</v>
      </c>
      <c r="G1256" s="230"/>
      <c r="H1256" s="232" t="s">
        <v>1</v>
      </c>
      <c r="I1256" s="234"/>
      <c r="J1256" s="230"/>
      <c r="K1256" s="230"/>
      <c r="L1256" s="235"/>
      <c r="M1256" s="236"/>
      <c r="N1256" s="237"/>
      <c r="O1256" s="237"/>
      <c r="P1256" s="237"/>
      <c r="Q1256" s="237"/>
      <c r="R1256" s="237"/>
      <c r="S1256" s="237"/>
      <c r="T1256" s="238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9" t="s">
        <v>152</v>
      </c>
      <c r="AU1256" s="239" t="s">
        <v>146</v>
      </c>
      <c r="AV1256" s="13" t="s">
        <v>82</v>
      </c>
      <c r="AW1256" s="13" t="s">
        <v>30</v>
      </c>
      <c r="AX1256" s="13" t="s">
        <v>74</v>
      </c>
      <c r="AY1256" s="239" t="s">
        <v>138</v>
      </c>
    </row>
    <row r="1257" s="14" customFormat="1">
      <c r="A1257" s="14"/>
      <c r="B1257" s="240"/>
      <c r="C1257" s="241"/>
      <c r="D1257" s="231" t="s">
        <v>152</v>
      </c>
      <c r="E1257" s="242" t="s">
        <v>1</v>
      </c>
      <c r="F1257" s="243" t="s">
        <v>183</v>
      </c>
      <c r="G1257" s="241"/>
      <c r="H1257" s="244">
        <v>8</v>
      </c>
      <c r="I1257" s="245"/>
      <c r="J1257" s="241"/>
      <c r="K1257" s="241"/>
      <c r="L1257" s="246"/>
      <c r="M1257" s="247"/>
      <c r="N1257" s="248"/>
      <c r="O1257" s="248"/>
      <c r="P1257" s="248"/>
      <c r="Q1257" s="248"/>
      <c r="R1257" s="248"/>
      <c r="S1257" s="248"/>
      <c r="T1257" s="249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0" t="s">
        <v>152</v>
      </c>
      <c r="AU1257" s="250" t="s">
        <v>146</v>
      </c>
      <c r="AV1257" s="14" t="s">
        <v>146</v>
      </c>
      <c r="AW1257" s="14" t="s">
        <v>30</v>
      </c>
      <c r="AX1257" s="14" t="s">
        <v>74</v>
      </c>
      <c r="AY1257" s="250" t="s">
        <v>138</v>
      </c>
    </row>
    <row r="1258" s="15" customFormat="1">
      <c r="A1258" s="15"/>
      <c r="B1258" s="251"/>
      <c r="C1258" s="252"/>
      <c r="D1258" s="231" t="s">
        <v>152</v>
      </c>
      <c r="E1258" s="253" t="s">
        <v>1</v>
      </c>
      <c r="F1258" s="254" t="s">
        <v>169</v>
      </c>
      <c r="G1258" s="252"/>
      <c r="H1258" s="255">
        <v>8</v>
      </c>
      <c r="I1258" s="256"/>
      <c r="J1258" s="252"/>
      <c r="K1258" s="252"/>
      <c r="L1258" s="257"/>
      <c r="M1258" s="258"/>
      <c r="N1258" s="259"/>
      <c r="O1258" s="259"/>
      <c r="P1258" s="259"/>
      <c r="Q1258" s="259"/>
      <c r="R1258" s="259"/>
      <c r="S1258" s="259"/>
      <c r="T1258" s="260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61" t="s">
        <v>152</v>
      </c>
      <c r="AU1258" s="261" t="s">
        <v>146</v>
      </c>
      <c r="AV1258" s="15" t="s">
        <v>145</v>
      </c>
      <c r="AW1258" s="15" t="s">
        <v>30</v>
      </c>
      <c r="AX1258" s="15" t="s">
        <v>82</v>
      </c>
      <c r="AY1258" s="261" t="s">
        <v>138</v>
      </c>
    </row>
    <row r="1259" s="2" customFormat="1" ht="24.15" customHeight="1">
      <c r="A1259" s="38"/>
      <c r="B1259" s="39"/>
      <c r="C1259" s="215" t="s">
        <v>1605</v>
      </c>
      <c r="D1259" s="215" t="s">
        <v>141</v>
      </c>
      <c r="E1259" s="216" t="s">
        <v>1606</v>
      </c>
      <c r="F1259" s="217" t="s">
        <v>1607</v>
      </c>
      <c r="G1259" s="218" t="s">
        <v>150</v>
      </c>
      <c r="H1259" s="219">
        <v>11.9</v>
      </c>
      <c r="I1259" s="220"/>
      <c r="J1259" s="221">
        <f>ROUND(I1259*H1259,1)</f>
        <v>0</v>
      </c>
      <c r="K1259" s="222"/>
      <c r="L1259" s="44"/>
      <c r="M1259" s="223" t="s">
        <v>1</v>
      </c>
      <c r="N1259" s="224" t="s">
        <v>40</v>
      </c>
      <c r="O1259" s="91"/>
      <c r="P1259" s="225">
        <f>O1259*H1259</f>
        <v>0</v>
      </c>
      <c r="Q1259" s="225">
        <v>4.0000000000000003E-05</v>
      </c>
      <c r="R1259" s="225">
        <f>Q1259*H1259</f>
        <v>0.00047600000000000008</v>
      </c>
      <c r="S1259" s="225">
        <v>0</v>
      </c>
      <c r="T1259" s="226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227" t="s">
        <v>232</v>
      </c>
      <c r="AT1259" s="227" t="s">
        <v>141</v>
      </c>
      <c r="AU1259" s="227" t="s">
        <v>146</v>
      </c>
      <c r="AY1259" s="17" t="s">
        <v>138</v>
      </c>
      <c r="BE1259" s="228">
        <f>IF(N1259="základní",J1259,0)</f>
        <v>0</v>
      </c>
      <c r="BF1259" s="228">
        <f>IF(N1259="snížená",J1259,0)</f>
        <v>0</v>
      </c>
      <c r="BG1259" s="228">
        <f>IF(N1259="zákl. přenesená",J1259,0)</f>
        <v>0</v>
      </c>
      <c r="BH1259" s="228">
        <f>IF(N1259="sníž. přenesená",J1259,0)</f>
        <v>0</v>
      </c>
      <c r="BI1259" s="228">
        <f>IF(N1259="nulová",J1259,0)</f>
        <v>0</v>
      </c>
      <c r="BJ1259" s="17" t="s">
        <v>146</v>
      </c>
      <c r="BK1259" s="228">
        <f>ROUND(I1259*H1259,1)</f>
        <v>0</v>
      </c>
      <c r="BL1259" s="17" t="s">
        <v>232</v>
      </c>
      <c r="BM1259" s="227" t="s">
        <v>1608</v>
      </c>
    </row>
    <row r="1260" s="13" customFormat="1">
      <c r="A1260" s="13"/>
      <c r="B1260" s="229"/>
      <c r="C1260" s="230"/>
      <c r="D1260" s="231" t="s">
        <v>152</v>
      </c>
      <c r="E1260" s="232" t="s">
        <v>1</v>
      </c>
      <c r="F1260" s="233" t="s">
        <v>243</v>
      </c>
      <c r="G1260" s="230"/>
      <c r="H1260" s="232" t="s">
        <v>1</v>
      </c>
      <c r="I1260" s="234"/>
      <c r="J1260" s="230"/>
      <c r="K1260" s="230"/>
      <c r="L1260" s="235"/>
      <c r="M1260" s="236"/>
      <c r="N1260" s="237"/>
      <c r="O1260" s="237"/>
      <c r="P1260" s="237"/>
      <c r="Q1260" s="237"/>
      <c r="R1260" s="237"/>
      <c r="S1260" s="237"/>
      <c r="T1260" s="238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9" t="s">
        <v>152</v>
      </c>
      <c r="AU1260" s="239" t="s">
        <v>146</v>
      </c>
      <c r="AV1260" s="13" t="s">
        <v>82</v>
      </c>
      <c r="AW1260" s="13" t="s">
        <v>30</v>
      </c>
      <c r="AX1260" s="13" t="s">
        <v>74</v>
      </c>
      <c r="AY1260" s="239" t="s">
        <v>138</v>
      </c>
    </row>
    <row r="1261" s="14" customFormat="1">
      <c r="A1261" s="14"/>
      <c r="B1261" s="240"/>
      <c r="C1261" s="241"/>
      <c r="D1261" s="231" t="s">
        <v>152</v>
      </c>
      <c r="E1261" s="242" t="s">
        <v>1</v>
      </c>
      <c r="F1261" s="243" t="s">
        <v>864</v>
      </c>
      <c r="G1261" s="241"/>
      <c r="H1261" s="244">
        <v>5.9500000000000002</v>
      </c>
      <c r="I1261" s="245"/>
      <c r="J1261" s="241"/>
      <c r="K1261" s="241"/>
      <c r="L1261" s="246"/>
      <c r="M1261" s="247"/>
      <c r="N1261" s="248"/>
      <c r="O1261" s="248"/>
      <c r="P1261" s="248"/>
      <c r="Q1261" s="248"/>
      <c r="R1261" s="248"/>
      <c r="S1261" s="248"/>
      <c r="T1261" s="249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0" t="s">
        <v>152</v>
      </c>
      <c r="AU1261" s="250" t="s">
        <v>146</v>
      </c>
      <c r="AV1261" s="14" t="s">
        <v>146</v>
      </c>
      <c r="AW1261" s="14" t="s">
        <v>30</v>
      </c>
      <c r="AX1261" s="14" t="s">
        <v>74</v>
      </c>
      <c r="AY1261" s="250" t="s">
        <v>138</v>
      </c>
    </row>
    <row r="1262" s="13" customFormat="1">
      <c r="A1262" s="13"/>
      <c r="B1262" s="229"/>
      <c r="C1262" s="230"/>
      <c r="D1262" s="231" t="s">
        <v>152</v>
      </c>
      <c r="E1262" s="232" t="s">
        <v>1</v>
      </c>
      <c r="F1262" s="233" t="s">
        <v>245</v>
      </c>
      <c r="G1262" s="230"/>
      <c r="H1262" s="232" t="s">
        <v>1</v>
      </c>
      <c r="I1262" s="234"/>
      <c r="J1262" s="230"/>
      <c r="K1262" s="230"/>
      <c r="L1262" s="235"/>
      <c r="M1262" s="236"/>
      <c r="N1262" s="237"/>
      <c r="O1262" s="237"/>
      <c r="P1262" s="237"/>
      <c r="Q1262" s="237"/>
      <c r="R1262" s="237"/>
      <c r="S1262" s="237"/>
      <c r="T1262" s="238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9" t="s">
        <v>152</v>
      </c>
      <c r="AU1262" s="239" t="s">
        <v>146</v>
      </c>
      <c r="AV1262" s="13" t="s">
        <v>82</v>
      </c>
      <c r="AW1262" s="13" t="s">
        <v>30</v>
      </c>
      <c r="AX1262" s="13" t="s">
        <v>74</v>
      </c>
      <c r="AY1262" s="239" t="s">
        <v>138</v>
      </c>
    </row>
    <row r="1263" s="14" customFormat="1">
      <c r="A1263" s="14"/>
      <c r="B1263" s="240"/>
      <c r="C1263" s="241"/>
      <c r="D1263" s="231" t="s">
        <v>152</v>
      </c>
      <c r="E1263" s="242" t="s">
        <v>1</v>
      </c>
      <c r="F1263" s="243" t="s">
        <v>864</v>
      </c>
      <c r="G1263" s="241"/>
      <c r="H1263" s="244">
        <v>5.9500000000000002</v>
      </c>
      <c r="I1263" s="245"/>
      <c r="J1263" s="241"/>
      <c r="K1263" s="241"/>
      <c r="L1263" s="246"/>
      <c r="M1263" s="247"/>
      <c r="N1263" s="248"/>
      <c r="O1263" s="248"/>
      <c r="P1263" s="248"/>
      <c r="Q1263" s="248"/>
      <c r="R1263" s="248"/>
      <c r="S1263" s="248"/>
      <c r="T1263" s="249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0" t="s">
        <v>152</v>
      </c>
      <c r="AU1263" s="250" t="s">
        <v>146</v>
      </c>
      <c r="AV1263" s="14" t="s">
        <v>146</v>
      </c>
      <c r="AW1263" s="14" t="s">
        <v>30</v>
      </c>
      <c r="AX1263" s="14" t="s">
        <v>74</v>
      </c>
      <c r="AY1263" s="250" t="s">
        <v>138</v>
      </c>
    </row>
    <row r="1264" s="15" customFormat="1">
      <c r="A1264" s="15"/>
      <c r="B1264" s="251"/>
      <c r="C1264" s="252"/>
      <c r="D1264" s="231" t="s">
        <v>152</v>
      </c>
      <c r="E1264" s="253" t="s">
        <v>1</v>
      </c>
      <c r="F1264" s="254" t="s">
        <v>169</v>
      </c>
      <c r="G1264" s="252"/>
      <c r="H1264" s="255">
        <v>11.9</v>
      </c>
      <c r="I1264" s="256"/>
      <c r="J1264" s="252"/>
      <c r="K1264" s="252"/>
      <c r="L1264" s="257"/>
      <c r="M1264" s="258"/>
      <c r="N1264" s="259"/>
      <c r="O1264" s="259"/>
      <c r="P1264" s="259"/>
      <c r="Q1264" s="259"/>
      <c r="R1264" s="259"/>
      <c r="S1264" s="259"/>
      <c r="T1264" s="260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1" t="s">
        <v>152</v>
      </c>
      <c r="AU1264" s="261" t="s">
        <v>146</v>
      </c>
      <c r="AV1264" s="15" t="s">
        <v>145</v>
      </c>
      <c r="AW1264" s="15" t="s">
        <v>30</v>
      </c>
      <c r="AX1264" s="15" t="s">
        <v>82</v>
      </c>
      <c r="AY1264" s="261" t="s">
        <v>138</v>
      </c>
    </row>
    <row r="1265" s="12" customFormat="1" ht="22.8" customHeight="1">
      <c r="A1265" s="12"/>
      <c r="B1265" s="199"/>
      <c r="C1265" s="200"/>
      <c r="D1265" s="201" t="s">
        <v>73</v>
      </c>
      <c r="E1265" s="213" t="s">
        <v>1609</v>
      </c>
      <c r="F1265" s="213" t="s">
        <v>1610</v>
      </c>
      <c r="G1265" s="200"/>
      <c r="H1265" s="200"/>
      <c r="I1265" s="203"/>
      <c r="J1265" s="214">
        <f>BK1265</f>
        <v>0</v>
      </c>
      <c r="K1265" s="200"/>
      <c r="L1265" s="205"/>
      <c r="M1265" s="206"/>
      <c r="N1265" s="207"/>
      <c r="O1265" s="207"/>
      <c r="P1265" s="208">
        <f>SUM(P1266:P1505)</f>
        <v>0</v>
      </c>
      <c r="Q1265" s="207"/>
      <c r="R1265" s="208">
        <f>SUM(R1266:R1505)</f>
        <v>0.33997627999999996</v>
      </c>
      <c r="S1265" s="207"/>
      <c r="T1265" s="209">
        <f>SUM(T1266:T1505)</f>
        <v>0.10695828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10" t="s">
        <v>146</v>
      </c>
      <c r="AT1265" s="211" t="s">
        <v>73</v>
      </c>
      <c r="AU1265" s="211" t="s">
        <v>82</v>
      </c>
      <c r="AY1265" s="210" t="s">
        <v>138</v>
      </c>
      <c r="BK1265" s="212">
        <f>SUM(BK1266:BK1505)</f>
        <v>0</v>
      </c>
    </row>
    <row r="1266" s="2" customFormat="1" ht="24.15" customHeight="1">
      <c r="A1266" s="38"/>
      <c r="B1266" s="39"/>
      <c r="C1266" s="215" t="s">
        <v>1611</v>
      </c>
      <c r="D1266" s="215" t="s">
        <v>141</v>
      </c>
      <c r="E1266" s="216" t="s">
        <v>1612</v>
      </c>
      <c r="F1266" s="217" t="s">
        <v>1613</v>
      </c>
      <c r="G1266" s="218" t="s">
        <v>150</v>
      </c>
      <c r="H1266" s="219">
        <v>232.518</v>
      </c>
      <c r="I1266" s="220"/>
      <c r="J1266" s="221">
        <f>ROUND(I1266*H1266,1)</f>
        <v>0</v>
      </c>
      <c r="K1266" s="222"/>
      <c r="L1266" s="44"/>
      <c r="M1266" s="223" t="s">
        <v>1</v>
      </c>
      <c r="N1266" s="224" t="s">
        <v>40</v>
      </c>
      <c r="O1266" s="91"/>
      <c r="P1266" s="225">
        <f>O1266*H1266</f>
        <v>0</v>
      </c>
      <c r="Q1266" s="225">
        <v>0</v>
      </c>
      <c r="R1266" s="225">
        <f>Q1266*H1266</f>
        <v>0</v>
      </c>
      <c r="S1266" s="225">
        <v>0</v>
      </c>
      <c r="T1266" s="226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227" t="s">
        <v>232</v>
      </c>
      <c r="AT1266" s="227" t="s">
        <v>141</v>
      </c>
      <c r="AU1266" s="227" t="s">
        <v>146</v>
      </c>
      <c r="AY1266" s="17" t="s">
        <v>138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7" t="s">
        <v>146</v>
      </c>
      <c r="BK1266" s="228">
        <f>ROUND(I1266*H1266,1)</f>
        <v>0</v>
      </c>
      <c r="BL1266" s="17" t="s">
        <v>232</v>
      </c>
      <c r="BM1266" s="227" t="s">
        <v>1614</v>
      </c>
    </row>
    <row r="1267" s="13" customFormat="1">
      <c r="A1267" s="13"/>
      <c r="B1267" s="229"/>
      <c r="C1267" s="230"/>
      <c r="D1267" s="231" t="s">
        <v>152</v>
      </c>
      <c r="E1267" s="232" t="s">
        <v>1</v>
      </c>
      <c r="F1267" s="233" t="s">
        <v>1615</v>
      </c>
      <c r="G1267" s="230"/>
      <c r="H1267" s="232" t="s">
        <v>1</v>
      </c>
      <c r="I1267" s="234"/>
      <c r="J1267" s="230"/>
      <c r="K1267" s="230"/>
      <c r="L1267" s="235"/>
      <c r="M1267" s="236"/>
      <c r="N1267" s="237"/>
      <c r="O1267" s="237"/>
      <c r="P1267" s="237"/>
      <c r="Q1267" s="237"/>
      <c r="R1267" s="237"/>
      <c r="S1267" s="237"/>
      <c r="T1267" s="238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9" t="s">
        <v>152</v>
      </c>
      <c r="AU1267" s="239" t="s">
        <v>146</v>
      </c>
      <c r="AV1267" s="13" t="s">
        <v>82</v>
      </c>
      <c r="AW1267" s="13" t="s">
        <v>30</v>
      </c>
      <c r="AX1267" s="13" t="s">
        <v>74</v>
      </c>
      <c r="AY1267" s="239" t="s">
        <v>138</v>
      </c>
    </row>
    <row r="1268" s="13" customFormat="1">
      <c r="A1268" s="13"/>
      <c r="B1268" s="229"/>
      <c r="C1268" s="230"/>
      <c r="D1268" s="231" t="s">
        <v>152</v>
      </c>
      <c r="E1268" s="232" t="s">
        <v>1</v>
      </c>
      <c r="F1268" s="233" t="s">
        <v>187</v>
      </c>
      <c r="G1268" s="230"/>
      <c r="H1268" s="232" t="s">
        <v>1</v>
      </c>
      <c r="I1268" s="234"/>
      <c r="J1268" s="230"/>
      <c r="K1268" s="230"/>
      <c r="L1268" s="235"/>
      <c r="M1268" s="236"/>
      <c r="N1268" s="237"/>
      <c r="O1268" s="237"/>
      <c r="P1268" s="237"/>
      <c r="Q1268" s="237"/>
      <c r="R1268" s="237"/>
      <c r="S1268" s="237"/>
      <c r="T1268" s="238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9" t="s">
        <v>152</v>
      </c>
      <c r="AU1268" s="239" t="s">
        <v>146</v>
      </c>
      <c r="AV1268" s="13" t="s">
        <v>82</v>
      </c>
      <c r="AW1268" s="13" t="s">
        <v>30</v>
      </c>
      <c r="AX1268" s="13" t="s">
        <v>74</v>
      </c>
      <c r="AY1268" s="239" t="s">
        <v>138</v>
      </c>
    </row>
    <row r="1269" s="14" customFormat="1">
      <c r="A1269" s="14"/>
      <c r="B1269" s="240"/>
      <c r="C1269" s="241"/>
      <c r="D1269" s="231" t="s">
        <v>152</v>
      </c>
      <c r="E1269" s="242" t="s">
        <v>1</v>
      </c>
      <c r="F1269" s="243" t="s">
        <v>242</v>
      </c>
      <c r="G1269" s="241"/>
      <c r="H1269" s="244">
        <v>7.8559999999999999</v>
      </c>
      <c r="I1269" s="245"/>
      <c r="J1269" s="241"/>
      <c r="K1269" s="241"/>
      <c r="L1269" s="246"/>
      <c r="M1269" s="247"/>
      <c r="N1269" s="248"/>
      <c r="O1269" s="248"/>
      <c r="P1269" s="248"/>
      <c r="Q1269" s="248"/>
      <c r="R1269" s="248"/>
      <c r="S1269" s="248"/>
      <c r="T1269" s="249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0" t="s">
        <v>152</v>
      </c>
      <c r="AU1269" s="250" t="s">
        <v>146</v>
      </c>
      <c r="AV1269" s="14" t="s">
        <v>146</v>
      </c>
      <c r="AW1269" s="14" t="s">
        <v>30</v>
      </c>
      <c r="AX1269" s="14" t="s">
        <v>74</v>
      </c>
      <c r="AY1269" s="250" t="s">
        <v>138</v>
      </c>
    </row>
    <row r="1270" s="13" customFormat="1">
      <c r="A1270" s="13"/>
      <c r="B1270" s="229"/>
      <c r="C1270" s="230"/>
      <c r="D1270" s="231" t="s">
        <v>152</v>
      </c>
      <c r="E1270" s="232" t="s">
        <v>1</v>
      </c>
      <c r="F1270" s="233" t="s">
        <v>165</v>
      </c>
      <c r="G1270" s="230"/>
      <c r="H1270" s="232" t="s">
        <v>1</v>
      </c>
      <c r="I1270" s="234"/>
      <c r="J1270" s="230"/>
      <c r="K1270" s="230"/>
      <c r="L1270" s="235"/>
      <c r="M1270" s="236"/>
      <c r="N1270" s="237"/>
      <c r="O1270" s="237"/>
      <c r="P1270" s="237"/>
      <c r="Q1270" s="237"/>
      <c r="R1270" s="237"/>
      <c r="S1270" s="237"/>
      <c r="T1270" s="23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9" t="s">
        <v>152</v>
      </c>
      <c r="AU1270" s="239" t="s">
        <v>146</v>
      </c>
      <c r="AV1270" s="13" t="s">
        <v>82</v>
      </c>
      <c r="AW1270" s="13" t="s">
        <v>30</v>
      </c>
      <c r="AX1270" s="13" t="s">
        <v>74</v>
      </c>
      <c r="AY1270" s="239" t="s">
        <v>138</v>
      </c>
    </row>
    <row r="1271" s="14" customFormat="1">
      <c r="A1271" s="14"/>
      <c r="B1271" s="240"/>
      <c r="C1271" s="241"/>
      <c r="D1271" s="231" t="s">
        <v>152</v>
      </c>
      <c r="E1271" s="242" t="s">
        <v>1</v>
      </c>
      <c r="F1271" s="243" t="s">
        <v>166</v>
      </c>
      <c r="G1271" s="241"/>
      <c r="H1271" s="244">
        <v>2.8620000000000001</v>
      </c>
      <c r="I1271" s="245"/>
      <c r="J1271" s="241"/>
      <c r="K1271" s="241"/>
      <c r="L1271" s="246"/>
      <c r="M1271" s="247"/>
      <c r="N1271" s="248"/>
      <c r="O1271" s="248"/>
      <c r="P1271" s="248"/>
      <c r="Q1271" s="248"/>
      <c r="R1271" s="248"/>
      <c r="S1271" s="248"/>
      <c r="T1271" s="249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0" t="s">
        <v>152</v>
      </c>
      <c r="AU1271" s="250" t="s">
        <v>146</v>
      </c>
      <c r="AV1271" s="14" t="s">
        <v>146</v>
      </c>
      <c r="AW1271" s="14" t="s">
        <v>30</v>
      </c>
      <c r="AX1271" s="14" t="s">
        <v>74</v>
      </c>
      <c r="AY1271" s="250" t="s">
        <v>138</v>
      </c>
    </row>
    <row r="1272" s="13" customFormat="1">
      <c r="A1272" s="13"/>
      <c r="B1272" s="229"/>
      <c r="C1272" s="230"/>
      <c r="D1272" s="231" t="s">
        <v>152</v>
      </c>
      <c r="E1272" s="232" t="s">
        <v>1</v>
      </c>
      <c r="F1272" s="233" t="s">
        <v>167</v>
      </c>
      <c r="G1272" s="230"/>
      <c r="H1272" s="232" t="s">
        <v>1</v>
      </c>
      <c r="I1272" s="234"/>
      <c r="J1272" s="230"/>
      <c r="K1272" s="230"/>
      <c r="L1272" s="235"/>
      <c r="M1272" s="236"/>
      <c r="N1272" s="237"/>
      <c r="O1272" s="237"/>
      <c r="P1272" s="237"/>
      <c r="Q1272" s="237"/>
      <c r="R1272" s="237"/>
      <c r="S1272" s="237"/>
      <c r="T1272" s="238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9" t="s">
        <v>152</v>
      </c>
      <c r="AU1272" s="239" t="s">
        <v>146</v>
      </c>
      <c r="AV1272" s="13" t="s">
        <v>82</v>
      </c>
      <c r="AW1272" s="13" t="s">
        <v>30</v>
      </c>
      <c r="AX1272" s="13" t="s">
        <v>74</v>
      </c>
      <c r="AY1272" s="239" t="s">
        <v>138</v>
      </c>
    </row>
    <row r="1273" s="14" customFormat="1">
      <c r="A1273" s="14"/>
      <c r="B1273" s="240"/>
      <c r="C1273" s="241"/>
      <c r="D1273" s="231" t="s">
        <v>152</v>
      </c>
      <c r="E1273" s="242" t="s">
        <v>1</v>
      </c>
      <c r="F1273" s="243" t="s">
        <v>168</v>
      </c>
      <c r="G1273" s="241"/>
      <c r="H1273" s="244">
        <v>1.2150000000000001</v>
      </c>
      <c r="I1273" s="245"/>
      <c r="J1273" s="241"/>
      <c r="K1273" s="241"/>
      <c r="L1273" s="246"/>
      <c r="M1273" s="247"/>
      <c r="N1273" s="248"/>
      <c r="O1273" s="248"/>
      <c r="P1273" s="248"/>
      <c r="Q1273" s="248"/>
      <c r="R1273" s="248"/>
      <c r="S1273" s="248"/>
      <c r="T1273" s="249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0" t="s">
        <v>152</v>
      </c>
      <c r="AU1273" s="250" t="s">
        <v>146</v>
      </c>
      <c r="AV1273" s="14" t="s">
        <v>146</v>
      </c>
      <c r="AW1273" s="14" t="s">
        <v>30</v>
      </c>
      <c r="AX1273" s="14" t="s">
        <v>74</v>
      </c>
      <c r="AY1273" s="250" t="s">
        <v>138</v>
      </c>
    </row>
    <row r="1274" s="13" customFormat="1">
      <c r="A1274" s="13"/>
      <c r="B1274" s="229"/>
      <c r="C1274" s="230"/>
      <c r="D1274" s="231" t="s">
        <v>152</v>
      </c>
      <c r="E1274" s="232" t="s">
        <v>1</v>
      </c>
      <c r="F1274" s="233" t="s">
        <v>160</v>
      </c>
      <c r="G1274" s="230"/>
      <c r="H1274" s="232" t="s">
        <v>1</v>
      </c>
      <c r="I1274" s="234"/>
      <c r="J1274" s="230"/>
      <c r="K1274" s="230"/>
      <c r="L1274" s="235"/>
      <c r="M1274" s="236"/>
      <c r="N1274" s="237"/>
      <c r="O1274" s="237"/>
      <c r="P1274" s="237"/>
      <c r="Q1274" s="237"/>
      <c r="R1274" s="237"/>
      <c r="S1274" s="237"/>
      <c r="T1274" s="238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9" t="s">
        <v>152</v>
      </c>
      <c r="AU1274" s="239" t="s">
        <v>146</v>
      </c>
      <c r="AV1274" s="13" t="s">
        <v>82</v>
      </c>
      <c r="AW1274" s="13" t="s">
        <v>30</v>
      </c>
      <c r="AX1274" s="13" t="s">
        <v>74</v>
      </c>
      <c r="AY1274" s="239" t="s">
        <v>138</v>
      </c>
    </row>
    <row r="1275" s="14" customFormat="1">
      <c r="A1275" s="14"/>
      <c r="B1275" s="240"/>
      <c r="C1275" s="241"/>
      <c r="D1275" s="231" t="s">
        <v>152</v>
      </c>
      <c r="E1275" s="242" t="s">
        <v>1</v>
      </c>
      <c r="F1275" s="243" t="s">
        <v>161</v>
      </c>
      <c r="G1275" s="241"/>
      <c r="H1275" s="244">
        <v>8.0630000000000006</v>
      </c>
      <c r="I1275" s="245"/>
      <c r="J1275" s="241"/>
      <c r="K1275" s="241"/>
      <c r="L1275" s="246"/>
      <c r="M1275" s="247"/>
      <c r="N1275" s="248"/>
      <c r="O1275" s="248"/>
      <c r="P1275" s="248"/>
      <c r="Q1275" s="248"/>
      <c r="R1275" s="248"/>
      <c r="S1275" s="248"/>
      <c r="T1275" s="249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0" t="s">
        <v>152</v>
      </c>
      <c r="AU1275" s="250" t="s">
        <v>146</v>
      </c>
      <c r="AV1275" s="14" t="s">
        <v>146</v>
      </c>
      <c r="AW1275" s="14" t="s">
        <v>30</v>
      </c>
      <c r="AX1275" s="14" t="s">
        <v>74</v>
      </c>
      <c r="AY1275" s="250" t="s">
        <v>138</v>
      </c>
    </row>
    <row r="1276" s="13" customFormat="1">
      <c r="A1276" s="13"/>
      <c r="B1276" s="229"/>
      <c r="C1276" s="230"/>
      <c r="D1276" s="231" t="s">
        <v>152</v>
      </c>
      <c r="E1276" s="232" t="s">
        <v>1</v>
      </c>
      <c r="F1276" s="233" t="s">
        <v>243</v>
      </c>
      <c r="G1276" s="230"/>
      <c r="H1276" s="232" t="s">
        <v>1</v>
      </c>
      <c r="I1276" s="234"/>
      <c r="J1276" s="230"/>
      <c r="K1276" s="230"/>
      <c r="L1276" s="235"/>
      <c r="M1276" s="236"/>
      <c r="N1276" s="237"/>
      <c r="O1276" s="237"/>
      <c r="P1276" s="237"/>
      <c r="Q1276" s="237"/>
      <c r="R1276" s="237"/>
      <c r="S1276" s="237"/>
      <c r="T1276" s="23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9" t="s">
        <v>152</v>
      </c>
      <c r="AU1276" s="239" t="s">
        <v>146</v>
      </c>
      <c r="AV1276" s="13" t="s">
        <v>82</v>
      </c>
      <c r="AW1276" s="13" t="s">
        <v>30</v>
      </c>
      <c r="AX1276" s="13" t="s">
        <v>74</v>
      </c>
      <c r="AY1276" s="239" t="s">
        <v>138</v>
      </c>
    </row>
    <row r="1277" s="14" customFormat="1">
      <c r="A1277" s="14"/>
      <c r="B1277" s="240"/>
      <c r="C1277" s="241"/>
      <c r="D1277" s="231" t="s">
        <v>152</v>
      </c>
      <c r="E1277" s="242" t="s">
        <v>1</v>
      </c>
      <c r="F1277" s="243" t="s">
        <v>244</v>
      </c>
      <c r="G1277" s="241"/>
      <c r="H1277" s="244">
        <v>18.099</v>
      </c>
      <c r="I1277" s="245"/>
      <c r="J1277" s="241"/>
      <c r="K1277" s="241"/>
      <c r="L1277" s="246"/>
      <c r="M1277" s="247"/>
      <c r="N1277" s="248"/>
      <c r="O1277" s="248"/>
      <c r="P1277" s="248"/>
      <c r="Q1277" s="248"/>
      <c r="R1277" s="248"/>
      <c r="S1277" s="248"/>
      <c r="T1277" s="249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0" t="s">
        <v>152</v>
      </c>
      <c r="AU1277" s="250" t="s">
        <v>146</v>
      </c>
      <c r="AV1277" s="14" t="s">
        <v>146</v>
      </c>
      <c r="AW1277" s="14" t="s">
        <v>30</v>
      </c>
      <c r="AX1277" s="14" t="s">
        <v>74</v>
      </c>
      <c r="AY1277" s="250" t="s">
        <v>138</v>
      </c>
    </row>
    <row r="1278" s="13" customFormat="1">
      <c r="A1278" s="13"/>
      <c r="B1278" s="229"/>
      <c r="C1278" s="230"/>
      <c r="D1278" s="231" t="s">
        <v>152</v>
      </c>
      <c r="E1278" s="232" t="s">
        <v>1</v>
      </c>
      <c r="F1278" s="233" t="s">
        <v>245</v>
      </c>
      <c r="G1278" s="230"/>
      <c r="H1278" s="232" t="s">
        <v>1</v>
      </c>
      <c r="I1278" s="234"/>
      <c r="J1278" s="230"/>
      <c r="K1278" s="230"/>
      <c r="L1278" s="235"/>
      <c r="M1278" s="236"/>
      <c r="N1278" s="237"/>
      <c r="O1278" s="237"/>
      <c r="P1278" s="237"/>
      <c r="Q1278" s="237"/>
      <c r="R1278" s="237"/>
      <c r="S1278" s="237"/>
      <c r="T1278" s="238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9" t="s">
        <v>152</v>
      </c>
      <c r="AU1278" s="239" t="s">
        <v>146</v>
      </c>
      <c r="AV1278" s="13" t="s">
        <v>82</v>
      </c>
      <c r="AW1278" s="13" t="s">
        <v>30</v>
      </c>
      <c r="AX1278" s="13" t="s">
        <v>74</v>
      </c>
      <c r="AY1278" s="239" t="s">
        <v>138</v>
      </c>
    </row>
    <row r="1279" s="14" customFormat="1">
      <c r="A1279" s="14"/>
      <c r="B1279" s="240"/>
      <c r="C1279" s="241"/>
      <c r="D1279" s="231" t="s">
        <v>152</v>
      </c>
      <c r="E1279" s="242" t="s">
        <v>1</v>
      </c>
      <c r="F1279" s="243" t="s">
        <v>246</v>
      </c>
      <c r="G1279" s="241"/>
      <c r="H1279" s="244">
        <v>19.135999999999999</v>
      </c>
      <c r="I1279" s="245"/>
      <c r="J1279" s="241"/>
      <c r="K1279" s="241"/>
      <c r="L1279" s="246"/>
      <c r="M1279" s="247"/>
      <c r="N1279" s="248"/>
      <c r="O1279" s="248"/>
      <c r="P1279" s="248"/>
      <c r="Q1279" s="248"/>
      <c r="R1279" s="248"/>
      <c r="S1279" s="248"/>
      <c r="T1279" s="249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0" t="s">
        <v>152</v>
      </c>
      <c r="AU1279" s="250" t="s">
        <v>146</v>
      </c>
      <c r="AV1279" s="14" t="s">
        <v>146</v>
      </c>
      <c r="AW1279" s="14" t="s">
        <v>30</v>
      </c>
      <c r="AX1279" s="14" t="s">
        <v>74</v>
      </c>
      <c r="AY1279" s="250" t="s">
        <v>138</v>
      </c>
    </row>
    <row r="1280" s="13" customFormat="1">
      <c r="A1280" s="13"/>
      <c r="B1280" s="229"/>
      <c r="C1280" s="230"/>
      <c r="D1280" s="231" t="s">
        <v>152</v>
      </c>
      <c r="E1280" s="232" t="s">
        <v>1</v>
      </c>
      <c r="F1280" s="233" t="s">
        <v>1616</v>
      </c>
      <c r="G1280" s="230"/>
      <c r="H1280" s="232" t="s">
        <v>1</v>
      </c>
      <c r="I1280" s="234"/>
      <c r="J1280" s="230"/>
      <c r="K1280" s="230"/>
      <c r="L1280" s="235"/>
      <c r="M1280" s="236"/>
      <c r="N1280" s="237"/>
      <c r="O1280" s="237"/>
      <c r="P1280" s="237"/>
      <c r="Q1280" s="237"/>
      <c r="R1280" s="237"/>
      <c r="S1280" s="237"/>
      <c r="T1280" s="238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9" t="s">
        <v>152</v>
      </c>
      <c r="AU1280" s="239" t="s">
        <v>146</v>
      </c>
      <c r="AV1280" s="13" t="s">
        <v>82</v>
      </c>
      <c r="AW1280" s="13" t="s">
        <v>30</v>
      </c>
      <c r="AX1280" s="13" t="s">
        <v>74</v>
      </c>
      <c r="AY1280" s="239" t="s">
        <v>138</v>
      </c>
    </row>
    <row r="1281" s="13" customFormat="1">
      <c r="A1281" s="13"/>
      <c r="B1281" s="229"/>
      <c r="C1281" s="230"/>
      <c r="D1281" s="231" t="s">
        <v>152</v>
      </c>
      <c r="E1281" s="232" t="s">
        <v>1</v>
      </c>
      <c r="F1281" s="233" t="s">
        <v>187</v>
      </c>
      <c r="G1281" s="230"/>
      <c r="H1281" s="232" t="s">
        <v>1</v>
      </c>
      <c r="I1281" s="234"/>
      <c r="J1281" s="230"/>
      <c r="K1281" s="230"/>
      <c r="L1281" s="235"/>
      <c r="M1281" s="236"/>
      <c r="N1281" s="237"/>
      <c r="O1281" s="237"/>
      <c r="P1281" s="237"/>
      <c r="Q1281" s="237"/>
      <c r="R1281" s="237"/>
      <c r="S1281" s="237"/>
      <c r="T1281" s="238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9" t="s">
        <v>152</v>
      </c>
      <c r="AU1281" s="239" t="s">
        <v>146</v>
      </c>
      <c r="AV1281" s="13" t="s">
        <v>82</v>
      </c>
      <c r="AW1281" s="13" t="s">
        <v>30</v>
      </c>
      <c r="AX1281" s="13" t="s">
        <v>74</v>
      </c>
      <c r="AY1281" s="239" t="s">
        <v>138</v>
      </c>
    </row>
    <row r="1282" s="14" customFormat="1">
      <c r="A1282" s="14"/>
      <c r="B1282" s="240"/>
      <c r="C1282" s="241"/>
      <c r="D1282" s="231" t="s">
        <v>152</v>
      </c>
      <c r="E1282" s="242" t="s">
        <v>1</v>
      </c>
      <c r="F1282" s="243" t="s">
        <v>188</v>
      </c>
      <c r="G1282" s="241"/>
      <c r="H1282" s="244">
        <v>33.808</v>
      </c>
      <c r="I1282" s="245"/>
      <c r="J1282" s="241"/>
      <c r="K1282" s="241"/>
      <c r="L1282" s="246"/>
      <c r="M1282" s="247"/>
      <c r="N1282" s="248"/>
      <c r="O1282" s="248"/>
      <c r="P1282" s="248"/>
      <c r="Q1282" s="248"/>
      <c r="R1282" s="248"/>
      <c r="S1282" s="248"/>
      <c r="T1282" s="249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0" t="s">
        <v>152</v>
      </c>
      <c r="AU1282" s="250" t="s">
        <v>146</v>
      </c>
      <c r="AV1282" s="14" t="s">
        <v>146</v>
      </c>
      <c r="AW1282" s="14" t="s">
        <v>30</v>
      </c>
      <c r="AX1282" s="14" t="s">
        <v>74</v>
      </c>
      <c r="AY1282" s="250" t="s">
        <v>138</v>
      </c>
    </row>
    <row r="1283" s="13" customFormat="1">
      <c r="A1283" s="13"/>
      <c r="B1283" s="229"/>
      <c r="C1283" s="230"/>
      <c r="D1283" s="231" t="s">
        <v>152</v>
      </c>
      <c r="E1283" s="232" t="s">
        <v>1</v>
      </c>
      <c r="F1283" s="233" t="s">
        <v>165</v>
      </c>
      <c r="G1283" s="230"/>
      <c r="H1283" s="232" t="s">
        <v>1</v>
      </c>
      <c r="I1283" s="234"/>
      <c r="J1283" s="230"/>
      <c r="K1283" s="230"/>
      <c r="L1283" s="235"/>
      <c r="M1283" s="236"/>
      <c r="N1283" s="237"/>
      <c r="O1283" s="237"/>
      <c r="P1283" s="237"/>
      <c r="Q1283" s="237"/>
      <c r="R1283" s="237"/>
      <c r="S1283" s="237"/>
      <c r="T1283" s="238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9" t="s">
        <v>152</v>
      </c>
      <c r="AU1283" s="239" t="s">
        <v>146</v>
      </c>
      <c r="AV1283" s="13" t="s">
        <v>82</v>
      </c>
      <c r="AW1283" s="13" t="s">
        <v>30</v>
      </c>
      <c r="AX1283" s="13" t="s">
        <v>74</v>
      </c>
      <c r="AY1283" s="239" t="s">
        <v>138</v>
      </c>
    </row>
    <row r="1284" s="14" customFormat="1">
      <c r="A1284" s="14"/>
      <c r="B1284" s="240"/>
      <c r="C1284" s="241"/>
      <c r="D1284" s="231" t="s">
        <v>152</v>
      </c>
      <c r="E1284" s="242" t="s">
        <v>1</v>
      </c>
      <c r="F1284" s="243" t="s">
        <v>189</v>
      </c>
      <c r="G1284" s="241"/>
      <c r="H1284" s="244">
        <v>21.164999999999999</v>
      </c>
      <c r="I1284" s="245"/>
      <c r="J1284" s="241"/>
      <c r="K1284" s="241"/>
      <c r="L1284" s="246"/>
      <c r="M1284" s="247"/>
      <c r="N1284" s="248"/>
      <c r="O1284" s="248"/>
      <c r="P1284" s="248"/>
      <c r="Q1284" s="248"/>
      <c r="R1284" s="248"/>
      <c r="S1284" s="248"/>
      <c r="T1284" s="249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0" t="s">
        <v>152</v>
      </c>
      <c r="AU1284" s="250" t="s">
        <v>146</v>
      </c>
      <c r="AV1284" s="14" t="s">
        <v>146</v>
      </c>
      <c r="AW1284" s="14" t="s">
        <v>30</v>
      </c>
      <c r="AX1284" s="14" t="s">
        <v>74</v>
      </c>
      <c r="AY1284" s="250" t="s">
        <v>138</v>
      </c>
    </row>
    <row r="1285" s="13" customFormat="1">
      <c r="A1285" s="13"/>
      <c r="B1285" s="229"/>
      <c r="C1285" s="230"/>
      <c r="D1285" s="231" t="s">
        <v>152</v>
      </c>
      <c r="E1285" s="232" t="s">
        <v>1</v>
      </c>
      <c r="F1285" s="233" t="s">
        <v>167</v>
      </c>
      <c r="G1285" s="230"/>
      <c r="H1285" s="232" t="s">
        <v>1</v>
      </c>
      <c r="I1285" s="234"/>
      <c r="J1285" s="230"/>
      <c r="K1285" s="230"/>
      <c r="L1285" s="235"/>
      <c r="M1285" s="236"/>
      <c r="N1285" s="237"/>
      <c r="O1285" s="237"/>
      <c r="P1285" s="237"/>
      <c r="Q1285" s="237"/>
      <c r="R1285" s="237"/>
      <c r="S1285" s="237"/>
      <c r="T1285" s="238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9" t="s">
        <v>152</v>
      </c>
      <c r="AU1285" s="239" t="s">
        <v>146</v>
      </c>
      <c r="AV1285" s="13" t="s">
        <v>82</v>
      </c>
      <c r="AW1285" s="13" t="s">
        <v>30</v>
      </c>
      <c r="AX1285" s="13" t="s">
        <v>74</v>
      </c>
      <c r="AY1285" s="239" t="s">
        <v>138</v>
      </c>
    </row>
    <row r="1286" s="14" customFormat="1">
      <c r="A1286" s="14"/>
      <c r="B1286" s="240"/>
      <c r="C1286" s="241"/>
      <c r="D1286" s="231" t="s">
        <v>152</v>
      </c>
      <c r="E1286" s="242" t="s">
        <v>1</v>
      </c>
      <c r="F1286" s="243" t="s">
        <v>190</v>
      </c>
      <c r="G1286" s="241"/>
      <c r="H1286" s="244">
        <v>12.882999999999999</v>
      </c>
      <c r="I1286" s="245"/>
      <c r="J1286" s="241"/>
      <c r="K1286" s="241"/>
      <c r="L1286" s="246"/>
      <c r="M1286" s="247"/>
      <c r="N1286" s="248"/>
      <c r="O1286" s="248"/>
      <c r="P1286" s="248"/>
      <c r="Q1286" s="248"/>
      <c r="R1286" s="248"/>
      <c r="S1286" s="248"/>
      <c r="T1286" s="249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0" t="s">
        <v>152</v>
      </c>
      <c r="AU1286" s="250" t="s">
        <v>146</v>
      </c>
      <c r="AV1286" s="14" t="s">
        <v>146</v>
      </c>
      <c r="AW1286" s="14" t="s">
        <v>30</v>
      </c>
      <c r="AX1286" s="14" t="s">
        <v>74</v>
      </c>
      <c r="AY1286" s="250" t="s">
        <v>138</v>
      </c>
    </row>
    <row r="1287" s="13" customFormat="1">
      <c r="A1287" s="13"/>
      <c r="B1287" s="229"/>
      <c r="C1287" s="230"/>
      <c r="D1287" s="231" t="s">
        <v>152</v>
      </c>
      <c r="E1287" s="232" t="s">
        <v>1</v>
      </c>
      <c r="F1287" s="233" t="s">
        <v>160</v>
      </c>
      <c r="G1287" s="230"/>
      <c r="H1287" s="232" t="s">
        <v>1</v>
      </c>
      <c r="I1287" s="234"/>
      <c r="J1287" s="230"/>
      <c r="K1287" s="230"/>
      <c r="L1287" s="235"/>
      <c r="M1287" s="236"/>
      <c r="N1287" s="237"/>
      <c r="O1287" s="237"/>
      <c r="P1287" s="237"/>
      <c r="Q1287" s="237"/>
      <c r="R1287" s="237"/>
      <c r="S1287" s="237"/>
      <c r="T1287" s="238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9" t="s">
        <v>152</v>
      </c>
      <c r="AU1287" s="239" t="s">
        <v>146</v>
      </c>
      <c r="AV1287" s="13" t="s">
        <v>82</v>
      </c>
      <c r="AW1287" s="13" t="s">
        <v>30</v>
      </c>
      <c r="AX1287" s="13" t="s">
        <v>74</v>
      </c>
      <c r="AY1287" s="239" t="s">
        <v>138</v>
      </c>
    </row>
    <row r="1288" s="14" customFormat="1">
      <c r="A1288" s="14"/>
      <c r="B1288" s="240"/>
      <c r="C1288" s="241"/>
      <c r="D1288" s="231" t="s">
        <v>152</v>
      </c>
      <c r="E1288" s="242" t="s">
        <v>1</v>
      </c>
      <c r="F1288" s="243" t="s">
        <v>191</v>
      </c>
      <c r="G1288" s="241"/>
      <c r="H1288" s="244">
        <v>38.003999999999998</v>
      </c>
      <c r="I1288" s="245"/>
      <c r="J1288" s="241"/>
      <c r="K1288" s="241"/>
      <c r="L1288" s="246"/>
      <c r="M1288" s="247"/>
      <c r="N1288" s="248"/>
      <c r="O1288" s="248"/>
      <c r="P1288" s="248"/>
      <c r="Q1288" s="248"/>
      <c r="R1288" s="248"/>
      <c r="S1288" s="248"/>
      <c r="T1288" s="249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0" t="s">
        <v>152</v>
      </c>
      <c r="AU1288" s="250" t="s">
        <v>146</v>
      </c>
      <c r="AV1288" s="14" t="s">
        <v>146</v>
      </c>
      <c r="AW1288" s="14" t="s">
        <v>30</v>
      </c>
      <c r="AX1288" s="14" t="s">
        <v>74</v>
      </c>
      <c r="AY1288" s="250" t="s">
        <v>138</v>
      </c>
    </row>
    <row r="1289" s="13" customFormat="1">
      <c r="A1289" s="13"/>
      <c r="B1289" s="229"/>
      <c r="C1289" s="230"/>
      <c r="D1289" s="231" t="s">
        <v>152</v>
      </c>
      <c r="E1289" s="232" t="s">
        <v>1</v>
      </c>
      <c r="F1289" s="233" t="s">
        <v>243</v>
      </c>
      <c r="G1289" s="230"/>
      <c r="H1289" s="232" t="s">
        <v>1</v>
      </c>
      <c r="I1289" s="234"/>
      <c r="J1289" s="230"/>
      <c r="K1289" s="230"/>
      <c r="L1289" s="235"/>
      <c r="M1289" s="236"/>
      <c r="N1289" s="237"/>
      <c r="O1289" s="237"/>
      <c r="P1289" s="237"/>
      <c r="Q1289" s="237"/>
      <c r="R1289" s="237"/>
      <c r="S1289" s="237"/>
      <c r="T1289" s="238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9" t="s">
        <v>152</v>
      </c>
      <c r="AU1289" s="239" t="s">
        <v>146</v>
      </c>
      <c r="AV1289" s="13" t="s">
        <v>82</v>
      </c>
      <c r="AW1289" s="13" t="s">
        <v>30</v>
      </c>
      <c r="AX1289" s="13" t="s">
        <v>74</v>
      </c>
      <c r="AY1289" s="239" t="s">
        <v>138</v>
      </c>
    </row>
    <row r="1290" s="14" customFormat="1">
      <c r="A1290" s="14"/>
      <c r="B1290" s="240"/>
      <c r="C1290" s="241"/>
      <c r="D1290" s="231" t="s">
        <v>152</v>
      </c>
      <c r="E1290" s="242" t="s">
        <v>1</v>
      </c>
      <c r="F1290" s="243" t="s">
        <v>1617</v>
      </c>
      <c r="G1290" s="241"/>
      <c r="H1290" s="244">
        <v>42.549999999999997</v>
      </c>
      <c r="I1290" s="245"/>
      <c r="J1290" s="241"/>
      <c r="K1290" s="241"/>
      <c r="L1290" s="246"/>
      <c r="M1290" s="247"/>
      <c r="N1290" s="248"/>
      <c r="O1290" s="248"/>
      <c r="P1290" s="248"/>
      <c r="Q1290" s="248"/>
      <c r="R1290" s="248"/>
      <c r="S1290" s="248"/>
      <c r="T1290" s="249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0" t="s">
        <v>152</v>
      </c>
      <c r="AU1290" s="250" t="s">
        <v>146</v>
      </c>
      <c r="AV1290" s="14" t="s">
        <v>146</v>
      </c>
      <c r="AW1290" s="14" t="s">
        <v>30</v>
      </c>
      <c r="AX1290" s="14" t="s">
        <v>74</v>
      </c>
      <c r="AY1290" s="250" t="s">
        <v>138</v>
      </c>
    </row>
    <row r="1291" s="13" customFormat="1">
      <c r="A1291" s="13"/>
      <c r="B1291" s="229"/>
      <c r="C1291" s="230"/>
      <c r="D1291" s="231" t="s">
        <v>152</v>
      </c>
      <c r="E1291" s="232" t="s">
        <v>1</v>
      </c>
      <c r="F1291" s="233" t="s">
        <v>245</v>
      </c>
      <c r="G1291" s="230"/>
      <c r="H1291" s="232" t="s">
        <v>1</v>
      </c>
      <c r="I1291" s="234"/>
      <c r="J1291" s="230"/>
      <c r="K1291" s="230"/>
      <c r="L1291" s="235"/>
      <c r="M1291" s="236"/>
      <c r="N1291" s="237"/>
      <c r="O1291" s="237"/>
      <c r="P1291" s="237"/>
      <c r="Q1291" s="237"/>
      <c r="R1291" s="237"/>
      <c r="S1291" s="237"/>
      <c r="T1291" s="238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9" t="s">
        <v>152</v>
      </c>
      <c r="AU1291" s="239" t="s">
        <v>146</v>
      </c>
      <c r="AV1291" s="13" t="s">
        <v>82</v>
      </c>
      <c r="AW1291" s="13" t="s">
        <v>30</v>
      </c>
      <c r="AX1291" s="13" t="s">
        <v>74</v>
      </c>
      <c r="AY1291" s="239" t="s">
        <v>138</v>
      </c>
    </row>
    <row r="1292" s="14" customFormat="1">
      <c r="A1292" s="14"/>
      <c r="B1292" s="240"/>
      <c r="C1292" s="241"/>
      <c r="D1292" s="231" t="s">
        <v>152</v>
      </c>
      <c r="E1292" s="242" t="s">
        <v>1</v>
      </c>
      <c r="F1292" s="243" t="s">
        <v>1618</v>
      </c>
      <c r="G1292" s="241"/>
      <c r="H1292" s="244">
        <v>45.576999999999998</v>
      </c>
      <c r="I1292" s="245"/>
      <c r="J1292" s="241"/>
      <c r="K1292" s="241"/>
      <c r="L1292" s="246"/>
      <c r="M1292" s="247"/>
      <c r="N1292" s="248"/>
      <c r="O1292" s="248"/>
      <c r="P1292" s="248"/>
      <c r="Q1292" s="248"/>
      <c r="R1292" s="248"/>
      <c r="S1292" s="248"/>
      <c r="T1292" s="249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0" t="s">
        <v>152</v>
      </c>
      <c r="AU1292" s="250" t="s">
        <v>146</v>
      </c>
      <c r="AV1292" s="14" t="s">
        <v>146</v>
      </c>
      <c r="AW1292" s="14" t="s">
        <v>30</v>
      </c>
      <c r="AX1292" s="14" t="s">
        <v>74</v>
      </c>
      <c r="AY1292" s="250" t="s">
        <v>138</v>
      </c>
    </row>
    <row r="1293" s="13" customFormat="1">
      <c r="A1293" s="13"/>
      <c r="B1293" s="229"/>
      <c r="C1293" s="230"/>
      <c r="D1293" s="231" t="s">
        <v>152</v>
      </c>
      <c r="E1293" s="232" t="s">
        <v>1</v>
      </c>
      <c r="F1293" s="233" t="s">
        <v>192</v>
      </c>
      <c r="G1293" s="230"/>
      <c r="H1293" s="232" t="s">
        <v>1</v>
      </c>
      <c r="I1293" s="234"/>
      <c r="J1293" s="230"/>
      <c r="K1293" s="230"/>
      <c r="L1293" s="235"/>
      <c r="M1293" s="236"/>
      <c r="N1293" s="237"/>
      <c r="O1293" s="237"/>
      <c r="P1293" s="237"/>
      <c r="Q1293" s="237"/>
      <c r="R1293" s="237"/>
      <c r="S1293" s="237"/>
      <c r="T1293" s="238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9" t="s">
        <v>152</v>
      </c>
      <c r="AU1293" s="239" t="s">
        <v>146</v>
      </c>
      <c r="AV1293" s="13" t="s">
        <v>82</v>
      </c>
      <c r="AW1293" s="13" t="s">
        <v>30</v>
      </c>
      <c r="AX1293" s="13" t="s">
        <v>74</v>
      </c>
      <c r="AY1293" s="239" t="s">
        <v>138</v>
      </c>
    </row>
    <row r="1294" s="13" customFormat="1">
      <c r="A1294" s="13"/>
      <c r="B1294" s="229"/>
      <c r="C1294" s="230"/>
      <c r="D1294" s="231" t="s">
        <v>152</v>
      </c>
      <c r="E1294" s="232" t="s">
        <v>1</v>
      </c>
      <c r="F1294" s="233" t="s">
        <v>165</v>
      </c>
      <c r="G1294" s="230"/>
      <c r="H1294" s="232" t="s">
        <v>1</v>
      </c>
      <c r="I1294" s="234"/>
      <c r="J1294" s="230"/>
      <c r="K1294" s="230"/>
      <c r="L1294" s="235"/>
      <c r="M1294" s="236"/>
      <c r="N1294" s="237"/>
      <c r="O1294" s="237"/>
      <c r="P1294" s="237"/>
      <c r="Q1294" s="237"/>
      <c r="R1294" s="237"/>
      <c r="S1294" s="237"/>
      <c r="T1294" s="238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9" t="s">
        <v>152</v>
      </c>
      <c r="AU1294" s="239" t="s">
        <v>146</v>
      </c>
      <c r="AV1294" s="13" t="s">
        <v>82</v>
      </c>
      <c r="AW1294" s="13" t="s">
        <v>30</v>
      </c>
      <c r="AX1294" s="13" t="s">
        <v>74</v>
      </c>
      <c r="AY1294" s="239" t="s">
        <v>138</v>
      </c>
    </row>
    <row r="1295" s="14" customFormat="1">
      <c r="A1295" s="14"/>
      <c r="B1295" s="240"/>
      <c r="C1295" s="241"/>
      <c r="D1295" s="231" t="s">
        <v>152</v>
      </c>
      <c r="E1295" s="242" t="s">
        <v>1</v>
      </c>
      <c r="F1295" s="243" t="s">
        <v>193</v>
      </c>
      <c r="G1295" s="241"/>
      <c r="H1295" s="244">
        <v>-13</v>
      </c>
      <c r="I1295" s="245"/>
      <c r="J1295" s="241"/>
      <c r="K1295" s="241"/>
      <c r="L1295" s="246"/>
      <c r="M1295" s="247"/>
      <c r="N1295" s="248"/>
      <c r="O1295" s="248"/>
      <c r="P1295" s="248"/>
      <c r="Q1295" s="248"/>
      <c r="R1295" s="248"/>
      <c r="S1295" s="248"/>
      <c r="T1295" s="249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0" t="s">
        <v>152</v>
      </c>
      <c r="AU1295" s="250" t="s">
        <v>146</v>
      </c>
      <c r="AV1295" s="14" t="s">
        <v>146</v>
      </c>
      <c r="AW1295" s="14" t="s">
        <v>30</v>
      </c>
      <c r="AX1295" s="14" t="s">
        <v>74</v>
      </c>
      <c r="AY1295" s="250" t="s">
        <v>138</v>
      </c>
    </row>
    <row r="1296" s="13" customFormat="1">
      <c r="A1296" s="13"/>
      <c r="B1296" s="229"/>
      <c r="C1296" s="230"/>
      <c r="D1296" s="231" t="s">
        <v>152</v>
      </c>
      <c r="E1296" s="232" t="s">
        <v>1</v>
      </c>
      <c r="F1296" s="233" t="s">
        <v>167</v>
      </c>
      <c r="G1296" s="230"/>
      <c r="H1296" s="232" t="s">
        <v>1</v>
      </c>
      <c r="I1296" s="234"/>
      <c r="J1296" s="230"/>
      <c r="K1296" s="230"/>
      <c r="L1296" s="235"/>
      <c r="M1296" s="236"/>
      <c r="N1296" s="237"/>
      <c r="O1296" s="237"/>
      <c r="P1296" s="237"/>
      <c r="Q1296" s="237"/>
      <c r="R1296" s="237"/>
      <c r="S1296" s="237"/>
      <c r="T1296" s="238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9" t="s">
        <v>152</v>
      </c>
      <c r="AU1296" s="239" t="s">
        <v>146</v>
      </c>
      <c r="AV1296" s="13" t="s">
        <v>82</v>
      </c>
      <c r="AW1296" s="13" t="s">
        <v>30</v>
      </c>
      <c r="AX1296" s="13" t="s">
        <v>74</v>
      </c>
      <c r="AY1296" s="239" t="s">
        <v>138</v>
      </c>
    </row>
    <row r="1297" s="14" customFormat="1">
      <c r="A1297" s="14"/>
      <c r="B1297" s="240"/>
      <c r="C1297" s="241"/>
      <c r="D1297" s="231" t="s">
        <v>152</v>
      </c>
      <c r="E1297" s="242" t="s">
        <v>1</v>
      </c>
      <c r="F1297" s="243" t="s">
        <v>194</v>
      </c>
      <c r="G1297" s="241"/>
      <c r="H1297" s="244">
        <v>-5.7000000000000002</v>
      </c>
      <c r="I1297" s="245"/>
      <c r="J1297" s="241"/>
      <c r="K1297" s="241"/>
      <c r="L1297" s="246"/>
      <c r="M1297" s="247"/>
      <c r="N1297" s="248"/>
      <c r="O1297" s="248"/>
      <c r="P1297" s="248"/>
      <c r="Q1297" s="248"/>
      <c r="R1297" s="248"/>
      <c r="S1297" s="248"/>
      <c r="T1297" s="249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0" t="s">
        <v>152</v>
      </c>
      <c r="AU1297" s="250" t="s">
        <v>146</v>
      </c>
      <c r="AV1297" s="14" t="s">
        <v>146</v>
      </c>
      <c r="AW1297" s="14" t="s">
        <v>30</v>
      </c>
      <c r="AX1297" s="14" t="s">
        <v>74</v>
      </c>
      <c r="AY1297" s="250" t="s">
        <v>138</v>
      </c>
    </row>
    <row r="1298" s="15" customFormat="1">
      <c r="A1298" s="15"/>
      <c r="B1298" s="251"/>
      <c r="C1298" s="252"/>
      <c r="D1298" s="231" t="s">
        <v>152</v>
      </c>
      <c r="E1298" s="253" t="s">
        <v>1</v>
      </c>
      <c r="F1298" s="254" t="s">
        <v>169</v>
      </c>
      <c r="G1298" s="252"/>
      <c r="H1298" s="255">
        <v>232.51799999999997</v>
      </c>
      <c r="I1298" s="256"/>
      <c r="J1298" s="252"/>
      <c r="K1298" s="252"/>
      <c r="L1298" s="257"/>
      <c r="M1298" s="258"/>
      <c r="N1298" s="259"/>
      <c r="O1298" s="259"/>
      <c r="P1298" s="259"/>
      <c r="Q1298" s="259"/>
      <c r="R1298" s="259"/>
      <c r="S1298" s="259"/>
      <c r="T1298" s="260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1" t="s">
        <v>152</v>
      </c>
      <c r="AU1298" s="261" t="s">
        <v>146</v>
      </c>
      <c r="AV1298" s="15" t="s">
        <v>145</v>
      </c>
      <c r="AW1298" s="15" t="s">
        <v>30</v>
      </c>
      <c r="AX1298" s="15" t="s">
        <v>82</v>
      </c>
      <c r="AY1298" s="261" t="s">
        <v>138</v>
      </c>
    </row>
    <row r="1299" s="2" customFormat="1" ht="24.15" customHeight="1">
      <c r="A1299" s="38"/>
      <c r="B1299" s="39"/>
      <c r="C1299" s="215" t="s">
        <v>1619</v>
      </c>
      <c r="D1299" s="215" t="s">
        <v>141</v>
      </c>
      <c r="E1299" s="216" t="s">
        <v>1620</v>
      </c>
      <c r="F1299" s="217" t="s">
        <v>1621</v>
      </c>
      <c r="G1299" s="218" t="s">
        <v>150</v>
      </c>
      <c r="H1299" s="219">
        <v>232.518</v>
      </c>
      <c r="I1299" s="220"/>
      <c r="J1299" s="221">
        <f>ROUND(I1299*H1299,1)</f>
        <v>0</v>
      </c>
      <c r="K1299" s="222"/>
      <c r="L1299" s="44"/>
      <c r="M1299" s="223" t="s">
        <v>1</v>
      </c>
      <c r="N1299" s="224" t="s">
        <v>40</v>
      </c>
      <c r="O1299" s="91"/>
      <c r="P1299" s="225">
        <f>O1299*H1299</f>
        <v>0</v>
      </c>
      <c r="Q1299" s="225">
        <v>0</v>
      </c>
      <c r="R1299" s="225">
        <f>Q1299*H1299</f>
        <v>0</v>
      </c>
      <c r="S1299" s="225">
        <v>0.00014999999999999999</v>
      </c>
      <c r="T1299" s="226">
        <f>S1299*H1299</f>
        <v>0.034877699999999998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227" t="s">
        <v>232</v>
      </c>
      <c r="AT1299" s="227" t="s">
        <v>141</v>
      </c>
      <c r="AU1299" s="227" t="s">
        <v>146</v>
      </c>
      <c r="AY1299" s="17" t="s">
        <v>138</v>
      </c>
      <c r="BE1299" s="228">
        <f>IF(N1299="základní",J1299,0)</f>
        <v>0</v>
      </c>
      <c r="BF1299" s="228">
        <f>IF(N1299="snížená",J1299,0)</f>
        <v>0</v>
      </c>
      <c r="BG1299" s="228">
        <f>IF(N1299="zákl. přenesená",J1299,0)</f>
        <v>0</v>
      </c>
      <c r="BH1299" s="228">
        <f>IF(N1299="sníž. přenesená",J1299,0)</f>
        <v>0</v>
      </c>
      <c r="BI1299" s="228">
        <f>IF(N1299="nulová",J1299,0)</f>
        <v>0</v>
      </c>
      <c r="BJ1299" s="17" t="s">
        <v>146</v>
      </c>
      <c r="BK1299" s="228">
        <f>ROUND(I1299*H1299,1)</f>
        <v>0</v>
      </c>
      <c r="BL1299" s="17" t="s">
        <v>232</v>
      </c>
      <c r="BM1299" s="227" t="s">
        <v>1622</v>
      </c>
    </row>
    <row r="1300" s="13" customFormat="1">
      <c r="A1300" s="13"/>
      <c r="B1300" s="229"/>
      <c r="C1300" s="230"/>
      <c r="D1300" s="231" t="s">
        <v>152</v>
      </c>
      <c r="E1300" s="232" t="s">
        <v>1</v>
      </c>
      <c r="F1300" s="233" t="s">
        <v>1615</v>
      </c>
      <c r="G1300" s="230"/>
      <c r="H1300" s="232" t="s">
        <v>1</v>
      </c>
      <c r="I1300" s="234"/>
      <c r="J1300" s="230"/>
      <c r="K1300" s="230"/>
      <c r="L1300" s="235"/>
      <c r="M1300" s="236"/>
      <c r="N1300" s="237"/>
      <c r="O1300" s="237"/>
      <c r="P1300" s="237"/>
      <c r="Q1300" s="237"/>
      <c r="R1300" s="237"/>
      <c r="S1300" s="237"/>
      <c r="T1300" s="238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9" t="s">
        <v>152</v>
      </c>
      <c r="AU1300" s="239" t="s">
        <v>146</v>
      </c>
      <c r="AV1300" s="13" t="s">
        <v>82</v>
      </c>
      <c r="AW1300" s="13" t="s">
        <v>30</v>
      </c>
      <c r="AX1300" s="13" t="s">
        <v>74</v>
      </c>
      <c r="AY1300" s="239" t="s">
        <v>138</v>
      </c>
    </row>
    <row r="1301" s="13" customFormat="1">
      <c r="A1301" s="13"/>
      <c r="B1301" s="229"/>
      <c r="C1301" s="230"/>
      <c r="D1301" s="231" t="s">
        <v>152</v>
      </c>
      <c r="E1301" s="232" t="s">
        <v>1</v>
      </c>
      <c r="F1301" s="233" t="s">
        <v>187</v>
      </c>
      <c r="G1301" s="230"/>
      <c r="H1301" s="232" t="s">
        <v>1</v>
      </c>
      <c r="I1301" s="234"/>
      <c r="J1301" s="230"/>
      <c r="K1301" s="230"/>
      <c r="L1301" s="235"/>
      <c r="M1301" s="236"/>
      <c r="N1301" s="237"/>
      <c r="O1301" s="237"/>
      <c r="P1301" s="237"/>
      <c r="Q1301" s="237"/>
      <c r="R1301" s="237"/>
      <c r="S1301" s="237"/>
      <c r="T1301" s="238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9" t="s">
        <v>152</v>
      </c>
      <c r="AU1301" s="239" t="s">
        <v>146</v>
      </c>
      <c r="AV1301" s="13" t="s">
        <v>82</v>
      </c>
      <c r="AW1301" s="13" t="s">
        <v>30</v>
      </c>
      <c r="AX1301" s="13" t="s">
        <v>74</v>
      </c>
      <c r="AY1301" s="239" t="s">
        <v>138</v>
      </c>
    </row>
    <row r="1302" s="14" customFormat="1">
      <c r="A1302" s="14"/>
      <c r="B1302" s="240"/>
      <c r="C1302" s="241"/>
      <c r="D1302" s="231" t="s">
        <v>152</v>
      </c>
      <c r="E1302" s="242" t="s">
        <v>1</v>
      </c>
      <c r="F1302" s="243" t="s">
        <v>242</v>
      </c>
      <c r="G1302" s="241"/>
      <c r="H1302" s="244">
        <v>7.8559999999999999</v>
      </c>
      <c r="I1302" s="245"/>
      <c r="J1302" s="241"/>
      <c r="K1302" s="241"/>
      <c r="L1302" s="246"/>
      <c r="M1302" s="247"/>
      <c r="N1302" s="248"/>
      <c r="O1302" s="248"/>
      <c r="P1302" s="248"/>
      <c r="Q1302" s="248"/>
      <c r="R1302" s="248"/>
      <c r="S1302" s="248"/>
      <c r="T1302" s="249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0" t="s">
        <v>152</v>
      </c>
      <c r="AU1302" s="250" t="s">
        <v>146</v>
      </c>
      <c r="AV1302" s="14" t="s">
        <v>146</v>
      </c>
      <c r="AW1302" s="14" t="s">
        <v>30</v>
      </c>
      <c r="AX1302" s="14" t="s">
        <v>74</v>
      </c>
      <c r="AY1302" s="250" t="s">
        <v>138</v>
      </c>
    </row>
    <row r="1303" s="13" customFormat="1">
      <c r="A1303" s="13"/>
      <c r="B1303" s="229"/>
      <c r="C1303" s="230"/>
      <c r="D1303" s="231" t="s">
        <v>152</v>
      </c>
      <c r="E1303" s="232" t="s">
        <v>1</v>
      </c>
      <c r="F1303" s="233" t="s">
        <v>165</v>
      </c>
      <c r="G1303" s="230"/>
      <c r="H1303" s="232" t="s">
        <v>1</v>
      </c>
      <c r="I1303" s="234"/>
      <c r="J1303" s="230"/>
      <c r="K1303" s="230"/>
      <c r="L1303" s="235"/>
      <c r="M1303" s="236"/>
      <c r="N1303" s="237"/>
      <c r="O1303" s="237"/>
      <c r="P1303" s="237"/>
      <c r="Q1303" s="237"/>
      <c r="R1303" s="237"/>
      <c r="S1303" s="237"/>
      <c r="T1303" s="238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9" t="s">
        <v>152</v>
      </c>
      <c r="AU1303" s="239" t="s">
        <v>146</v>
      </c>
      <c r="AV1303" s="13" t="s">
        <v>82</v>
      </c>
      <c r="AW1303" s="13" t="s">
        <v>30</v>
      </c>
      <c r="AX1303" s="13" t="s">
        <v>74</v>
      </c>
      <c r="AY1303" s="239" t="s">
        <v>138</v>
      </c>
    </row>
    <row r="1304" s="14" customFormat="1">
      <c r="A1304" s="14"/>
      <c r="B1304" s="240"/>
      <c r="C1304" s="241"/>
      <c r="D1304" s="231" t="s">
        <v>152</v>
      </c>
      <c r="E1304" s="242" t="s">
        <v>1</v>
      </c>
      <c r="F1304" s="243" t="s">
        <v>166</v>
      </c>
      <c r="G1304" s="241"/>
      <c r="H1304" s="244">
        <v>2.8620000000000001</v>
      </c>
      <c r="I1304" s="245"/>
      <c r="J1304" s="241"/>
      <c r="K1304" s="241"/>
      <c r="L1304" s="246"/>
      <c r="M1304" s="247"/>
      <c r="N1304" s="248"/>
      <c r="O1304" s="248"/>
      <c r="P1304" s="248"/>
      <c r="Q1304" s="248"/>
      <c r="R1304" s="248"/>
      <c r="S1304" s="248"/>
      <c r="T1304" s="249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0" t="s">
        <v>152</v>
      </c>
      <c r="AU1304" s="250" t="s">
        <v>146</v>
      </c>
      <c r="AV1304" s="14" t="s">
        <v>146</v>
      </c>
      <c r="AW1304" s="14" t="s">
        <v>30</v>
      </c>
      <c r="AX1304" s="14" t="s">
        <v>74</v>
      </c>
      <c r="AY1304" s="250" t="s">
        <v>138</v>
      </c>
    </row>
    <row r="1305" s="13" customFormat="1">
      <c r="A1305" s="13"/>
      <c r="B1305" s="229"/>
      <c r="C1305" s="230"/>
      <c r="D1305" s="231" t="s">
        <v>152</v>
      </c>
      <c r="E1305" s="232" t="s">
        <v>1</v>
      </c>
      <c r="F1305" s="233" t="s">
        <v>167</v>
      </c>
      <c r="G1305" s="230"/>
      <c r="H1305" s="232" t="s">
        <v>1</v>
      </c>
      <c r="I1305" s="234"/>
      <c r="J1305" s="230"/>
      <c r="K1305" s="230"/>
      <c r="L1305" s="235"/>
      <c r="M1305" s="236"/>
      <c r="N1305" s="237"/>
      <c r="O1305" s="237"/>
      <c r="P1305" s="237"/>
      <c r="Q1305" s="237"/>
      <c r="R1305" s="237"/>
      <c r="S1305" s="237"/>
      <c r="T1305" s="23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9" t="s">
        <v>152</v>
      </c>
      <c r="AU1305" s="239" t="s">
        <v>146</v>
      </c>
      <c r="AV1305" s="13" t="s">
        <v>82</v>
      </c>
      <c r="AW1305" s="13" t="s">
        <v>30</v>
      </c>
      <c r="AX1305" s="13" t="s">
        <v>74</v>
      </c>
      <c r="AY1305" s="239" t="s">
        <v>138</v>
      </c>
    </row>
    <row r="1306" s="14" customFormat="1">
      <c r="A1306" s="14"/>
      <c r="B1306" s="240"/>
      <c r="C1306" s="241"/>
      <c r="D1306" s="231" t="s">
        <v>152</v>
      </c>
      <c r="E1306" s="242" t="s">
        <v>1</v>
      </c>
      <c r="F1306" s="243" t="s">
        <v>168</v>
      </c>
      <c r="G1306" s="241"/>
      <c r="H1306" s="244">
        <v>1.2150000000000001</v>
      </c>
      <c r="I1306" s="245"/>
      <c r="J1306" s="241"/>
      <c r="K1306" s="241"/>
      <c r="L1306" s="246"/>
      <c r="M1306" s="247"/>
      <c r="N1306" s="248"/>
      <c r="O1306" s="248"/>
      <c r="P1306" s="248"/>
      <c r="Q1306" s="248"/>
      <c r="R1306" s="248"/>
      <c r="S1306" s="248"/>
      <c r="T1306" s="249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0" t="s">
        <v>152</v>
      </c>
      <c r="AU1306" s="250" t="s">
        <v>146</v>
      </c>
      <c r="AV1306" s="14" t="s">
        <v>146</v>
      </c>
      <c r="AW1306" s="14" t="s">
        <v>30</v>
      </c>
      <c r="AX1306" s="14" t="s">
        <v>74</v>
      </c>
      <c r="AY1306" s="250" t="s">
        <v>138</v>
      </c>
    </row>
    <row r="1307" s="13" customFormat="1">
      <c r="A1307" s="13"/>
      <c r="B1307" s="229"/>
      <c r="C1307" s="230"/>
      <c r="D1307" s="231" t="s">
        <v>152</v>
      </c>
      <c r="E1307" s="232" t="s">
        <v>1</v>
      </c>
      <c r="F1307" s="233" t="s">
        <v>160</v>
      </c>
      <c r="G1307" s="230"/>
      <c r="H1307" s="232" t="s">
        <v>1</v>
      </c>
      <c r="I1307" s="234"/>
      <c r="J1307" s="230"/>
      <c r="K1307" s="230"/>
      <c r="L1307" s="235"/>
      <c r="M1307" s="236"/>
      <c r="N1307" s="237"/>
      <c r="O1307" s="237"/>
      <c r="P1307" s="237"/>
      <c r="Q1307" s="237"/>
      <c r="R1307" s="237"/>
      <c r="S1307" s="237"/>
      <c r="T1307" s="23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9" t="s">
        <v>152</v>
      </c>
      <c r="AU1307" s="239" t="s">
        <v>146</v>
      </c>
      <c r="AV1307" s="13" t="s">
        <v>82</v>
      </c>
      <c r="AW1307" s="13" t="s">
        <v>30</v>
      </c>
      <c r="AX1307" s="13" t="s">
        <v>74</v>
      </c>
      <c r="AY1307" s="239" t="s">
        <v>138</v>
      </c>
    </row>
    <row r="1308" s="14" customFormat="1">
      <c r="A1308" s="14"/>
      <c r="B1308" s="240"/>
      <c r="C1308" s="241"/>
      <c r="D1308" s="231" t="s">
        <v>152</v>
      </c>
      <c r="E1308" s="242" t="s">
        <v>1</v>
      </c>
      <c r="F1308" s="243" t="s">
        <v>161</v>
      </c>
      <c r="G1308" s="241"/>
      <c r="H1308" s="244">
        <v>8.0630000000000006</v>
      </c>
      <c r="I1308" s="245"/>
      <c r="J1308" s="241"/>
      <c r="K1308" s="241"/>
      <c r="L1308" s="246"/>
      <c r="M1308" s="247"/>
      <c r="N1308" s="248"/>
      <c r="O1308" s="248"/>
      <c r="P1308" s="248"/>
      <c r="Q1308" s="248"/>
      <c r="R1308" s="248"/>
      <c r="S1308" s="248"/>
      <c r="T1308" s="249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0" t="s">
        <v>152</v>
      </c>
      <c r="AU1308" s="250" t="s">
        <v>146</v>
      </c>
      <c r="AV1308" s="14" t="s">
        <v>146</v>
      </c>
      <c r="AW1308" s="14" t="s">
        <v>30</v>
      </c>
      <c r="AX1308" s="14" t="s">
        <v>74</v>
      </c>
      <c r="AY1308" s="250" t="s">
        <v>138</v>
      </c>
    </row>
    <row r="1309" s="13" customFormat="1">
      <c r="A1309" s="13"/>
      <c r="B1309" s="229"/>
      <c r="C1309" s="230"/>
      <c r="D1309" s="231" t="s">
        <v>152</v>
      </c>
      <c r="E1309" s="232" t="s">
        <v>1</v>
      </c>
      <c r="F1309" s="233" t="s">
        <v>243</v>
      </c>
      <c r="G1309" s="230"/>
      <c r="H1309" s="232" t="s">
        <v>1</v>
      </c>
      <c r="I1309" s="234"/>
      <c r="J1309" s="230"/>
      <c r="K1309" s="230"/>
      <c r="L1309" s="235"/>
      <c r="M1309" s="236"/>
      <c r="N1309" s="237"/>
      <c r="O1309" s="237"/>
      <c r="P1309" s="237"/>
      <c r="Q1309" s="237"/>
      <c r="R1309" s="237"/>
      <c r="S1309" s="237"/>
      <c r="T1309" s="238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9" t="s">
        <v>152</v>
      </c>
      <c r="AU1309" s="239" t="s">
        <v>146</v>
      </c>
      <c r="AV1309" s="13" t="s">
        <v>82</v>
      </c>
      <c r="AW1309" s="13" t="s">
        <v>30</v>
      </c>
      <c r="AX1309" s="13" t="s">
        <v>74</v>
      </c>
      <c r="AY1309" s="239" t="s">
        <v>138</v>
      </c>
    </row>
    <row r="1310" s="14" customFormat="1">
      <c r="A1310" s="14"/>
      <c r="B1310" s="240"/>
      <c r="C1310" s="241"/>
      <c r="D1310" s="231" t="s">
        <v>152</v>
      </c>
      <c r="E1310" s="242" t="s">
        <v>1</v>
      </c>
      <c r="F1310" s="243" t="s">
        <v>244</v>
      </c>
      <c r="G1310" s="241"/>
      <c r="H1310" s="244">
        <v>18.099</v>
      </c>
      <c r="I1310" s="245"/>
      <c r="J1310" s="241"/>
      <c r="K1310" s="241"/>
      <c r="L1310" s="246"/>
      <c r="M1310" s="247"/>
      <c r="N1310" s="248"/>
      <c r="O1310" s="248"/>
      <c r="P1310" s="248"/>
      <c r="Q1310" s="248"/>
      <c r="R1310" s="248"/>
      <c r="S1310" s="248"/>
      <c r="T1310" s="249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0" t="s">
        <v>152</v>
      </c>
      <c r="AU1310" s="250" t="s">
        <v>146</v>
      </c>
      <c r="AV1310" s="14" t="s">
        <v>146</v>
      </c>
      <c r="AW1310" s="14" t="s">
        <v>30</v>
      </c>
      <c r="AX1310" s="14" t="s">
        <v>74</v>
      </c>
      <c r="AY1310" s="250" t="s">
        <v>138</v>
      </c>
    </row>
    <row r="1311" s="13" customFormat="1">
      <c r="A1311" s="13"/>
      <c r="B1311" s="229"/>
      <c r="C1311" s="230"/>
      <c r="D1311" s="231" t="s">
        <v>152</v>
      </c>
      <c r="E1311" s="232" t="s">
        <v>1</v>
      </c>
      <c r="F1311" s="233" t="s">
        <v>245</v>
      </c>
      <c r="G1311" s="230"/>
      <c r="H1311" s="232" t="s">
        <v>1</v>
      </c>
      <c r="I1311" s="234"/>
      <c r="J1311" s="230"/>
      <c r="K1311" s="230"/>
      <c r="L1311" s="235"/>
      <c r="M1311" s="236"/>
      <c r="N1311" s="237"/>
      <c r="O1311" s="237"/>
      <c r="P1311" s="237"/>
      <c r="Q1311" s="237"/>
      <c r="R1311" s="237"/>
      <c r="S1311" s="237"/>
      <c r="T1311" s="238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9" t="s">
        <v>152</v>
      </c>
      <c r="AU1311" s="239" t="s">
        <v>146</v>
      </c>
      <c r="AV1311" s="13" t="s">
        <v>82</v>
      </c>
      <c r="AW1311" s="13" t="s">
        <v>30</v>
      </c>
      <c r="AX1311" s="13" t="s">
        <v>74</v>
      </c>
      <c r="AY1311" s="239" t="s">
        <v>138</v>
      </c>
    </row>
    <row r="1312" s="14" customFormat="1">
      <c r="A1312" s="14"/>
      <c r="B1312" s="240"/>
      <c r="C1312" s="241"/>
      <c r="D1312" s="231" t="s">
        <v>152</v>
      </c>
      <c r="E1312" s="242" t="s">
        <v>1</v>
      </c>
      <c r="F1312" s="243" t="s">
        <v>246</v>
      </c>
      <c r="G1312" s="241"/>
      <c r="H1312" s="244">
        <v>19.135999999999999</v>
      </c>
      <c r="I1312" s="245"/>
      <c r="J1312" s="241"/>
      <c r="K1312" s="241"/>
      <c r="L1312" s="246"/>
      <c r="M1312" s="247"/>
      <c r="N1312" s="248"/>
      <c r="O1312" s="248"/>
      <c r="P1312" s="248"/>
      <c r="Q1312" s="248"/>
      <c r="R1312" s="248"/>
      <c r="S1312" s="248"/>
      <c r="T1312" s="249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0" t="s">
        <v>152</v>
      </c>
      <c r="AU1312" s="250" t="s">
        <v>146</v>
      </c>
      <c r="AV1312" s="14" t="s">
        <v>146</v>
      </c>
      <c r="AW1312" s="14" t="s">
        <v>30</v>
      </c>
      <c r="AX1312" s="14" t="s">
        <v>74</v>
      </c>
      <c r="AY1312" s="250" t="s">
        <v>138</v>
      </c>
    </row>
    <row r="1313" s="13" customFormat="1">
      <c r="A1313" s="13"/>
      <c r="B1313" s="229"/>
      <c r="C1313" s="230"/>
      <c r="D1313" s="231" t="s">
        <v>152</v>
      </c>
      <c r="E1313" s="232" t="s">
        <v>1</v>
      </c>
      <c r="F1313" s="233" t="s">
        <v>1616</v>
      </c>
      <c r="G1313" s="230"/>
      <c r="H1313" s="232" t="s">
        <v>1</v>
      </c>
      <c r="I1313" s="234"/>
      <c r="J1313" s="230"/>
      <c r="K1313" s="230"/>
      <c r="L1313" s="235"/>
      <c r="M1313" s="236"/>
      <c r="N1313" s="237"/>
      <c r="O1313" s="237"/>
      <c r="P1313" s="237"/>
      <c r="Q1313" s="237"/>
      <c r="R1313" s="237"/>
      <c r="S1313" s="237"/>
      <c r="T1313" s="238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9" t="s">
        <v>152</v>
      </c>
      <c r="AU1313" s="239" t="s">
        <v>146</v>
      </c>
      <c r="AV1313" s="13" t="s">
        <v>82</v>
      </c>
      <c r="AW1313" s="13" t="s">
        <v>30</v>
      </c>
      <c r="AX1313" s="13" t="s">
        <v>74</v>
      </c>
      <c r="AY1313" s="239" t="s">
        <v>138</v>
      </c>
    </row>
    <row r="1314" s="13" customFormat="1">
      <c r="A1314" s="13"/>
      <c r="B1314" s="229"/>
      <c r="C1314" s="230"/>
      <c r="D1314" s="231" t="s">
        <v>152</v>
      </c>
      <c r="E1314" s="232" t="s">
        <v>1</v>
      </c>
      <c r="F1314" s="233" t="s">
        <v>187</v>
      </c>
      <c r="G1314" s="230"/>
      <c r="H1314" s="232" t="s">
        <v>1</v>
      </c>
      <c r="I1314" s="234"/>
      <c r="J1314" s="230"/>
      <c r="K1314" s="230"/>
      <c r="L1314" s="235"/>
      <c r="M1314" s="236"/>
      <c r="N1314" s="237"/>
      <c r="O1314" s="237"/>
      <c r="P1314" s="237"/>
      <c r="Q1314" s="237"/>
      <c r="R1314" s="237"/>
      <c r="S1314" s="237"/>
      <c r="T1314" s="23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9" t="s">
        <v>152</v>
      </c>
      <c r="AU1314" s="239" t="s">
        <v>146</v>
      </c>
      <c r="AV1314" s="13" t="s">
        <v>82</v>
      </c>
      <c r="AW1314" s="13" t="s">
        <v>30</v>
      </c>
      <c r="AX1314" s="13" t="s">
        <v>74</v>
      </c>
      <c r="AY1314" s="239" t="s">
        <v>138</v>
      </c>
    </row>
    <row r="1315" s="14" customFormat="1">
      <c r="A1315" s="14"/>
      <c r="B1315" s="240"/>
      <c r="C1315" s="241"/>
      <c r="D1315" s="231" t="s">
        <v>152</v>
      </c>
      <c r="E1315" s="242" t="s">
        <v>1</v>
      </c>
      <c r="F1315" s="243" t="s">
        <v>188</v>
      </c>
      <c r="G1315" s="241"/>
      <c r="H1315" s="244">
        <v>33.808</v>
      </c>
      <c r="I1315" s="245"/>
      <c r="J1315" s="241"/>
      <c r="K1315" s="241"/>
      <c r="L1315" s="246"/>
      <c r="M1315" s="247"/>
      <c r="N1315" s="248"/>
      <c r="O1315" s="248"/>
      <c r="P1315" s="248"/>
      <c r="Q1315" s="248"/>
      <c r="R1315" s="248"/>
      <c r="S1315" s="248"/>
      <c r="T1315" s="249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0" t="s">
        <v>152</v>
      </c>
      <c r="AU1315" s="250" t="s">
        <v>146</v>
      </c>
      <c r="AV1315" s="14" t="s">
        <v>146</v>
      </c>
      <c r="AW1315" s="14" t="s">
        <v>30</v>
      </c>
      <c r="AX1315" s="14" t="s">
        <v>74</v>
      </c>
      <c r="AY1315" s="250" t="s">
        <v>138</v>
      </c>
    </row>
    <row r="1316" s="13" customFormat="1">
      <c r="A1316" s="13"/>
      <c r="B1316" s="229"/>
      <c r="C1316" s="230"/>
      <c r="D1316" s="231" t="s">
        <v>152</v>
      </c>
      <c r="E1316" s="232" t="s">
        <v>1</v>
      </c>
      <c r="F1316" s="233" t="s">
        <v>165</v>
      </c>
      <c r="G1316" s="230"/>
      <c r="H1316" s="232" t="s">
        <v>1</v>
      </c>
      <c r="I1316" s="234"/>
      <c r="J1316" s="230"/>
      <c r="K1316" s="230"/>
      <c r="L1316" s="235"/>
      <c r="M1316" s="236"/>
      <c r="N1316" s="237"/>
      <c r="O1316" s="237"/>
      <c r="P1316" s="237"/>
      <c r="Q1316" s="237"/>
      <c r="R1316" s="237"/>
      <c r="S1316" s="237"/>
      <c r="T1316" s="238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9" t="s">
        <v>152</v>
      </c>
      <c r="AU1316" s="239" t="s">
        <v>146</v>
      </c>
      <c r="AV1316" s="13" t="s">
        <v>82</v>
      </c>
      <c r="AW1316" s="13" t="s">
        <v>30</v>
      </c>
      <c r="AX1316" s="13" t="s">
        <v>74</v>
      </c>
      <c r="AY1316" s="239" t="s">
        <v>138</v>
      </c>
    </row>
    <row r="1317" s="14" customFormat="1">
      <c r="A1317" s="14"/>
      <c r="B1317" s="240"/>
      <c r="C1317" s="241"/>
      <c r="D1317" s="231" t="s">
        <v>152</v>
      </c>
      <c r="E1317" s="242" t="s">
        <v>1</v>
      </c>
      <c r="F1317" s="243" t="s">
        <v>189</v>
      </c>
      <c r="G1317" s="241"/>
      <c r="H1317" s="244">
        <v>21.164999999999999</v>
      </c>
      <c r="I1317" s="245"/>
      <c r="J1317" s="241"/>
      <c r="K1317" s="241"/>
      <c r="L1317" s="246"/>
      <c r="M1317" s="247"/>
      <c r="N1317" s="248"/>
      <c r="O1317" s="248"/>
      <c r="P1317" s="248"/>
      <c r="Q1317" s="248"/>
      <c r="R1317" s="248"/>
      <c r="S1317" s="248"/>
      <c r="T1317" s="249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0" t="s">
        <v>152</v>
      </c>
      <c r="AU1317" s="250" t="s">
        <v>146</v>
      </c>
      <c r="AV1317" s="14" t="s">
        <v>146</v>
      </c>
      <c r="AW1317" s="14" t="s">
        <v>30</v>
      </c>
      <c r="AX1317" s="14" t="s">
        <v>74</v>
      </c>
      <c r="AY1317" s="250" t="s">
        <v>138</v>
      </c>
    </row>
    <row r="1318" s="13" customFormat="1">
      <c r="A1318" s="13"/>
      <c r="B1318" s="229"/>
      <c r="C1318" s="230"/>
      <c r="D1318" s="231" t="s">
        <v>152</v>
      </c>
      <c r="E1318" s="232" t="s">
        <v>1</v>
      </c>
      <c r="F1318" s="233" t="s">
        <v>167</v>
      </c>
      <c r="G1318" s="230"/>
      <c r="H1318" s="232" t="s">
        <v>1</v>
      </c>
      <c r="I1318" s="234"/>
      <c r="J1318" s="230"/>
      <c r="K1318" s="230"/>
      <c r="L1318" s="235"/>
      <c r="M1318" s="236"/>
      <c r="N1318" s="237"/>
      <c r="O1318" s="237"/>
      <c r="P1318" s="237"/>
      <c r="Q1318" s="237"/>
      <c r="R1318" s="237"/>
      <c r="S1318" s="237"/>
      <c r="T1318" s="238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9" t="s">
        <v>152</v>
      </c>
      <c r="AU1318" s="239" t="s">
        <v>146</v>
      </c>
      <c r="AV1318" s="13" t="s">
        <v>82</v>
      </c>
      <c r="AW1318" s="13" t="s">
        <v>30</v>
      </c>
      <c r="AX1318" s="13" t="s">
        <v>74</v>
      </c>
      <c r="AY1318" s="239" t="s">
        <v>138</v>
      </c>
    </row>
    <row r="1319" s="14" customFormat="1">
      <c r="A1319" s="14"/>
      <c r="B1319" s="240"/>
      <c r="C1319" s="241"/>
      <c r="D1319" s="231" t="s">
        <v>152</v>
      </c>
      <c r="E1319" s="242" t="s">
        <v>1</v>
      </c>
      <c r="F1319" s="243" t="s">
        <v>190</v>
      </c>
      <c r="G1319" s="241"/>
      <c r="H1319" s="244">
        <v>12.882999999999999</v>
      </c>
      <c r="I1319" s="245"/>
      <c r="J1319" s="241"/>
      <c r="K1319" s="241"/>
      <c r="L1319" s="246"/>
      <c r="M1319" s="247"/>
      <c r="N1319" s="248"/>
      <c r="O1319" s="248"/>
      <c r="P1319" s="248"/>
      <c r="Q1319" s="248"/>
      <c r="R1319" s="248"/>
      <c r="S1319" s="248"/>
      <c r="T1319" s="249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0" t="s">
        <v>152</v>
      </c>
      <c r="AU1319" s="250" t="s">
        <v>146</v>
      </c>
      <c r="AV1319" s="14" t="s">
        <v>146</v>
      </c>
      <c r="AW1319" s="14" t="s">
        <v>30</v>
      </c>
      <c r="AX1319" s="14" t="s">
        <v>74</v>
      </c>
      <c r="AY1319" s="250" t="s">
        <v>138</v>
      </c>
    </row>
    <row r="1320" s="13" customFormat="1">
      <c r="A1320" s="13"/>
      <c r="B1320" s="229"/>
      <c r="C1320" s="230"/>
      <c r="D1320" s="231" t="s">
        <v>152</v>
      </c>
      <c r="E1320" s="232" t="s">
        <v>1</v>
      </c>
      <c r="F1320" s="233" t="s">
        <v>160</v>
      </c>
      <c r="G1320" s="230"/>
      <c r="H1320" s="232" t="s">
        <v>1</v>
      </c>
      <c r="I1320" s="234"/>
      <c r="J1320" s="230"/>
      <c r="K1320" s="230"/>
      <c r="L1320" s="235"/>
      <c r="M1320" s="236"/>
      <c r="N1320" s="237"/>
      <c r="O1320" s="237"/>
      <c r="P1320" s="237"/>
      <c r="Q1320" s="237"/>
      <c r="R1320" s="237"/>
      <c r="S1320" s="237"/>
      <c r="T1320" s="238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9" t="s">
        <v>152</v>
      </c>
      <c r="AU1320" s="239" t="s">
        <v>146</v>
      </c>
      <c r="AV1320" s="13" t="s">
        <v>82</v>
      </c>
      <c r="AW1320" s="13" t="s">
        <v>30</v>
      </c>
      <c r="AX1320" s="13" t="s">
        <v>74</v>
      </c>
      <c r="AY1320" s="239" t="s">
        <v>138</v>
      </c>
    </row>
    <row r="1321" s="14" customFormat="1">
      <c r="A1321" s="14"/>
      <c r="B1321" s="240"/>
      <c r="C1321" s="241"/>
      <c r="D1321" s="231" t="s">
        <v>152</v>
      </c>
      <c r="E1321" s="242" t="s">
        <v>1</v>
      </c>
      <c r="F1321" s="243" t="s">
        <v>191</v>
      </c>
      <c r="G1321" s="241"/>
      <c r="H1321" s="244">
        <v>38.003999999999998</v>
      </c>
      <c r="I1321" s="245"/>
      <c r="J1321" s="241"/>
      <c r="K1321" s="241"/>
      <c r="L1321" s="246"/>
      <c r="M1321" s="247"/>
      <c r="N1321" s="248"/>
      <c r="O1321" s="248"/>
      <c r="P1321" s="248"/>
      <c r="Q1321" s="248"/>
      <c r="R1321" s="248"/>
      <c r="S1321" s="248"/>
      <c r="T1321" s="249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0" t="s">
        <v>152</v>
      </c>
      <c r="AU1321" s="250" t="s">
        <v>146</v>
      </c>
      <c r="AV1321" s="14" t="s">
        <v>146</v>
      </c>
      <c r="AW1321" s="14" t="s">
        <v>30</v>
      </c>
      <c r="AX1321" s="14" t="s">
        <v>74</v>
      </c>
      <c r="AY1321" s="250" t="s">
        <v>138</v>
      </c>
    </row>
    <row r="1322" s="13" customFormat="1">
      <c r="A1322" s="13"/>
      <c r="B1322" s="229"/>
      <c r="C1322" s="230"/>
      <c r="D1322" s="231" t="s">
        <v>152</v>
      </c>
      <c r="E1322" s="232" t="s">
        <v>1</v>
      </c>
      <c r="F1322" s="233" t="s">
        <v>243</v>
      </c>
      <c r="G1322" s="230"/>
      <c r="H1322" s="232" t="s">
        <v>1</v>
      </c>
      <c r="I1322" s="234"/>
      <c r="J1322" s="230"/>
      <c r="K1322" s="230"/>
      <c r="L1322" s="235"/>
      <c r="M1322" s="236"/>
      <c r="N1322" s="237"/>
      <c r="O1322" s="237"/>
      <c r="P1322" s="237"/>
      <c r="Q1322" s="237"/>
      <c r="R1322" s="237"/>
      <c r="S1322" s="237"/>
      <c r="T1322" s="238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9" t="s">
        <v>152</v>
      </c>
      <c r="AU1322" s="239" t="s">
        <v>146</v>
      </c>
      <c r="AV1322" s="13" t="s">
        <v>82</v>
      </c>
      <c r="AW1322" s="13" t="s">
        <v>30</v>
      </c>
      <c r="AX1322" s="13" t="s">
        <v>74</v>
      </c>
      <c r="AY1322" s="239" t="s">
        <v>138</v>
      </c>
    </row>
    <row r="1323" s="14" customFormat="1">
      <c r="A1323" s="14"/>
      <c r="B1323" s="240"/>
      <c r="C1323" s="241"/>
      <c r="D1323" s="231" t="s">
        <v>152</v>
      </c>
      <c r="E1323" s="242" t="s">
        <v>1</v>
      </c>
      <c r="F1323" s="243" t="s">
        <v>1617</v>
      </c>
      <c r="G1323" s="241"/>
      <c r="H1323" s="244">
        <v>42.549999999999997</v>
      </c>
      <c r="I1323" s="245"/>
      <c r="J1323" s="241"/>
      <c r="K1323" s="241"/>
      <c r="L1323" s="246"/>
      <c r="M1323" s="247"/>
      <c r="N1323" s="248"/>
      <c r="O1323" s="248"/>
      <c r="P1323" s="248"/>
      <c r="Q1323" s="248"/>
      <c r="R1323" s="248"/>
      <c r="S1323" s="248"/>
      <c r="T1323" s="249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0" t="s">
        <v>152</v>
      </c>
      <c r="AU1323" s="250" t="s">
        <v>146</v>
      </c>
      <c r="AV1323" s="14" t="s">
        <v>146</v>
      </c>
      <c r="AW1323" s="14" t="s">
        <v>30</v>
      </c>
      <c r="AX1323" s="14" t="s">
        <v>74</v>
      </c>
      <c r="AY1323" s="250" t="s">
        <v>138</v>
      </c>
    </row>
    <row r="1324" s="13" customFormat="1">
      <c r="A1324" s="13"/>
      <c r="B1324" s="229"/>
      <c r="C1324" s="230"/>
      <c r="D1324" s="231" t="s">
        <v>152</v>
      </c>
      <c r="E1324" s="232" t="s">
        <v>1</v>
      </c>
      <c r="F1324" s="233" t="s">
        <v>245</v>
      </c>
      <c r="G1324" s="230"/>
      <c r="H1324" s="232" t="s">
        <v>1</v>
      </c>
      <c r="I1324" s="234"/>
      <c r="J1324" s="230"/>
      <c r="K1324" s="230"/>
      <c r="L1324" s="235"/>
      <c r="M1324" s="236"/>
      <c r="N1324" s="237"/>
      <c r="O1324" s="237"/>
      <c r="P1324" s="237"/>
      <c r="Q1324" s="237"/>
      <c r="R1324" s="237"/>
      <c r="S1324" s="237"/>
      <c r="T1324" s="238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9" t="s">
        <v>152</v>
      </c>
      <c r="AU1324" s="239" t="s">
        <v>146</v>
      </c>
      <c r="AV1324" s="13" t="s">
        <v>82</v>
      </c>
      <c r="AW1324" s="13" t="s">
        <v>30</v>
      </c>
      <c r="AX1324" s="13" t="s">
        <v>74</v>
      </c>
      <c r="AY1324" s="239" t="s">
        <v>138</v>
      </c>
    </row>
    <row r="1325" s="14" customFormat="1">
      <c r="A1325" s="14"/>
      <c r="B1325" s="240"/>
      <c r="C1325" s="241"/>
      <c r="D1325" s="231" t="s">
        <v>152</v>
      </c>
      <c r="E1325" s="242" t="s">
        <v>1</v>
      </c>
      <c r="F1325" s="243" t="s">
        <v>1618</v>
      </c>
      <c r="G1325" s="241"/>
      <c r="H1325" s="244">
        <v>45.576999999999998</v>
      </c>
      <c r="I1325" s="245"/>
      <c r="J1325" s="241"/>
      <c r="K1325" s="241"/>
      <c r="L1325" s="246"/>
      <c r="M1325" s="247"/>
      <c r="N1325" s="248"/>
      <c r="O1325" s="248"/>
      <c r="P1325" s="248"/>
      <c r="Q1325" s="248"/>
      <c r="R1325" s="248"/>
      <c r="S1325" s="248"/>
      <c r="T1325" s="249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0" t="s">
        <v>152</v>
      </c>
      <c r="AU1325" s="250" t="s">
        <v>146</v>
      </c>
      <c r="AV1325" s="14" t="s">
        <v>146</v>
      </c>
      <c r="AW1325" s="14" t="s">
        <v>30</v>
      </c>
      <c r="AX1325" s="14" t="s">
        <v>74</v>
      </c>
      <c r="AY1325" s="250" t="s">
        <v>138</v>
      </c>
    </row>
    <row r="1326" s="13" customFormat="1">
      <c r="A1326" s="13"/>
      <c r="B1326" s="229"/>
      <c r="C1326" s="230"/>
      <c r="D1326" s="231" t="s">
        <v>152</v>
      </c>
      <c r="E1326" s="232" t="s">
        <v>1</v>
      </c>
      <c r="F1326" s="233" t="s">
        <v>192</v>
      </c>
      <c r="G1326" s="230"/>
      <c r="H1326" s="232" t="s">
        <v>1</v>
      </c>
      <c r="I1326" s="234"/>
      <c r="J1326" s="230"/>
      <c r="K1326" s="230"/>
      <c r="L1326" s="235"/>
      <c r="M1326" s="236"/>
      <c r="N1326" s="237"/>
      <c r="O1326" s="237"/>
      <c r="P1326" s="237"/>
      <c r="Q1326" s="237"/>
      <c r="R1326" s="237"/>
      <c r="S1326" s="237"/>
      <c r="T1326" s="238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9" t="s">
        <v>152</v>
      </c>
      <c r="AU1326" s="239" t="s">
        <v>146</v>
      </c>
      <c r="AV1326" s="13" t="s">
        <v>82</v>
      </c>
      <c r="AW1326" s="13" t="s">
        <v>30</v>
      </c>
      <c r="AX1326" s="13" t="s">
        <v>74</v>
      </c>
      <c r="AY1326" s="239" t="s">
        <v>138</v>
      </c>
    </row>
    <row r="1327" s="13" customFormat="1">
      <c r="A1327" s="13"/>
      <c r="B1327" s="229"/>
      <c r="C1327" s="230"/>
      <c r="D1327" s="231" t="s">
        <v>152</v>
      </c>
      <c r="E1327" s="232" t="s">
        <v>1</v>
      </c>
      <c r="F1327" s="233" t="s">
        <v>165</v>
      </c>
      <c r="G1327" s="230"/>
      <c r="H1327" s="232" t="s">
        <v>1</v>
      </c>
      <c r="I1327" s="234"/>
      <c r="J1327" s="230"/>
      <c r="K1327" s="230"/>
      <c r="L1327" s="235"/>
      <c r="M1327" s="236"/>
      <c r="N1327" s="237"/>
      <c r="O1327" s="237"/>
      <c r="P1327" s="237"/>
      <c r="Q1327" s="237"/>
      <c r="R1327" s="237"/>
      <c r="S1327" s="237"/>
      <c r="T1327" s="238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9" t="s">
        <v>152</v>
      </c>
      <c r="AU1327" s="239" t="s">
        <v>146</v>
      </c>
      <c r="AV1327" s="13" t="s">
        <v>82</v>
      </c>
      <c r="AW1327" s="13" t="s">
        <v>30</v>
      </c>
      <c r="AX1327" s="13" t="s">
        <v>74</v>
      </c>
      <c r="AY1327" s="239" t="s">
        <v>138</v>
      </c>
    </row>
    <row r="1328" s="14" customFormat="1">
      <c r="A1328" s="14"/>
      <c r="B1328" s="240"/>
      <c r="C1328" s="241"/>
      <c r="D1328" s="231" t="s">
        <v>152</v>
      </c>
      <c r="E1328" s="242" t="s">
        <v>1</v>
      </c>
      <c r="F1328" s="243" t="s">
        <v>193</v>
      </c>
      <c r="G1328" s="241"/>
      <c r="H1328" s="244">
        <v>-13</v>
      </c>
      <c r="I1328" s="245"/>
      <c r="J1328" s="241"/>
      <c r="K1328" s="241"/>
      <c r="L1328" s="246"/>
      <c r="M1328" s="247"/>
      <c r="N1328" s="248"/>
      <c r="O1328" s="248"/>
      <c r="P1328" s="248"/>
      <c r="Q1328" s="248"/>
      <c r="R1328" s="248"/>
      <c r="S1328" s="248"/>
      <c r="T1328" s="249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0" t="s">
        <v>152</v>
      </c>
      <c r="AU1328" s="250" t="s">
        <v>146</v>
      </c>
      <c r="AV1328" s="14" t="s">
        <v>146</v>
      </c>
      <c r="AW1328" s="14" t="s">
        <v>30</v>
      </c>
      <c r="AX1328" s="14" t="s">
        <v>74</v>
      </c>
      <c r="AY1328" s="250" t="s">
        <v>138</v>
      </c>
    </row>
    <row r="1329" s="13" customFormat="1">
      <c r="A1329" s="13"/>
      <c r="B1329" s="229"/>
      <c r="C1329" s="230"/>
      <c r="D1329" s="231" t="s">
        <v>152</v>
      </c>
      <c r="E1329" s="232" t="s">
        <v>1</v>
      </c>
      <c r="F1329" s="233" t="s">
        <v>167</v>
      </c>
      <c r="G1329" s="230"/>
      <c r="H1329" s="232" t="s">
        <v>1</v>
      </c>
      <c r="I1329" s="234"/>
      <c r="J1329" s="230"/>
      <c r="K1329" s="230"/>
      <c r="L1329" s="235"/>
      <c r="M1329" s="236"/>
      <c r="N1329" s="237"/>
      <c r="O1329" s="237"/>
      <c r="P1329" s="237"/>
      <c r="Q1329" s="237"/>
      <c r="R1329" s="237"/>
      <c r="S1329" s="237"/>
      <c r="T1329" s="238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9" t="s">
        <v>152</v>
      </c>
      <c r="AU1329" s="239" t="s">
        <v>146</v>
      </c>
      <c r="AV1329" s="13" t="s">
        <v>82</v>
      </c>
      <c r="AW1329" s="13" t="s">
        <v>30</v>
      </c>
      <c r="AX1329" s="13" t="s">
        <v>74</v>
      </c>
      <c r="AY1329" s="239" t="s">
        <v>138</v>
      </c>
    </row>
    <row r="1330" s="14" customFormat="1">
      <c r="A1330" s="14"/>
      <c r="B1330" s="240"/>
      <c r="C1330" s="241"/>
      <c r="D1330" s="231" t="s">
        <v>152</v>
      </c>
      <c r="E1330" s="242" t="s">
        <v>1</v>
      </c>
      <c r="F1330" s="243" t="s">
        <v>194</v>
      </c>
      <c r="G1330" s="241"/>
      <c r="H1330" s="244">
        <v>-5.7000000000000002</v>
      </c>
      <c r="I1330" s="245"/>
      <c r="J1330" s="241"/>
      <c r="K1330" s="241"/>
      <c r="L1330" s="246"/>
      <c r="M1330" s="247"/>
      <c r="N1330" s="248"/>
      <c r="O1330" s="248"/>
      <c r="P1330" s="248"/>
      <c r="Q1330" s="248"/>
      <c r="R1330" s="248"/>
      <c r="S1330" s="248"/>
      <c r="T1330" s="249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0" t="s">
        <v>152</v>
      </c>
      <c r="AU1330" s="250" t="s">
        <v>146</v>
      </c>
      <c r="AV1330" s="14" t="s">
        <v>146</v>
      </c>
      <c r="AW1330" s="14" t="s">
        <v>30</v>
      </c>
      <c r="AX1330" s="14" t="s">
        <v>74</v>
      </c>
      <c r="AY1330" s="250" t="s">
        <v>138</v>
      </c>
    </row>
    <row r="1331" s="15" customFormat="1">
      <c r="A1331" s="15"/>
      <c r="B1331" s="251"/>
      <c r="C1331" s="252"/>
      <c r="D1331" s="231" t="s">
        <v>152</v>
      </c>
      <c r="E1331" s="253" t="s">
        <v>1</v>
      </c>
      <c r="F1331" s="254" t="s">
        <v>169</v>
      </c>
      <c r="G1331" s="252"/>
      <c r="H1331" s="255">
        <v>232.51799999999997</v>
      </c>
      <c r="I1331" s="256"/>
      <c r="J1331" s="252"/>
      <c r="K1331" s="252"/>
      <c r="L1331" s="257"/>
      <c r="M1331" s="258"/>
      <c r="N1331" s="259"/>
      <c r="O1331" s="259"/>
      <c r="P1331" s="259"/>
      <c r="Q1331" s="259"/>
      <c r="R1331" s="259"/>
      <c r="S1331" s="259"/>
      <c r="T1331" s="260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1" t="s">
        <v>152</v>
      </c>
      <c r="AU1331" s="261" t="s">
        <v>146</v>
      </c>
      <c r="AV1331" s="15" t="s">
        <v>145</v>
      </c>
      <c r="AW1331" s="15" t="s">
        <v>30</v>
      </c>
      <c r="AX1331" s="15" t="s">
        <v>82</v>
      </c>
      <c r="AY1331" s="261" t="s">
        <v>138</v>
      </c>
    </row>
    <row r="1332" s="2" customFormat="1" ht="16.5" customHeight="1">
      <c r="A1332" s="38"/>
      <c r="B1332" s="39"/>
      <c r="C1332" s="215" t="s">
        <v>1623</v>
      </c>
      <c r="D1332" s="215" t="s">
        <v>141</v>
      </c>
      <c r="E1332" s="216" t="s">
        <v>1624</v>
      </c>
      <c r="F1332" s="217" t="s">
        <v>1625</v>
      </c>
      <c r="G1332" s="218" t="s">
        <v>150</v>
      </c>
      <c r="H1332" s="219">
        <v>232.518</v>
      </c>
      <c r="I1332" s="220"/>
      <c r="J1332" s="221">
        <f>ROUND(I1332*H1332,1)</f>
        <v>0</v>
      </c>
      <c r="K1332" s="222"/>
      <c r="L1332" s="44"/>
      <c r="M1332" s="223" t="s">
        <v>1</v>
      </c>
      <c r="N1332" s="224" t="s">
        <v>40</v>
      </c>
      <c r="O1332" s="91"/>
      <c r="P1332" s="225">
        <f>O1332*H1332</f>
        <v>0</v>
      </c>
      <c r="Q1332" s="225">
        <v>0.001</v>
      </c>
      <c r="R1332" s="225">
        <f>Q1332*H1332</f>
        <v>0.232518</v>
      </c>
      <c r="S1332" s="225">
        <v>0.00031</v>
      </c>
      <c r="T1332" s="226">
        <f>S1332*H1332</f>
        <v>0.072080580000000005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227" t="s">
        <v>232</v>
      </c>
      <c r="AT1332" s="227" t="s">
        <v>141</v>
      </c>
      <c r="AU1332" s="227" t="s">
        <v>146</v>
      </c>
      <c r="AY1332" s="17" t="s">
        <v>138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7" t="s">
        <v>146</v>
      </c>
      <c r="BK1332" s="228">
        <f>ROUND(I1332*H1332,1)</f>
        <v>0</v>
      </c>
      <c r="BL1332" s="17" t="s">
        <v>232</v>
      </c>
      <c r="BM1332" s="227" t="s">
        <v>1626</v>
      </c>
    </row>
    <row r="1333" s="13" customFormat="1">
      <c r="A1333" s="13"/>
      <c r="B1333" s="229"/>
      <c r="C1333" s="230"/>
      <c r="D1333" s="231" t="s">
        <v>152</v>
      </c>
      <c r="E1333" s="232" t="s">
        <v>1</v>
      </c>
      <c r="F1333" s="233" t="s">
        <v>1615</v>
      </c>
      <c r="G1333" s="230"/>
      <c r="H1333" s="232" t="s">
        <v>1</v>
      </c>
      <c r="I1333" s="234"/>
      <c r="J1333" s="230"/>
      <c r="K1333" s="230"/>
      <c r="L1333" s="235"/>
      <c r="M1333" s="236"/>
      <c r="N1333" s="237"/>
      <c r="O1333" s="237"/>
      <c r="P1333" s="237"/>
      <c r="Q1333" s="237"/>
      <c r="R1333" s="237"/>
      <c r="S1333" s="237"/>
      <c r="T1333" s="238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9" t="s">
        <v>152</v>
      </c>
      <c r="AU1333" s="239" t="s">
        <v>146</v>
      </c>
      <c r="AV1333" s="13" t="s">
        <v>82</v>
      </c>
      <c r="AW1333" s="13" t="s">
        <v>30</v>
      </c>
      <c r="AX1333" s="13" t="s">
        <v>74</v>
      </c>
      <c r="AY1333" s="239" t="s">
        <v>138</v>
      </c>
    </row>
    <row r="1334" s="13" customFormat="1">
      <c r="A1334" s="13"/>
      <c r="B1334" s="229"/>
      <c r="C1334" s="230"/>
      <c r="D1334" s="231" t="s">
        <v>152</v>
      </c>
      <c r="E1334" s="232" t="s">
        <v>1</v>
      </c>
      <c r="F1334" s="233" t="s">
        <v>187</v>
      </c>
      <c r="G1334" s="230"/>
      <c r="H1334" s="232" t="s">
        <v>1</v>
      </c>
      <c r="I1334" s="234"/>
      <c r="J1334" s="230"/>
      <c r="K1334" s="230"/>
      <c r="L1334" s="235"/>
      <c r="M1334" s="236"/>
      <c r="N1334" s="237"/>
      <c r="O1334" s="237"/>
      <c r="P1334" s="237"/>
      <c r="Q1334" s="237"/>
      <c r="R1334" s="237"/>
      <c r="S1334" s="237"/>
      <c r="T1334" s="238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9" t="s">
        <v>152</v>
      </c>
      <c r="AU1334" s="239" t="s">
        <v>146</v>
      </c>
      <c r="AV1334" s="13" t="s">
        <v>82</v>
      </c>
      <c r="AW1334" s="13" t="s">
        <v>30</v>
      </c>
      <c r="AX1334" s="13" t="s">
        <v>74</v>
      </c>
      <c r="AY1334" s="239" t="s">
        <v>138</v>
      </c>
    </row>
    <row r="1335" s="14" customFormat="1">
      <c r="A1335" s="14"/>
      <c r="B1335" s="240"/>
      <c r="C1335" s="241"/>
      <c r="D1335" s="231" t="s">
        <v>152</v>
      </c>
      <c r="E1335" s="242" t="s">
        <v>1</v>
      </c>
      <c r="F1335" s="243" t="s">
        <v>242</v>
      </c>
      <c r="G1335" s="241"/>
      <c r="H1335" s="244">
        <v>7.8559999999999999</v>
      </c>
      <c r="I1335" s="245"/>
      <c r="J1335" s="241"/>
      <c r="K1335" s="241"/>
      <c r="L1335" s="246"/>
      <c r="M1335" s="247"/>
      <c r="N1335" s="248"/>
      <c r="O1335" s="248"/>
      <c r="P1335" s="248"/>
      <c r="Q1335" s="248"/>
      <c r="R1335" s="248"/>
      <c r="S1335" s="248"/>
      <c r="T1335" s="249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0" t="s">
        <v>152</v>
      </c>
      <c r="AU1335" s="250" t="s">
        <v>146</v>
      </c>
      <c r="AV1335" s="14" t="s">
        <v>146</v>
      </c>
      <c r="AW1335" s="14" t="s">
        <v>30</v>
      </c>
      <c r="AX1335" s="14" t="s">
        <v>74</v>
      </c>
      <c r="AY1335" s="250" t="s">
        <v>138</v>
      </c>
    </row>
    <row r="1336" s="13" customFormat="1">
      <c r="A1336" s="13"/>
      <c r="B1336" s="229"/>
      <c r="C1336" s="230"/>
      <c r="D1336" s="231" t="s">
        <v>152</v>
      </c>
      <c r="E1336" s="232" t="s">
        <v>1</v>
      </c>
      <c r="F1336" s="233" t="s">
        <v>165</v>
      </c>
      <c r="G1336" s="230"/>
      <c r="H1336" s="232" t="s">
        <v>1</v>
      </c>
      <c r="I1336" s="234"/>
      <c r="J1336" s="230"/>
      <c r="K1336" s="230"/>
      <c r="L1336" s="235"/>
      <c r="M1336" s="236"/>
      <c r="N1336" s="237"/>
      <c r="O1336" s="237"/>
      <c r="P1336" s="237"/>
      <c r="Q1336" s="237"/>
      <c r="R1336" s="237"/>
      <c r="S1336" s="237"/>
      <c r="T1336" s="238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9" t="s">
        <v>152</v>
      </c>
      <c r="AU1336" s="239" t="s">
        <v>146</v>
      </c>
      <c r="AV1336" s="13" t="s">
        <v>82</v>
      </c>
      <c r="AW1336" s="13" t="s">
        <v>30</v>
      </c>
      <c r="AX1336" s="13" t="s">
        <v>74</v>
      </c>
      <c r="AY1336" s="239" t="s">
        <v>138</v>
      </c>
    </row>
    <row r="1337" s="14" customFormat="1">
      <c r="A1337" s="14"/>
      <c r="B1337" s="240"/>
      <c r="C1337" s="241"/>
      <c r="D1337" s="231" t="s">
        <v>152</v>
      </c>
      <c r="E1337" s="242" t="s">
        <v>1</v>
      </c>
      <c r="F1337" s="243" t="s">
        <v>166</v>
      </c>
      <c r="G1337" s="241"/>
      <c r="H1337" s="244">
        <v>2.8620000000000001</v>
      </c>
      <c r="I1337" s="245"/>
      <c r="J1337" s="241"/>
      <c r="K1337" s="241"/>
      <c r="L1337" s="246"/>
      <c r="M1337" s="247"/>
      <c r="N1337" s="248"/>
      <c r="O1337" s="248"/>
      <c r="P1337" s="248"/>
      <c r="Q1337" s="248"/>
      <c r="R1337" s="248"/>
      <c r="S1337" s="248"/>
      <c r="T1337" s="249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0" t="s">
        <v>152</v>
      </c>
      <c r="AU1337" s="250" t="s">
        <v>146</v>
      </c>
      <c r="AV1337" s="14" t="s">
        <v>146</v>
      </c>
      <c r="AW1337" s="14" t="s">
        <v>30</v>
      </c>
      <c r="AX1337" s="14" t="s">
        <v>74</v>
      </c>
      <c r="AY1337" s="250" t="s">
        <v>138</v>
      </c>
    </row>
    <row r="1338" s="13" customFormat="1">
      <c r="A1338" s="13"/>
      <c r="B1338" s="229"/>
      <c r="C1338" s="230"/>
      <c r="D1338" s="231" t="s">
        <v>152</v>
      </c>
      <c r="E1338" s="232" t="s">
        <v>1</v>
      </c>
      <c r="F1338" s="233" t="s">
        <v>167</v>
      </c>
      <c r="G1338" s="230"/>
      <c r="H1338" s="232" t="s">
        <v>1</v>
      </c>
      <c r="I1338" s="234"/>
      <c r="J1338" s="230"/>
      <c r="K1338" s="230"/>
      <c r="L1338" s="235"/>
      <c r="M1338" s="236"/>
      <c r="N1338" s="237"/>
      <c r="O1338" s="237"/>
      <c r="P1338" s="237"/>
      <c r="Q1338" s="237"/>
      <c r="R1338" s="237"/>
      <c r="S1338" s="237"/>
      <c r="T1338" s="238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9" t="s">
        <v>152</v>
      </c>
      <c r="AU1338" s="239" t="s">
        <v>146</v>
      </c>
      <c r="AV1338" s="13" t="s">
        <v>82</v>
      </c>
      <c r="AW1338" s="13" t="s">
        <v>30</v>
      </c>
      <c r="AX1338" s="13" t="s">
        <v>74</v>
      </c>
      <c r="AY1338" s="239" t="s">
        <v>138</v>
      </c>
    </row>
    <row r="1339" s="14" customFormat="1">
      <c r="A1339" s="14"/>
      <c r="B1339" s="240"/>
      <c r="C1339" s="241"/>
      <c r="D1339" s="231" t="s">
        <v>152</v>
      </c>
      <c r="E1339" s="242" t="s">
        <v>1</v>
      </c>
      <c r="F1339" s="243" t="s">
        <v>168</v>
      </c>
      <c r="G1339" s="241"/>
      <c r="H1339" s="244">
        <v>1.2150000000000001</v>
      </c>
      <c r="I1339" s="245"/>
      <c r="J1339" s="241"/>
      <c r="K1339" s="241"/>
      <c r="L1339" s="246"/>
      <c r="M1339" s="247"/>
      <c r="N1339" s="248"/>
      <c r="O1339" s="248"/>
      <c r="P1339" s="248"/>
      <c r="Q1339" s="248"/>
      <c r="R1339" s="248"/>
      <c r="S1339" s="248"/>
      <c r="T1339" s="249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0" t="s">
        <v>152</v>
      </c>
      <c r="AU1339" s="250" t="s">
        <v>146</v>
      </c>
      <c r="AV1339" s="14" t="s">
        <v>146</v>
      </c>
      <c r="AW1339" s="14" t="s">
        <v>30</v>
      </c>
      <c r="AX1339" s="14" t="s">
        <v>74</v>
      </c>
      <c r="AY1339" s="250" t="s">
        <v>138</v>
      </c>
    </row>
    <row r="1340" s="13" customFormat="1">
      <c r="A1340" s="13"/>
      <c r="B1340" s="229"/>
      <c r="C1340" s="230"/>
      <c r="D1340" s="231" t="s">
        <v>152</v>
      </c>
      <c r="E1340" s="232" t="s">
        <v>1</v>
      </c>
      <c r="F1340" s="233" t="s">
        <v>160</v>
      </c>
      <c r="G1340" s="230"/>
      <c r="H1340" s="232" t="s">
        <v>1</v>
      </c>
      <c r="I1340" s="234"/>
      <c r="J1340" s="230"/>
      <c r="K1340" s="230"/>
      <c r="L1340" s="235"/>
      <c r="M1340" s="236"/>
      <c r="N1340" s="237"/>
      <c r="O1340" s="237"/>
      <c r="P1340" s="237"/>
      <c r="Q1340" s="237"/>
      <c r="R1340" s="237"/>
      <c r="S1340" s="237"/>
      <c r="T1340" s="238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9" t="s">
        <v>152</v>
      </c>
      <c r="AU1340" s="239" t="s">
        <v>146</v>
      </c>
      <c r="AV1340" s="13" t="s">
        <v>82</v>
      </c>
      <c r="AW1340" s="13" t="s">
        <v>30</v>
      </c>
      <c r="AX1340" s="13" t="s">
        <v>74</v>
      </c>
      <c r="AY1340" s="239" t="s">
        <v>138</v>
      </c>
    </row>
    <row r="1341" s="14" customFormat="1">
      <c r="A1341" s="14"/>
      <c r="B1341" s="240"/>
      <c r="C1341" s="241"/>
      <c r="D1341" s="231" t="s">
        <v>152</v>
      </c>
      <c r="E1341" s="242" t="s">
        <v>1</v>
      </c>
      <c r="F1341" s="243" t="s">
        <v>161</v>
      </c>
      <c r="G1341" s="241"/>
      <c r="H1341" s="244">
        <v>8.0630000000000006</v>
      </c>
      <c r="I1341" s="245"/>
      <c r="J1341" s="241"/>
      <c r="K1341" s="241"/>
      <c r="L1341" s="246"/>
      <c r="M1341" s="247"/>
      <c r="N1341" s="248"/>
      <c r="O1341" s="248"/>
      <c r="P1341" s="248"/>
      <c r="Q1341" s="248"/>
      <c r="R1341" s="248"/>
      <c r="S1341" s="248"/>
      <c r="T1341" s="249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0" t="s">
        <v>152</v>
      </c>
      <c r="AU1341" s="250" t="s">
        <v>146</v>
      </c>
      <c r="AV1341" s="14" t="s">
        <v>146</v>
      </c>
      <c r="AW1341" s="14" t="s">
        <v>30</v>
      </c>
      <c r="AX1341" s="14" t="s">
        <v>74</v>
      </c>
      <c r="AY1341" s="250" t="s">
        <v>138</v>
      </c>
    </row>
    <row r="1342" s="13" customFormat="1">
      <c r="A1342" s="13"/>
      <c r="B1342" s="229"/>
      <c r="C1342" s="230"/>
      <c r="D1342" s="231" t="s">
        <v>152</v>
      </c>
      <c r="E1342" s="232" t="s">
        <v>1</v>
      </c>
      <c r="F1342" s="233" t="s">
        <v>243</v>
      </c>
      <c r="G1342" s="230"/>
      <c r="H1342" s="232" t="s">
        <v>1</v>
      </c>
      <c r="I1342" s="234"/>
      <c r="J1342" s="230"/>
      <c r="K1342" s="230"/>
      <c r="L1342" s="235"/>
      <c r="M1342" s="236"/>
      <c r="N1342" s="237"/>
      <c r="O1342" s="237"/>
      <c r="P1342" s="237"/>
      <c r="Q1342" s="237"/>
      <c r="R1342" s="237"/>
      <c r="S1342" s="237"/>
      <c r="T1342" s="238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9" t="s">
        <v>152</v>
      </c>
      <c r="AU1342" s="239" t="s">
        <v>146</v>
      </c>
      <c r="AV1342" s="13" t="s">
        <v>82</v>
      </c>
      <c r="AW1342" s="13" t="s">
        <v>30</v>
      </c>
      <c r="AX1342" s="13" t="s">
        <v>74</v>
      </c>
      <c r="AY1342" s="239" t="s">
        <v>138</v>
      </c>
    </row>
    <row r="1343" s="14" customFormat="1">
      <c r="A1343" s="14"/>
      <c r="B1343" s="240"/>
      <c r="C1343" s="241"/>
      <c r="D1343" s="231" t="s">
        <v>152</v>
      </c>
      <c r="E1343" s="242" t="s">
        <v>1</v>
      </c>
      <c r="F1343" s="243" t="s">
        <v>244</v>
      </c>
      <c r="G1343" s="241"/>
      <c r="H1343" s="244">
        <v>18.099</v>
      </c>
      <c r="I1343" s="245"/>
      <c r="J1343" s="241"/>
      <c r="K1343" s="241"/>
      <c r="L1343" s="246"/>
      <c r="M1343" s="247"/>
      <c r="N1343" s="248"/>
      <c r="O1343" s="248"/>
      <c r="P1343" s="248"/>
      <c r="Q1343" s="248"/>
      <c r="R1343" s="248"/>
      <c r="S1343" s="248"/>
      <c r="T1343" s="249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0" t="s">
        <v>152</v>
      </c>
      <c r="AU1343" s="250" t="s">
        <v>146</v>
      </c>
      <c r="AV1343" s="14" t="s">
        <v>146</v>
      </c>
      <c r="AW1343" s="14" t="s">
        <v>30</v>
      </c>
      <c r="AX1343" s="14" t="s">
        <v>74</v>
      </c>
      <c r="AY1343" s="250" t="s">
        <v>138</v>
      </c>
    </row>
    <row r="1344" s="13" customFormat="1">
      <c r="A1344" s="13"/>
      <c r="B1344" s="229"/>
      <c r="C1344" s="230"/>
      <c r="D1344" s="231" t="s">
        <v>152</v>
      </c>
      <c r="E1344" s="232" t="s">
        <v>1</v>
      </c>
      <c r="F1344" s="233" t="s">
        <v>245</v>
      </c>
      <c r="G1344" s="230"/>
      <c r="H1344" s="232" t="s">
        <v>1</v>
      </c>
      <c r="I1344" s="234"/>
      <c r="J1344" s="230"/>
      <c r="K1344" s="230"/>
      <c r="L1344" s="235"/>
      <c r="M1344" s="236"/>
      <c r="N1344" s="237"/>
      <c r="O1344" s="237"/>
      <c r="P1344" s="237"/>
      <c r="Q1344" s="237"/>
      <c r="R1344" s="237"/>
      <c r="S1344" s="237"/>
      <c r="T1344" s="238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9" t="s">
        <v>152</v>
      </c>
      <c r="AU1344" s="239" t="s">
        <v>146</v>
      </c>
      <c r="AV1344" s="13" t="s">
        <v>82</v>
      </c>
      <c r="AW1344" s="13" t="s">
        <v>30</v>
      </c>
      <c r="AX1344" s="13" t="s">
        <v>74</v>
      </c>
      <c r="AY1344" s="239" t="s">
        <v>138</v>
      </c>
    </row>
    <row r="1345" s="14" customFormat="1">
      <c r="A1345" s="14"/>
      <c r="B1345" s="240"/>
      <c r="C1345" s="241"/>
      <c r="D1345" s="231" t="s">
        <v>152</v>
      </c>
      <c r="E1345" s="242" t="s">
        <v>1</v>
      </c>
      <c r="F1345" s="243" t="s">
        <v>246</v>
      </c>
      <c r="G1345" s="241"/>
      <c r="H1345" s="244">
        <v>19.135999999999999</v>
      </c>
      <c r="I1345" s="245"/>
      <c r="J1345" s="241"/>
      <c r="K1345" s="241"/>
      <c r="L1345" s="246"/>
      <c r="M1345" s="247"/>
      <c r="N1345" s="248"/>
      <c r="O1345" s="248"/>
      <c r="P1345" s="248"/>
      <c r="Q1345" s="248"/>
      <c r="R1345" s="248"/>
      <c r="S1345" s="248"/>
      <c r="T1345" s="249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0" t="s">
        <v>152</v>
      </c>
      <c r="AU1345" s="250" t="s">
        <v>146</v>
      </c>
      <c r="AV1345" s="14" t="s">
        <v>146</v>
      </c>
      <c r="AW1345" s="14" t="s">
        <v>30</v>
      </c>
      <c r="AX1345" s="14" t="s">
        <v>74</v>
      </c>
      <c r="AY1345" s="250" t="s">
        <v>138</v>
      </c>
    </row>
    <row r="1346" s="13" customFormat="1">
      <c r="A1346" s="13"/>
      <c r="B1346" s="229"/>
      <c r="C1346" s="230"/>
      <c r="D1346" s="231" t="s">
        <v>152</v>
      </c>
      <c r="E1346" s="232" t="s">
        <v>1</v>
      </c>
      <c r="F1346" s="233" t="s">
        <v>1616</v>
      </c>
      <c r="G1346" s="230"/>
      <c r="H1346" s="232" t="s">
        <v>1</v>
      </c>
      <c r="I1346" s="234"/>
      <c r="J1346" s="230"/>
      <c r="K1346" s="230"/>
      <c r="L1346" s="235"/>
      <c r="M1346" s="236"/>
      <c r="N1346" s="237"/>
      <c r="O1346" s="237"/>
      <c r="P1346" s="237"/>
      <c r="Q1346" s="237"/>
      <c r="R1346" s="237"/>
      <c r="S1346" s="237"/>
      <c r="T1346" s="238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9" t="s">
        <v>152</v>
      </c>
      <c r="AU1346" s="239" t="s">
        <v>146</v>
      </c>
      <c r="AV1346" s="13" t="s">
        <v>82</v>
      </c>
      <c r="AW1346" s="13" t="s">
        <v>30</v>
      </c>
      <c r="AX1346" s="13" t="s">
        <v>74</v>
      </c>
      <c r="AY1346" s="239" t="s">
        <v>138</v>
      </c>
    </row>
    <row r="1347" s="13" customFormat="1">
      <c r="A1347" s="13"/>
      <c r="B1347" s="229"/>
      <c r="C1347" s="230"/>
      <c r="D1347" s="231" t="s">
        <v>152</v>
      </c>
      <c r="E1347" s="232" t="s">
        <v>1</v>
      </c>
      <c r="F1347" s="233" t="s">
        <v>187</v>
      </c>
      <c r="G1347" s="230"/>
      <c r="H1347" s="232" t="s">
        <v>1</v>
      </c>
      <c r="I1347" s="234"/>
      <c r="J1347" s="230"/>
      <c r="K1347" s="230"/>
      <c r="L1347" s="235"/>
      <c r="M1347" s="236"/>
      <c r="N1347" s="237"/>
      <c r="O1347" s="237"/>
      <c r="P1347" s="237"/>
      <c r="Q1347" s="237"/>
      <c r="R1347" s="237"/>
      <c r="S1347" s="237"/>
      <c r="T1347" s="238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9" t="s">
        <v>152</v>
      </c>
      <c r="AU1347" s="239" t="s">
        <v>146</v>
      </c>
      <c r="AV1347" s="13" t="s">
        <v>82</v>
      </c>
      <c r="AW1347" s="13" t="s">
        <v>30</v>
      </c>
      <c r="AX1347" s="13" t="s">
        <v>74</v>
      </c>
      <c r="AY1347" s="239" t="s">
        <v>138</v>
      </c>
    </row>
    <row r="1348" s="14" customFormat="1">
      <c r="A1348" s="14"/>
      <c r="B1348" s="240"/>
      <c r="C1348" s="241"/>
      <c r="D1348" s="231" t="s">
        <v>152</v>
      </c>
      <c r="E1348" s="242" t="s">
        <v>1</v>
      </c>
      <c r="F1348" s="243" t="s">
        <v>188</v>
      </c>
      <c r="G1348" s="241"/>
      <c r="H1348" s="244">
        <v>33.808</v>
      </c>
      <c r="I1348" s="245"/>
      <c r="J1348" s="241"/>
      <c r="K1348" s="241"/>
      <c r="L1348" s="246"/>
      <c r="M1348" s="247"/>
      <c r="N1348" s="248"/>
      <c r="O1348" s="248"/>
      <c r="P1348" s="248"/>
      <c r="Q1348" s="248"/>
      <c r="R1348" s="248"/>
      <c r="S1348" s="248"/>
      <c r="T1348" s="249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0" t="s">
        <v>152</v>
      </c>
      <c r="AU1348" s="250" t="s">
        <v>146</v>
      </c>
      <c r="AV1348" s="14" t="s">
        <v>146</v>
      </c>
      <c r="AW1348" s="14" t="s">
        <v>30</v>
      </c>
      <c r="AX1348" s="14" t="s">
        <v>74</v>
      </c>
      <c r="AY1348" s="250" t="s">
        <v>138</v>
      </c>
    </row>
    <row r="1349" s="13" customFormat="1">
      <c r="A1349" s="13"/>
      <c r="B1349" s="229"/>
      <c r="C1349" s="230"/>
      <c r="D1349" s="231" t="s">
        <v>152</v>
      </c>
      <c r="E1349" s="232" t="s">
        <v>1</v>
      </c>
      <c r="F1349" s="233" t="s">
        <v>165</v>
      </c>
      <c r="G1349" s="230"/>
      <c r="H1349" s="232" t="s">
        <v>1</v>
      </c>
      <c r="I1349" s="234"/>
      <c r="J1349" s="230"/>
      <c r="K1349" s="230"/>
      <c r="L1349" s="235"/>
      <c r="M1349" s="236"/>
      <c r="N1349" s="237"/>
      <c r="O1349" s="237"/>
      <c r="P1349" s="237"/>
      <c r="Q1349" s="237"/>
      <c r="R1349" s="237"/>
      <c r="S1349" s="237"/>
      <c r="T1349" s="238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9" t="s">
        <v>152</v>
      </c>
      <c r="AU1349" s="239" t="s">
        <v>146</v>
      </c>
      <c r="AV1349" s="13" t="s">
        <v>82</v>
      </c>
      <c r="AW1349" s="13" t="s">
        <v>30</v>
      </c>
      <c r="AX1349" s="13" t="s">
        <v>74</v>
      </c>
      <c r="AY1349" s="239" t="s">
        <v>138</v>
      </c>
    </row>
    <row r="1350" s="14" customFormat="1">
      <c r="A1350" s="14"/>
      <c r="B1350" s="240"/>
      <c r="C1350" s="241"/>
      <c r="D1350" s="231" t="s">
        <v>152</v>
      </c>
      <c r="E1350" s="242" t="s">
        <v>1</v>
      </c>
      <c r="F1350" s="243" t="s">
        <v>189</v>
      </c>
      <c r="G1350" s="241"/>
      <c r="H1350" s="244">
        <v>21.164999999999999</v>
      </c>
      <c r="I1350" s="245"/>
      <c r="J1350" s="241"/>
      <c r="K1350" s="241"/>
      <c r="L1350" s="246"/>
      <c r="M1350" s="247"/>
      <c r="N1350" s="248"/>
      <c r="O1350" s="248"/>
      <c r="P1350" s="248"/>
      <c r="Q1350" s="248"/>
      <c r="R1350" s="248"/>
      <c r="S1350" s="248"/>
      <c r="T1350" s="249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0" t="s">
        <v>152</v>
      </c>
      <c r="AU1350" s="250" t="s">
        <v>146</v>
      </c>
      <c r="AV1350" s="14" t="s">
        <v>146</v>
      </c>
      <c r="AW1350" s="14" t="s">
        <v>30</v>
      </c>
      <c r="AX1350" s="14" t="s">
        <v>74</v>
      </c>
      <c r="AY1350" s="250" t="s">
        <v>138</v>
      </c>
    </row>
    <row r="1351" s="13" customFormat="1">
      <c r="A1351" s="13"/>
      <c r="B1351" s="229"/>
      <c r="C1351" s="230"/>
      <c r="D1351" s="231" t="s">
        <v>152</v>
      </c>
      <c r="E1351" s="232" t="s">
        <v>1</v>
      </c>
      <c r="F1351" s="233" t="s">
        <v>167</v>
      </c>
      <c r="G1351" s="230"/>
      <c r="H1351" s="232" t="s">
        <v>1</v>
      </c>
      <c r="I1351" s="234"/>
      <c r="J1351" s="230"/>
      <c r="K1351" s="230"/>
      <c r="L1351" s="235"/>
      <c r="M1351" s="236"/>
      <c r="N1351" s="237"/>
      <c r="O1351" s="237"/>
      <c r="P1351" s="237"/>
      <c r="Q1351" s="237"/>
      <c r="R1351" s="237"/>
      <c r="S1351" s="237"/>
      <c r="T1351" s="238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9" t="s">
        <v>152</v>
      </c>
      <c r="AU1351" s="239" t="s">
        <v>146</v>
      </c>
      <c r="AV1351" s="13" t="s">
        <v>82</v>
      </c>
      <c r="AW1351" s="13" t="s">
        <v>30</v>
      </c>
      <c r="AX1351" s="13" t="s">
        <v>74</v>
      </c>
      <c r="AY1351" s="239" t="s">
        <v>138</v>
      </c>
    </row>
    <row r="1352" s="14" customFormat="1">
      <c r="A1352" s="14"/>
      <c r="B1352" s="240"/>
      <c r="C1352" s="241"/>
      <c r="D1352" s="231" t="s">
        <v>152</v>
      </c>
      <c r="E1352" s="242" t="s">
        <v>1</v>
      </c>
      <c r="F1352" s="243" t="s">
        <v>190</v>
      </c>
      <c r="G1352" s="241"/>
      <c r="H1352" s="244">
        <v>12.882999999999999</v>
      </c>
      <c r="I1352" s="245"/>
      <c r="J1352" s="241"/>
      <c r="K1352" s="241"/>
      <c r="L1352" s="246"/>
      <c r="M1352" s="247"/>
      <c r="N1352" s="248"/>
      <c r="O1352" s="248"/>
      <c r="P1352" s="248"/>
      <c r="Q1352" s="248"/>
      <c r="R1352" s="248"/>
      <c r="S1352" s="248"/>
      <c r="T1352" s="249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0" t="s">
        <v>152</v>
      </c>
      <c r="AU1352" s="250" t="s">
        <v>146</v>
      </c>
      <c r="AV1352" s="14" t="s">
        <v>146</v>
      </c>
      <c r="AW1352" s="14" t="s">
        <v>30</v>
      </c>
      <c r="AX1352" s="14" t="s">
        <v>74</v>
      </c>
      <c r="AY1352" s="250" t="s">
        <v>138</v>
      </c>
    </row>
    <row r="1353" s="13" customFormat="1">
      <c r="A1353" s="13"/>
      <c r="B1353" s="229"/>
      <c r="C1353" s="230"/>
      <c r="D1353" s="231" t="s">
        <v>152</v>
      </c>
      <c r="E1353" s="232" t="s">
        <v>1</v>
      </c>
      <c r="F1353" s="233" t="s">
        <v>160</v>
      </c>
      <c r="G1353" s="230"/>
      <c r="H1353" s="232" t="s">
        <v>1</v>
      </c>
      <c r="I1353" s="234"/>
      <c r="J1353" s="230"/>
      <c r="K1353" s="230"/>
      <c r="L1353" s="235"/>
      <c r="M1353" s="236"/>
      <c r="N1353" s="237"/>
      <c r="O1353" s="237"/>
      <c r="P1353" s="237"/>
      <c r="Q1353" s="237"/>
      <c r="R1353" s="237"/>
      <c r="S1353" s="237"/>
      <c r="T1353" s="238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9" t="s">
        <v>152</v>
      </c>
      <c r="AU1353" s="239" t="s">
        <v>146</v>
      </c>
      <c r="AV1353" s="13" t="s">
        <v>82</v>
      </c>
      <c r="AW1353" s="13" t="s">
        <v>30</v>
      </c>
      <c r="AX1353" s="13" t="s">
        <v>74</v>
      </c>
      <c r="AY1353" s="239" t="s">
        <v>138</v>
      </c>
    </row>
    <row r="1354" s="14" customFormat="1">
      <c r="A1354" s="14"/>
      <c r="B1354" s="240"/>
      <c r="C1354" s="241"/>
      <c r="D1354" s="231" t="s">
        <v>152</v>
      </c>
      <c r="E1354" s="242" t="s">
        <v>1</v>
      </c>
      <c r="F1354" s="243" t="s">
        <v>191</v>
      </c>
      <c r="G1354" s="241"/>
      <c r="H1354" s="244">
        <v>38.003999999999998</v>
      </c>
      <c r="I1354" s="245"/>
      <c r="J1354" s="241"/>
      <c r="K1354" s="241"/>
      <c r="L1354" s="246"/>
      <c r="M1354" s="247"/>
      <c r="N1354" s="248"/>
      <c r="O1354" s="248"/>
      <c r="P1354" s="248"/>
      <c r="Q1354" s="248"/>
      <c r="R1354" s="248"/>
      <c r="S1354" s="248"/>
      <c r="T1354" s="249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0" t="s">
        <v>152</v>
      </c>
      <c r="AU1354" s="250" t="s">
        <v>146</v>
      </c>
      <c r="AV1354" s="14" t="s">
        <v>146</v>
      </c>
      <c r="AW1354" s="14" t="s">
        <v>30</v>
      </c>
      <c r="AX1354" s="14" t="s">
        <v>74</v>
      </c>
      <c r="AY1354" s="250" t="s">
        <v>138</v>
      </c>
    </row>
    <row r="1355" s="13" customFormat="1">
      <c r="A1355" s="13"/>
      <c r="B1355" s="229"/>
      <c r="C1355" s="230"/>
      <c r="D1355" s="231" t="s">
        <v>152</v>
      </c>
      <c r="E1355" s="232" t="s">
        <v>1</v>
      </c>
      <c r="F1355" s="233" t="s">
        <v>243</v>
      </c>
      <c r="G1355" s="230"/>
      <c r="H1355" s="232" t="s">
        <v>1</v>
      </c>
      <c r="I1355" s="234"/>
      <c r="J1355" s="230"/>
      <c r="K1355" s="230"/>
      <c r="L1355" s="235"/>
      <c r="M1355" s="236"/>
      <c r="N1355" s="237"/>
      <c r="O1355" s="237"/>
      <c r="P1355" s="237"/>
      <c r="Q1355" s="237"/>
      <c r="R1355" s="237"/>
      <c r="S1355" s="237"/>
      <c r="T1355" s="238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9" t="s">
        <v>152</v>
      </c>
      <c r="AU1355" s="239" t="s">
        <v>146</v>
      </c>
      <c r="AV1355" s="13" t="s">
        <v>82</v>
      </c>
      <c r="AW1355" s="13" t="s">
        <v>30</v>
      </c>
      <c r="AX1355" s="13" t="s">
        <v>74</v>
      </c>
      <c r="AY1355" s="239" t="s">
        <v>138</v>
      </c>
    </row>
    <row r="1356" s="14" customFormat="1">
      <c r="A1356" s="14"/>
      <c r="B1356" s="240"/>
      <c r="C1356" s="241"/>
      <c r="D1356" s="231" t="s">
        <v>152</v>
      </c>
      <c r="E1356" s="242" t="s">
        <v>1</v>
      </c>
      <c r="F1356" s="243" t="s">
        <v>1617</v>
      </c>
      <c r="G1356" s="241"/>
      <c r="H1356" s="244">
        <v>42.549999999999997</v>
      </c>
      <c r="I1356" s="245"/>
      <c r="J1356" s="241"/>
      <c r="K1356" s="241"/>
      <c r="L1356" s="246"/>
      <c r="M1356" s="247"/>
      <c r="N1356" s="248"/>
      <c r="O1356" s="248"/>
      <c r="P1356" s="248"/>
      <c r="Q1356" s="248"/>
      <c r="R1356" s="248"/>
      <c r="S1356" s="248"/>
      <c r="T1356" s="249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0" t="s">
        <v>152</v>
      </c>
      <c r="AU1356" s="250" t="s">
        <v>146</v>
      </c>
      <c r="AV1356" s="14" t="s">
        <v>146</v>
      </c>
      <c r="AW1356" s="14" t="s">
        <v>30</v>
      </c>
      <c r="AX1356" s="14" t="s">
        <v>74</v>
      </c>
      <c r="AY1356" s="250" t="s">
        <v>138</v>
      </c>
    </row>
    <row r="1357" s="13" customFormat="1">
      <c r="A1357" s="13"/>
      <c r="B1357" s="229"/>
      <c r="C1357" s="230"/>
      <c r="D1357" s="231" t="s">
        <v>152</v>
      </c>
      <c r="E1357" s="232" t="s">
        <v>1</v>
      </c>
      <c r="F1357" s="233" t="s">
        <v>245</v>
      </c>
      <c r="G1357" s="230"/>
      <c r="H1357" s="232" t="s">
        <v>1</v>
      </c>
      <c r="I1357" s="234"/>
      <c r="J1357" s="230"/>
      <c r="K1357" s="230"/>
      <c r="L1357" s="235"/>
      <c r="M1357" s="236"/>
      <c r="N1357" s="237"/>
      <c r="O1357" s="237"/>
      <c r="P1357" s="237"/>
      <c r="Q1357" s="237"/>
      <c r="R1357" s="237"/>
      <c r="S1357" s="237"/>
      <c r="T1357" s="238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9" t="s">
        <v>152</v>
      </c>
      <c r="AU1357" s="239" t="s">
        <v>146</v>
      </c>
      <c r="AV1357" s="13" t="s">
        <v>82</v>
      </c>
      <c r="AW1357" s="13" t="s">
        <v>30</v>
      </c>
      <c r="AX1357" s="13" t="s">
        <v>74</v>
      </c>
      <c r="AY1357" s="239" t="s">
        <v>138</v>
      </c>
    </row>
    <row r="1358" s="14" customFormat="1">
      <c r="A1358" s="14"/>
      <c r="B1358" s="240"/>
      <c r="C1358" s="241"/>
      <c r="D1358" s="231" t="s">
        <v>152</v>
      </c>
      <c r="E1358" s="242" t="s">
        <v>1</v>
      </c>
      <c r="F1358" s="243" t="s">
        <v>1618</v>
      </c>
      <c r="G1358" s="241"/>
      <c r="H1358" s="244">
        <v>45.576999999999998</v>
      </c>
      <c r="I1358" s="245"/>
      <c r="J1358" s="241"/>
      <c r="K1358" s="241"/>
      <c r="L1358" s="246"/>
      <c r="M1358" s="247"/>
      <c r="N1358" s="248"/>
      <c r="O1358" s="248"/>
      <c r="P1358" s="248"/>
      <c r="Q1358" s="248"/>
      <c r="R1358" s="248"/>
      <c r="S1358" s="248"/>
      <c r="T1358" s="249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0" t="s">
        <v>152</v>
      </c>
      <c r="AU1358" s="250" t="s">
        <v>146</v>
      </c>
      <c r="AV1358" s="14" t="s">
        <v>146</v>
      </c>
      <c r="AW1358" s="14" t="s">
        <v>30</v>
      </c>
      <c r="AX1358" s="14" t="s">
        <v>74</v>
      </c>
      <c r="AY1358" s="250" t="s">
        <v>138</v>
      </c>
    </row>
    <row r="1359" s="13" customFormat="1">
      <c r="A1359" s="13"/>
      <c r="B1359" s="229"/>
      <c r="C1359" s="230"/>
      <c r="D1359" s="231" t="s">
        <v>152</v>
      </c>
      <c r="E1359" s="232" t="s">
        <v>1</v>
      </c>
      <c r="F1359" s="233" t="s">
        <v>192</v>
      </c>
      <c r="G1359" s="230"/>
      <c r="H1359" s="232" t="s">
        <v>1</v>
      </c>
      <c r="I1359" s="234"/>
      <c r="J1359" s="230"/>
      <c r="K1359" s="230"/>
      <c r="L1359" s="235"/>
      <c r="M1359" s="236"/>
      <c r="N1359" s="237"/>
      <c r="O1359" s="237"/>
      <c r="P1359" s="237"/>
      <c r="Q1359" s="237"/>
      <c r="R1359" s="237"/>
      <c r="S1359" s="237"/>
      <c r="T1359" s="238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9" t="s">
        <v>152</v>
      </c>
      <c r="AU1359" s="239" t="s">
        <v>146</v>
      </c>
      <c r="AV1359" s="13" t="s">
        <v>82</v>
      </c>
      <c r="AW1359" s="13" t="s">
        <v>30</v>
      </c>
      <c r="AX1359" s="13" t="s">
        <v>74</v>
      </c>
      <c r="AY1359" s="239" t="s">
        <v>138</v>
      </c>
    </row>
    <row r="1360" s="13" customFormat="1">
      <c r="A1360" s="13"/>
      <c r="B1360" s="229"/>
      <c r="C1360" s="230"/>
      <c r="D1360" s="231" t="s">
        <v>152</v>
      </c>
      <c r="E1360" s="232" t="s">
        <v>1</v>
      </c>
      <c r="F1360" s="233" t="s">
        <v>165</v>
      </c>
      <c r="G1360" s="230"/>
      <c r="H1360" s="232" t="s">
        <v>1</v>
      </c>
      <c r="I1360" s="234"/>
      <c r="J1360" s="230"/>
      <c r="K1360" s="230"/>
      <c r="L1360" s="235"/>
      <c r="M1360" s="236"/>
      <c r="N1360" s="237"/>
      <c r="O1360" s="237"/>
      <c r="P1360" s="237"/>
      <c r="Q1360" s="237"/>
      <c r="R1360" s="237"/>
      <c r="S1360" s="237"/>
      <c r="T1360" s="238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9" t="s">
        <v>152</v>
      </c>
      <c r="AU1360" s="239" t="s">
        <v>146</v>
      </c>
      <c r="AV1360" s="13" t="s">
        <v>82</v>
      </c>
      <c r="AW1360" s="13" t="s">
        <v>30</v>
      </c>
      <c r="AX1360" s="13" t="s">
        <v>74</v>
      </c>
      <c r="AY1360" s="239" t="s">
        <v>138</v>
      </c>
    </row>
    <row r="1361" s="14" customFormat="1">
      <c r="A1361" s="14"/>
      <c r="B1361" s="240"/>
      <c r="C1361" s="241"/>
      <c r="D1361" s="231" t="s">
        <v>152</v>
      </c>
      <c r="E1361" s="242" t="s">
        <v>1</v>
      </c>
      <c r="F1361" s="243" t="s">
        <v>193</v>
      </c>
      <c r="G1361" s="241"/>
      <c r="H1361" s="244">
        <v>-13</v>
      </c>
      <c r="I1361" s="245"/>
      <c r="J1361" s="241"/>
      <c r="K1361" s="241"/>
      <c r="L1361" s="246"/>
      <c r="M1361" s="247"/>
      <c r="N1361" s="248"/>
      <c r="O1361" s="248"/>
      <c r="P1361" s="248"/>
      <c r="Q1361" s="248"/>
      <c r="R1361" s="248"/>
      <c r="S1361" s="248"/>
      <c r="T1361" s="249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0" t="s">
        <v>152</v>
      </c>
      <c r="AU1361" s="250" t="s">
        <v>146</v>
      </c>
      <c r="AV1361" s="14" t="s">
        <v>146</v>
      </c>
      <c r="AW1361" s="14" t="s">
        <v>30</v>
      </c>
      <c r="AX1361" s="14" t="s">
        <v>74</v>
      </c>
      <c r="AY1361" s="250" t="s">
        <v>138</v>
      </c>
    </row>
    <row r="1362" s="13" customFormat="1">
      <c r="A1362" s="13"/>
      <c r="B1362" s="229"/>
      <c r="C1362" s="230"/>
      <c r="D1362" s="231" t="s">
        <v>152</v>
      </c>
      <c r="E1362" s="232" t="s">
        <v>1</v>
      </c>
      <c r="F1362" s="233" t="s">
        <v>167</v>
      </c>
      <c r="G1362" s="230"/>
      <c r="H1362" s="232" t="s">
        <v>1</v>
      </c>
      <c r="I1362" s="234"/>
      <c r="J1362" s="230"/>
      <c r="K1362" s="230"/>
      <c r="L1362" s="235"/>
      <c r="M1362" s="236"/>
      <c r="N1362" s="237"/>
      <c r="O1362" s="237"/>
      <c r="P1362" s="237"/>
      <c r="Q1362" s="237"/>
      <c r="R1362" s="237"/>
      <c r="S1362" s="237"/>
      <c r="T1362" s="238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9" t="s">
        <v>152</v>
      </c>
      <c r="AU1362" s="239" t="s">
        <v>146</v>
      </c>
      <c r="AV1362" s="13" t="s">
        <v>82</v>
      </c>
      <c r="AW1362" s="13" t="s">
        <v>30</v>
      </c>
      <c r="AX1362" s="13" t="s">
        <v>74</v>
      </c>
      <c r="AY1362" s="239" t="s">
        <v>138</v>
      </c>
    </row>
    <row r="1363" s="14" customFormat="1">
      <c r="A1363" s="14"/>
      <c r="B1363" s="240"/>
      <c r="C1363" s="241"/>
      <c r="D1363" s="231" t="s">
        <v>152</v>
      </c>
      <c r="E1363" s="242" t="s">
        <v>1</v>
      </c>
      <c r="F1363" s="243" t="s">
        <v>194</v>
      </c>
      <c r="G1363" s="241"/>
      <c r="H1363" s="244">
        <v>-5.7000000000000002</v>
      </c>
      <c r="I1363" s="245"/>
      <c r="J1363" s="241"/>
      <c r="K1363" s="241"/>
      <c r="L1363" s="246"/>
      <c r="M1363" s="247"/>
      <c r="N1363" s="248"/>
      <c r="O1363" s="248"/>
      <c r="P1363" s="248"/>
      <c r="Q1363" s="248"/>
      <c r="R1363" s="248"/>
      <c r="S1363" s="248"/>
      <c r="T1363" s="249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0" t="s">
        <v>152</v>
      </c>
      <c r="AU1363" s="250" t="s">
        <v>146</v>
      </c>
      <c r="AV1363" s="14" t="s">
        <v>146</v>
      </c>
      <c r="AW1363" s="14" t="s">
        <v>30</v>
      </c>
      <c r="AX1363" s="14" t="s">
        <v>74</v>
      </c>
      <c r="AY1363" s="250" t="s">
        <v>138</v>
      </c>
    </row>
    <row r="1364" s="15" customFormat="1">
      <c r="A1364" s="15"/>
      <c r="B1364" s="251"/>
      <c r="C1364" s="252"/>
      <c r="D1364" s="231" t="s">
        <v>152</v>
      </c>
      <c r="E1364" s="253" t="s">
        <v>1</v>
      </c>
      <c r="F1364" s="254" t="s">
        <v>169</v>
      </c>
      <c r="G1364" s="252"/>
      <c r="H1364" s="255">
        <v>232.51799999999997</v>
      </c>
      <c r="I1364" s="256"/>
      <c r="J1364" s="252"/>
      <c r="K1364" s="252"/>
      <c r="L1364" s="257"/>
      <c r="M1364" s="258"/>
      <c r="N1364" s="259"/>
      <c r="O1364" s="259"/>
      <c r="P1364" s="259"/>
      <c r="Q1364" s="259"/>
      <c r="R1364" s="259"/>
      <c r="S1364" s="259"/>
      <c r="T1364" s="260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1" t="s">
        <v>152</v>
      </c>
      <c r="AU1364" s="261" t="s">
        <v>146</v>
      </c>
      <c r="AV1364" s="15" t="s">
        <v>145</v>
      </c>
      <c r="AW1364" s="15" t="s">
        <v>30</v>
      </c>
      <c r="AX1364" s="15" t="s">
        <v>82</v>
      </c>
      <c r="AY1364" s="261" t="s">
        <v>138</v>
      </c>
    </row>
    <row r="1365" s="2" customFormat="1" ht="24.15" customHeight="1">
      <c r="A1365" s="38"/>
      <c r="B1365" s="39"/>
      <c r="C1365" s="215" t="s">
        <v>1627</v>
      </c>
      <c r="D1365" s="215" t="s">
        <v>141</v>
      </c>
      <c r="E1365" s="216" t="s">
        <v>1628</v>
      </c>
      <c r="F1365" s="217" t="s">
        <v>1629</v>
      </c>
      <c r="G1365" s="218" t="s">
        <v>150</v>
      </c>
      <c r="H1365" s="219">
        <v>232.518</v>
      </c>
      <c r="I1365" s="220"/>
      <c r="J1365" s="221">
        <f>ROUND(I1365*H1365,1)</f>
        <v>0</v>
      </c>
      <c r="K1365" s="222"/>
      <c r="L1365" s="44"/>
      <c r="M1365" s="223" t="s">
        <v>1</v>
      </c>
      <c r="N1365" s="224" t="s">
        <v>40</v>
      </c>
      <c r="O1365" s="91"/>
      <c r="P1365" s="225">
        <f>O1365*H1365</f>
        <v>0</v>
      </c>
      <c r="Q1365" s="225">
        <v>0</v>
      </c>
      <c r="R1365" s="225">
        <f>Q1365*H1365</f>
        <v>0</v>
      </c>
      <c r="S1365" s="225">
        <v>0</v>
      </c>
      <c r="T1365" s="226">
        <f>S1365*H1365</f>
        <v>0</v>
      </c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R1365" s="227" t="s">
        <v>232</v>
      </c>
      <c r="AT1365" s="227" t="s">
        <v>141</v>
      </c>
      <c r="AU1365" s="227" t="s">
        <v>146</v>
      </c>
      <c r="AY1365" s="17" t="s">
        <v>138</v>
      </c>
      <c r="BE1365" s="228">
        <f>IF(N1365="základní",J1365,0)</f>
        <v>0</v>
      </c>
      <c r="BF1365" s="228">
        <f>IF(N1365="snížená",J1365,0)</f>
        <v>0</v>
      </c>
      <c r="BG1365" s="228">
        <f>IF(N1365="zákl. přenesená",J1365,0)</f>
        <v>0</v>
      </c>
      <c r="BH1365" s="228">
        <f>IF(N1365="sníž. přenesená",J1365,0)</f>
        <v>0</v>
      </c>
      <c r="BI1365" s="228">
        <f>IF(N1365="nulová",J1365,0)</f>
        <v>0</v>
      </c>
      <c r="BJ1365" s="17" t="s">
        <v>146</v>
      </c>
      <c r="BK1365" s="228">
        <f>ROUND(I1365*H1365,1)</f>
        <v>0</v>
      </c>
      <c r="BL1365" s="17" t="s">
        <v>232</v>
      </c>
      <c r="BM1365" s="227" t="s">
        <v>1630</v>
      </c>
    </row>
    <row r="1366" s="13" customFormat="1">
      <c r="A1366" s="13"/>
      <c r="B1366" s="229"/>
      <c r="C1366" s="230"/>
      <c r="D1366" s="231" t="s">
        <v>152</v>
      </c>
      <c r="E1366" s="232" t="s">
        <v>1</v>
      </c>
      <c r="F1366" s="233" t="s">
        <v>1615</v>
      </c>
      <c r="G1366" s="230"/>
      <c r="H1366" s="232" t="s">
        <v>1</v>
      </c>
      <c r="I1366" s="234"/>
      <c r="J1366" s="230"/>
      <c r="K1366" s="230"/>
      <c r="L1366" s="235"/>
      <c r="M1366" s="236"/>
      <c r="N1366" s="237"/>
      <c r="O1366" s="237"/>
      <c r="P1366" s="237"/>
      <c r="Q1366" s="237"/>
      <c r="R1366" s="237"/>
      <c r="S1366" s="237"/>
      <c r="T1366" s="238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9" t="s">
        <v>152</v>
      </c>
      <c r="AU1366" s="239" t="s">
        <v>146</v>
      </c>
      <c r="AV1366" s="13" t="s">
        <v>82</v>
      </c>
      <c r="AW1366" s="13" t="s">
        <v>30</v>
      </c>
      <c r="AX1366" s="13" t="s">
        <v>74</v>
      </c>
      <c r="AY1366" s="239" t="s">
        <v>138</v>
      </c>
    </row>
    <row r="1367" s="13" customFormat="1">
      <c r="A1367" s="13"/>
      <c r="B1367" s="229"/>
      <c r="C1367" s="230"/>
      <c r="D1367" s="231" t="s">
        <v>152</v>
      </c>
      <c r="E1367" s="232" t="s">
        <v>1</v>
      </c>
      <c r="F1367" s="233" t="s">
        <v>187</v>
      </c>
      <c r="G1367" s="230"/>
      <c r="H1367" s="232" t="s">
        <v>1</v>
      </c>
      <c r="I1367" s="234"/>
      <c r="J1367" s="230"/>
      <c r="K1367" s="230"/>
      <c r="L1367" s="235"/>
      <c r="M1367" s="236"/>
      <c r="N1367" s="237"/>
      <c r="O1367" s="237"/>
      <c r="P1367" s="237"/>
      <c r="Q1367" s="237"/>
      <c r="R1367" s="237"/>
      <c r="S1367" s="237"/>
      <c r="T1367" s="238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9" t="s">
        <v>152</v>
      </c>
      <c r="AU1367" s="239" t="s">
        <v>146</v>
      </c>
      <c r="AV1367" s="13" t="s">
        <v>82</v>
      </c>
      <c r="AW1367" s="13" t="s">
        <v>30</v>
      </c>
      <c r="AX1367" s="13" t="s">
        <v>74</v>
      </c>
      <c r="AY1367" s="239" t="s">
        <v>138</v>
      </c>
    </row>
    <row r="1368" s="14" customFormat="1">
      <c r="A1368" s="14"/>
      <c r="B1368" s="240"/>
      <c r="C1368" s="241"/>
      <c r="D1368" s="231" t="s">
        <v>152</v>
      </c>
      <c r="E1368" s="242" t="s">
        <v>1</v>
      </c>
      <c r="F1368" s="243" t="s">
        <v>242</v>
      </c>
      <c r="G1368" s="241"/>
      <c r="H1368" s="244">
        <v>7.8559999999999999</v>
      </c>
      <c r="I1368" s="245"/>
      <c r="J1368" s="241"/>
      <c r="K1368" s="241"/>
      <c r="L1368" s="246"/>
      <c r="M1368" s="247"/>
      <c r="N1368" s="248"/>
      <c r="O1368" s="248"/>
      <c r="P1368" s="248"/>
      <c r="Q1368" s="248"/>
      <c r="R1368" s="248"/>
      <c r="S1368" s="248"/>
      <c r="T1368" s="249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0" t="s">
        <v>152</v>
      </c>
      <c r="AU1368" s="250" t="s">
        <v>146</v>
      </c>
      <c r="AV1368" s="14" t="s">
        <v>146</v>
      </c>
      <c r="AW1368" s="14" t="s">
        <v>30</v>
      </c>
      <c r="AX1368" s="14" t="s">
        <v>74</v>
      </c>
      <c r="AY1368" s="250" t="s">
        <v>138</v>
      </c>
    </row>
    <row r="1369" s="13" customFormat="1">
      <c r="A1369" s="13"/>
      <c r="B1369" s="229"/>
      <c r="C1369" s="230"/>
      <c r="D1369" s="231" t="s">
        <v>152</v>
      </c>
      <c r="E1369" s="232" t="s">
        <v>1</v>
      </c>
      <c r="F1369" s="233" t="s">
        <v>165</v>
      </c>
      <c r="G1369" s="230"/>
      <c r="H1369" s="232" t="s">
        <v>1</v>
      </c>
      <c r="I1369" s="234"/>
      <c r="J1369" s="230"/>
      <c r="K1369" s="230"/>
      <c r="L1369" s="235"/>
      <c r="M1369" s="236"/>
      <c r="N1369" s="237"/>
      <c r="O1369" s="237"/>
      <c r="P1369" s="237"/>
      <c r="Q1369" s="237"/>
      <c r="R1369" s="237"/>
      <c r="S1369" s="237"/>
      <c r="T1369" s="238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9" t="s">
        <v>152</v>
      </c>
      <c r="AU1369" s="239" t="s">
        <v>146</v>
      </c>
      <c r="AV1369" s="13" t="s">
        <v>82</v>
      </c>
      <c r="AW1369" s="13" t="s">
        <v>30</v>
      </c>
      <c r="AX1369" s="13" t="s">
        <v>74</v>
      </c>
      <c r="AY1369" s="239" t="s">
        <v>138</v>
      </c>
    </row>
    <row r="1370" s="14" customFormat="1">
      <c r="A1370" s="14"/>
      <c r="B1370" s="240"/>
      <c r="C1370" s="241"/>
      <c r="D1370" s="231" t="s">
        <v>152</v>
      </c>
      <c r="E1370" s="242" t="s">
        <v>1</v>
      </c>
      <c r="F1370" s="243" t="s">
        <v>166</v>
      </c>
      <c r="G1370" s="241"/>
      <c r="H1370" s="244">
        <v>2.8620000000000001</v>
      </c>
      <c r="I1370" s="245"/>
      <c r="J1370" s="241"/>
      <c r="K1370" s="241"/>
      <c r="L1370" s="246"/>
      <c r="M1370" s="247"/>
      <c r="N1370" s="248"/>
      <c r="O1370" s="248"/>
      <c r="P1370" s="248"/>
      <c r="Q1370" s="248"/>
      <c r="R1370" s="248"/>
      <c r="S1370" s="248"/>
      <c r="T1370" s="249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0" t="s">
        <v>152</v>
      </c>
      <c r="AU1370" s="250" t="s">
        <v>146</v>
      </c>
      <c r="AV1370" s="14" t="s">
        <v>146</v>
      </c>
      <c r="AW1370" s="14" t="s">
        <v>30</v>
      </c>
      <c r="AX1370" s="14" t="s">
        <v>74</v>
      </c>
      <c r="AY1370" s="250" t="s">
        <v>138</v>
      </c>
    </row>
    <row r="1371" s="13" customFormat="1">
      <c r="A1371" s="13"/>
      <c r="B1371" s="229"/>
      <c r="C1371" s="230"/>
      <c r="D1371" s="231" t="s">
        <v>152</v>
      </c>
      <c r="E1371" s="232" t="s">
        <v>1</v>
      </c>
      <c r="F1371" s="233" t="s">
        <v>167</v>
      </c>
      <c r="G1371" s="230"/>
      <c r="H1371" s="232" t="s">
        <v>1</v>
      </c>
      <c r="I1371" s="234"/>
      <c r="J1371" s="230"/>
      <c r="K1371" s="230"/>
      <c r="L1371" s="235"/>
      <c r="M1371" s="236"/>
      <c r="N1371" s="237"/>
      <c r="O1371" s="237"/>
      <c r="P1371" s="237"/>
      <c r="Q1371" s="237"/>
      <c r="R1371" s="237"/>
      <c r="S1371" s="237"/>
      <c r="T1371" s="238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9" t="s">
        <v>152</v>
      </c>
      <c r="AU1371" s="239" t="s">
        <v>146</v>
      </c>
      <c r="AV1371" s="13" t="s">
        <v>82</v>
      </c>
      <c r="AW1371" s="13" t="s">
        <v>30</v>
      </c>
      <c r="AX1371" s="13" t="s">
        <v>74</v>
      </c>
      <c r="AY1371" s="239" t="s">
        <v>138</v>
      </c>
    </row>
    <row r="1372" s="14" customFormat="1">
      <c r="A1372" s="14"/>
      <c r="B1372" s="240"/>
      <c r="C1372" s="241"/>
      <c r="D1372" s="231" t="s">
        <v>152</v>
      </c>
      <c r="E1372" s="242" t="s">
        <v>1</v>
      </c>
      <c r="F1372" s="243" t="s">
        <v>168</v>
      </c>
      <c r="G1372" s="241"/>
      <c r="H1372" s="244">
        <v>1.2150000000000001</v>
      </c>
      <c r="I1372" s="245"/>
      <c r="J1372" s="241"/>
      <c r="K1372" s="241"/>
      <c r="L1372" s="246"/>
      <c r="M1372" s="247"/>
      <c r="N1372" s="248"/>
      <c r="O1372" s="248"/>
      <c r="P1372" s="248"/>
      <c r="Q1372" s="248"/>
      <c r="R1372" s="248"/>
      <c r="S1372" s="248"/>
      <c r="T1372" s="249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0" t="s">
        <v>152</v>
      </c>
      <c r="AU1372" s="250" t="s">
        <v>146</v>
      </c>
      <c r="AV1372" s="14" t="s">
        <v>146</v>
      </c>
      <c r="AW1372" s="14" t="s">
        <v>30</v>
      </c>
      <c r="AX1372" s="14" t="s">
        <v>74</v>
      </c>
      <c r="AY1372" s="250" t="s">
        <v>138</v>
      </c>
    </row>
    <row r="1373" s="13" customFormat="1">
      <c r="A1373" s="13"/>
      <c r="B1373" s="229"/>
      <c r="C1373" s="230"/>
      <c r="D1373" s="231" t="s">
        <v>152</v>
      </c>
      <c r="E1373" s="232" t="s">
        <v>1</v>
      </c>
      <c r="F1373" s="233" t="s">
        <v>160</v>
      </c>
      <c r="G1373" s="230"/>
      <c r="H1373" s="232" t="s">
        <v>1</v>
      </c>
      <c r="I1373" s="234"/>
      <c r="J1373" s="230"/>
      <c r="K1373" s="230"/>
      <c r="L1373" s="235"/>
      <c r="M1373" s="236"/>
      <c r="N1373" s="237"/>
      <c r="O1373" s="237"/>
      <c r="P1373" s="237"/>
      <c r="Q1373" s="237"/>
      <c r="R1373" s="237"/>
      <c r="S1373" s="237"/>
      <c r="T1373" s="238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9" t="s">
        <v>152</v>
      </c>
      <c r="AU1373" s="239" t="s">
        <v>146</v>
      </c>
      <c r="AV1373" s="13" t="s">
        <v>82</v>
      </c>
      <c r="AW1373" s="13" t="s">
        <v>30</v>
      </c>
      <c r="AX1373" s="13" t="s">
        <v>74</v>
      </c>
      <c r="AY1373" s="239" t="s">
        <v>138</v>
      </c>
    </row>
    <row r="1374" s="14" customFormat="1">
      <c r="A1374" s="14"/>
      <c r="B1374" s="240"/>
      <c r="C1374" s="241"/>
      <c r="D1374" s="231" t="s">
        <v>152</v>
      </c>
      <c r="E1374" s="242" t="s">
        <v>1</v>
      </c>
      <c r="F1374" s="243" t="s">
        <v>161</v>
      </c>
      <c r="G1374" s="241"/>
      <c r="H1374" s="244">
        <v>8.0630000000000006</v>
      </c>
      <c r="I1374" s="245"/>
      <c r="J1374" s="241"/>
      <c r="K1374" s="241"/>
      <c r="L1374" s="246"/>
      <c r="M1374" s="247"/>
      <c r="N1374" s="248"/>
      <c r="O1374" s="248"/>
      <c r="P1374" s="248"/>
      <c r="Q1374" s="248"/>
      <c r="R1374" s="248"/>
      <c r="S1374" s="248"/>
      <c r="T1374" s="249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0" t="s">
        <v>152</v>
      </c>
      <c r="AU1374" s="250" t="s">
        <v>146</v>
      </c>
      <c r="AV1374" s="14" t="s">
        <v>146</v>
      </c>
      <c r="AW1374" s="14" t="s">
        <v>30</v>
      </c>
      <c r="AX1374" s="14" t="s">
        <v>74</v>
      </c>
      <c r="AY1374" s="250" t="s">
        <v>138</v>
      </c>
    </row>
    <row r="1375" s="13" customFormat="1">
      <c r="A1375" s="13"/>
      <c r="B1375" s="229"/>
      <c r="C1375" s="230"/>
      <c r="D1375" s="231" t="s">
        <v>152</v>
      </c>
      <c r="E1375" s="232" t="s">
        <v>1</v>
      </c>
      <c r="F1375" s="233" t="s">
        <v>243</v>
      </c>
      <c r="G1375" s="230"/>
      <c r="H1375" s="232" t="s">
        <v>1</v>
      </c>
      <c r="I1375" s="234"/>
      <c r="J1375" s="230"/>
      <c r="K1375" s="230"/>
      <c r="L1375" s="235"/>
      <c r="M1375" s="236"/>
      <c r="N1375" s="237"/>
      <c r="O1375" s="237"/>
      <c r="P1375" s="237"/>
      <c r="Q1375" s="237"/>
      <c r="R1375" s="237"/>
      <c r="S1375" s="237"/>
      <c r="T1375" s="238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9" t="s">
        <v>152</v>
      </c>
      <c r="AU1375" s="239" t="s">
        <v>146</v>
      </c>
      <c r="AV1375" s="13" t="s">
        <v>82</v>
      </c>
      <c r="AW1375" s="13" t="s">
        <v>30</v>
      </c>
      <c r="AX1375" s="13" t="s">
        <v>74</v>
      </c>
      <c r="AY1375" s="239" t="s">
        <v>138</v>
      </c>
    </row>
    <row r="1376" s="14" customFormat="1">
      <c r="A1376" s="14"/>
      <c r="B1376" s="240"/>
      <c r="C1376" s="241"/>
      <c r="D1376" s="231" t="s">
        <v>152</v>
      </c>
      <c r="E1376" s="242" t="s">
        <v>1</v>
      </c>
      <c r="F1376" s="243" t="s">
        <v>244</v>
      </c>
      <c r="G1376" s="241"/>
      <c r="H1376" s="244">
        <v>18.099</v>
      </c>
      <c r="I1376" s="245"/>
      <c r="J1376" s="241"/>
      <c r="K1376" s="241"/>
      <c r="L1376" s="246"/>
      <c r="M1376" s="247"/>
      <c r="N1376" s="248"/>
      <c r="O1376" s="248"/>
      <c r="P1376" s="248"/>
      <c r="Q1376" s="248"/>
      <c r="R1376" s="248"/>
      <c r="S1376" s="248"/>
      <c r="T1376" s="249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0" t="s">
        <v>152</v>
      </c>
      <c r="AU1376" s="250" t="s">
        <v>146</v>
      </c>
      <c r="AV1376" s="14" t="s">
        <v>146</v>
      </c>
      <c r="AW1376" s="14" t="s">
        <v>30</v>
      </c>
      <c r="AX1376" s="14" t="s">
        <v>74</v>
      </c>
      <c r="AY1376" s="250" t="s">
        <v>138</v>
      </c>
    </row>
    <row r="1377" s="13" customFormat="1">
      <c r="A1377" s="13"/>
      <c r="B1377" s="229"/>
      <c r="C1377" s="230"/>
      <c r="D1377" s="231" t="s">
        <v>152</v>
      </c>
      <c r="E1377" s="232" t="s">
        <v>1</v>
      </c>
      <c r="F1377" s="233" t="s">
        <v>245</v>
      </c>
      <c r="G1377" s="230"/>
      <c r="H1377" s="232" t="s">
        <v>1</v>
      </c>
      <c r="I1377" s="234"/>
      <c r="J1377" s="230"/>
      <c r="K1377" s="230"/>
      <c r="L1377" s="235"/>
      <c r="M1377" s="236"/>
      <c r="N1377" s="237"/>
      <c r="O1377" s="237"/>
      <c r="P1377" s="237"/>
      <c r="Q1377" s="237"/>
      <c r="R1377" s="237"/>
      <c r="S1377" s="237"/>
      <c r="T1377" s="238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9" t="s">
        <v>152</v>
      </c>
      <c r="AU1377" s="239" t="s">
        <v>146</v>
      </c>
      <c r="AV1377" s="13" t="s">
        <v>82</v>
      </c>
      <c r="AW1377" s="13" t="s">
        <v>30</v>
      </c>
      <c r="AX1377" s="13" t="s">
        <v>74</v>
      </c>
      <c r="AY1377" s="239" t="s">
        <v>138</v>
      </c>
    </row>
    <row r="1378" s="14" customFormat="1">
      <c r="A1378" s="14"/>
      <c r="B1378" s="240"/>
      <c r="C1378" s="241"/>
      <c r="D1378" s="231" t="s">
        <v>152</v>
      </c>
      <c r="E1378" s="242" t="s">
        <v>1</v>
      </c>
      <c r="F1378" s="243" t="s">
        <v>246</v>
      </c>
      <c r="G1378" s="241"/>
      <c r="H1378" s="244">
        <v>19.135999999999999</v>
      </c>
      <c r="I1378" s="245"/>
      <c r="J1378" s="241"/>
      <c r="K1378" s="241"/>
      <c r="L1378" s="246"/>
      <c r="M1378" s="247"/>
      <c r="N1378" s="248"/>
      <c r="O1378" s="248"/>
      <c r="P1378" s="248"/>
      <c r="Q1378" s="248"/>
      <c r="R1378" s="248"/>
      <c r="S1378" s="248"/>
      <c r="T1378" s="249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0" t="s">
        <v>152</v>
      </c>
      <c r="AU1378" s="250" t="s">
        <v>146</v>
      </c>
      <c r="AV1378" s="14" t="s">
        <v>146</v>
      </c>
      <c r="AW1378" s="14" t="s">
        <v>30</v>
      </c>
      <c r="AX1378" s="14" t="s">
        <v>74</v>
      </c>
      <c r="AY1378" s="250" t="s">
        <v>138</v>
      </c>
    </row>
    <row r="1379" s="13" customFormat="1">
      <c r="A1379" s="13"/>
      <c r="B1379" s="229"/>
      <c r="C1379" s="230"/>
      <c r="D1379" s="231" t="s">
        <v>152</v>
      </c>
      <c r="E1379" s="232" t="s">
        <v>1</v>
      </c>
      <c r="F1379" s="233" t="s">
        <v>1616</v>
      </c>
      <c r="G1379" s="230"/>
      <c r="H1379" s="232" t="s">
        <v>1</v>
      </c>
      <c r="I1379" s="234"/>
      <c r="J1379" s="230"/>
      <c r="K1379" s="230"/>
      <c r="L1379" s="235"/>
      <c r="M1379" s="236"/>
      <c r="N1379" s="237"/>
      <c r="O1379" s="237"/>
      <c r="P1379" s="237"/>
      <c r="Q1379" s="237"/>
      <c r="R1379" s="237"/>
      <c r="S1379" s="237"/>
      <c r="T1379" s="238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9" t="s">
        <v>152</v>
      </c>
      <c r="AU1379" s="239" t="s">
        <v>146</v>
      </c>
      <c r="AV1379" s="13" t="s">
        <v>82</v>
      </c>
      <c r="AW1379" s="13" t="s">
        <v>30</v>
      </c>
      <c r="AX1379" s="13" t="s">
        <v>74</v>
      </c>
      <c r="AY1379" s="239" t="s">
        <v>138</v>
      </c>
    </row>
    <row r="1380" s="13" customFormat="1">
      <c r="A1380" s="13"/>
      <c r="B1380" s="229"/>
      <c r="C1380" s="230"/>
      <c r="D1380" s="231" t="s">
        <v>152</v>
      </c>
      <c r="E1380" s="232" t="s">
        <v>1</v>
      </c>
      <c r="F1380" s="233" t="s">
        <v>187</v>
      </c>
      <c r="G1380" s="230"/>
      <c r="H1380" s="232" t="s">
        <v>1</v>
      </c>
      <c r="I1380" s="234"/>
      <c r="J1380" s="230"/>
      <c r="K1380" s="230"/>
      <c r="L1380" s="235"/>
      <c r="M1380" s="236"/>
      <c r="N1380" s="237"/>
      <c r="O1380" s="237"/>
      <c r="P1380" s="237"/>
      <c r="Q1380" s="237"/>
      <c r="R1380" s="237"/>
      <c r="S1380" s="237"/>
      <c r="T1380" s="238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9" t="s">
        <v>152</v>
      </c>
      <c r="AU1380" s="239" t="s">
        <v>146</v>
      </c>
      <c r="AV1380" s="13" t="s">
        <v>82</v>
      </c>
      <c r="AW1380" s="13" t="s">
        <v>30</v>
      </c>
      <c r="AX1380" s="13" t="s">
        <v>74</v>
      </c>
      <c r="AY1380" s="239" t="s">
        <v>138</v>
      </c>
    </row>
    <row r="1381" s="14" customFormat="1">
      <c r="A1381" s="14"/>
      <c r="B1381" s="240"/>
      <c r="C1381" s="241"/>
      <c r="D1381" s="231" t="s">
        <v>152</v>
      </c>
      <c r="E1381" s="242" t="s">
        <v>1</v>
      </c>
      <c r="F1381" s="243" t="s">
        <v>188</v>
      </c>
      <c r="G1381" s="241"/>
      <c r="H1381" s="244">
        <v>33.808</v>
      </c>
      <c r="I1381" s="245"/>
      <c r="J1381" s="241"/>
      <c r="K1381" s="241"/>
      <c r="L1381" s="246"/>
      <c r="M1381" s="247"/>
      <c r="N1381" s="248"/>
      <c r="O1381" s="248"/>
      <c r="P1381" s="248"/>
      <c r="Q1381" s="248"/>
      <c r="R1381" s="248"/>
      <c r="S1381" s="248"/>
      <c r="T1381" s="249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0" t="s">
        <v>152</v>
      </c>
      <c r="AU1381" s="250" t="s">
        <v>146</v>
      </c>
      <c r="AV1381" s="14" t="s">
        <v>146</v>
      </c>
      <c r="AW1381" s="14" t="s">
        <v>30</v>
      </c>
      <c r="AX1381" s="14" t="s">
        <v>74</v>
      </c>
      <c r="AY1381" s="250" t="s">
        <v>138</v>
      </c>
    </row>
    <row r="1382" s="13" customFormat="1">
      <c r="A1382" s="13"/>
      <c r="B1382" s="229"/>
      <c r="C1382" s="230"/>
      <c r="D1382" s="231" t="s">
        <v>152</v>
      </c>
      <c r="E1382" s="232" t="s">
        <v>1</v>
      </c>
      <c r="F1382" s="233" t="s">
        <v>165</v>
      </c>
      <c r="G1382" s="230"/>
      <c r="H1382" s="232" t="s">
        <v>1</v>
      </c>
      <c r="I1382" s="234"/>
      <c r="J1382" s="230"/>
      <c r="K1382" s="230"/>
      <c r="L1382" s="235"/>
      <c r="M1382" s="236"/>
      <c r="N1382" s="237"/>
      <c r="O1382" s="237"/>
      <c r="P1382" s="237"/>
      <c r="Q1382" s="237"/>
      <c r="R1382" s="237"/>
      <c r="S1382" s="237"/>
      <c r="T1382" s="238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9" t="s">
        <v>152</v>
      </c>
      <c r="AU1382" s="239" t="s">
        <v>146</v>
      </c>
      <c r="AV1382" s="13" t="s">
        <v>82</v>
      </c>
      <c r="AW1382" s="13" t="s">
        <v>30</v>
      </c>
      <c r="AX1382" s="13" t="s">
        <v>74</v>
      </c>
      <c r="AY1382" s="239" t="s">
        <v>138</v>
      </c>
    </row>
    <row r="1383" s="14" customFormat="1">
      <c r="A1383" s="14"/>
      <c r="B1383" s="240"/>
      <c r="C1383" s="241"/>
      <c r="D1383" s="231" t="s">
        <v>152</v>
      </c>
      <c r="E1383" s="242" t="s">
        <v>1</v>
      </c>
      <c r="F1383" s="243" t="s">
        <v>189</v>
      </c>
      <c r="G1383" s="241"/>
      <c r="H1383" s="244">
        <v>21.164999999999999</v>
      </c>
      <c r="I1383" s="245"/>
      <c r="J1383" s="241"/>
      <c r="K1383" s="241"/>
      <c r="L1383" s="246"/>
      <c r="M1383" s="247"/>
      <c r="N1383" s="248"/>
      <c r="O1383" s="248"/>
      <c r="P1383" s="248"/>
      <c r="Q1383" s="248"/>
      <c r="R1383" s="248"/>
      <c r="S1383" s="248"/>
      <c r="T1383" s="249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0" t="s">
        <v>152</v>
      </c>
      <c r="AU1383" s="250" t="s">
        <v>146</v>
      </c>
      <c r="AV1383" s="14" t="s">
        <v>146</v>
      </c>
      <c r="AW1383" s="14" t="s">
        <v>30</v>
      </c>
      <c r="AX1383" s="14" t="s">
        <v>74</v>
      </c>
      <c r="AY1383" s="250" t="s">
        <v>138</v>
      </c>
    </row>
    <row r="1384" s="13" customFormat="1">
      <c r="A1384" s="13"/>
      <c r="B1384" s="229"/>
      <c r="C1384" s="230"/>
      <c r="D1384" s="231" t="s">
        <v>152</v>
      </c>
      <c r="E1384" s="232" t="s">
        <v>1</v>
      </c>
      <c r="F1384" s="233" t="s">
        <v>167</v>
      </c>
      <c r="G1384" s="230"/>
      <c r="H1384" s="232" t="s">
        <v>1</v>
      </c>
      <c r="I1384" s="234"/>
      <c r="J1384" s="230"/>
      <c r="K1384" s="230"/>
      <c r="L1384" s="235"/>
      <c r="M1384" s="236"/>
      <c r="N1384" s="237"/>
      <c r="O1384" s="237"/>
      <c r="P1384" s="237"/>
      <c r="Q1384" s="237"/>
      <c r="R1384" s="237"/>
      <c r="S1384" s="237"/>
      <c r="T1384" s="238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9" t="s">
        <v>152</v>
      </c>
      <c r="AU1384" s="239" t="s">
        <v>146</v>
      </c>
      <c r="AV1384" s="13" t="s">
        <v>82</v>
      </c>
      <c r="AW1384" s="13" t="s">
        <v>30</v>
      </c>
      <c r="AX1384" s="13" t="s">
        <v>74</v>
      </c>
      <c r="AY1384" s="239" t="s">
        <v>138</v>
      </c>
    </row>
    <row r="1385" s="14" customFormat="1">
      <c r="A1385" s="14"/>
      <c r="B1385" s="240"/>
      <c r="C1385" s="241"/>
      <c r="D1385" s="231" t="s">
        <v>152</v>
      </c>
      <c r="E1385" s="242" t="s">
        <v>1</v>
      </c>
      <c r="F1385" s="243" t="s">
        <v>190</v>
      </c>
      <c r="G1385" s="241"/>
      <c r="H1385" s="244">
        <v>12.882999999999999</v>
      </c>
      <c r="I1385" s="245"/>
      <c r="J1385" s="241"/>
      <c r="K1385" s="241"/>
      <c r="L1385" s="246"/>
      <c r="M1385" s="247"/>
      <c r="N1385" s="248"/>
      <c r="O1385" s="248"/>
      <c r="P1385" s="248"/>
      <c r="Q1385" s="248"/>
      <c r="R1385" s="248"/>
      <c r="S1385" s="248"/>
      <c r="T1385" s="249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0" t="s">
        <v>152</v>
      </c>
      <c r="AU1385" s="250" t="s">
        <v>146</v>
      </c>
      <c r="AV1385" s="14" t="s">
        <v>146</v>
      </c>
      <c r="AW1385" s="14" t="s">
        <v>30</v>
      </c>
      <c r="AX1385" s="14" t="s">
        <v>74</v>
      </c>
      <c r="AY1385" s="250" t="s">
        <v>138</v>
      </c>
    </row>
    <row r="1386" s="13" customFormat="1">
      <c r="A1386" s="13"/>
      <c r="B1386" s="229"/>
      <c r="C1386" s="230"/>
      <c r="D1386" s="231" t="s">
        <v>152</v>
      </c>
      <c r="E1386" s="232" t="s">
        <v>1</v>
      </c>
      <c r="F1386" s="233" t="s">
        <v>160</v>
      </c>
      <c r="G1386" s="230"/>
      <c r="H1386" s="232" t="s">
        <v>1</v>
      </c>
      <c r="I1386" s="234"/>
      <c r="J1386" s="230"/>
      <c r="K1386" s="230"/>
      <c r="L1386" s="235"/>
      <c r="M1386" s="236"/>
      <c r="N1386" s="237"/>
      <c r="O1386" s="237"/>
      <c r="P1386" s="237"/>
      <c r="Q1386" s="237"/>
      <c r="R1386" s="237"/>
      <c r="S1386" s="237"/>
      <c r="T1386" s="238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9" t="s">
        <v>152</v>
      </c>
      <c r="AU1386" s="239" t="s">
        <v>146</v>
      </c>
      <c r="AV1386" s="13" t="s">
        <v>82</v>
      </c>
      <c r="AW1386" s="13" t="s">
        <v>30</v>
      </c>
      <c r="AX1386" s="13" t="s">
        <v>74</v>
      </c>
      <c r="AY1386" s="239" t="s">
        <v>138</v>
      </c>
    </row>
    <row r="1387" s="14" customFormat="1">
      <c r="A1387" s="14"/>
      <c r="B1387" s="240"/>
      <c r="C1387" s="241"/>
      <c r="D1387" s="231" t="s">
        <v>152</v>
      </c>
      <c r="E1387" s="242" t="s">
        <v>1</v>
      </c>
      <c r="F1387" s="243" t="s">
        <v>191</v>
      </c>
      <c r="G1387" s="241"/>
      <c r="H1387" s="244">
        <v>38.003999999999998</v>
      </c>
      <c r="I1387" s="245"/>
      <c r="J1387" s="241"/>
      <c r="K1387" s="241"/>
      <c r="L1387" s="246"/>
      <c r="M1387" s="247"/>
      <c r="N1387" s="248"/>
      <c r="O1387" s="248"/>
      <c r="P1387" s="248"/>
      <c r="Q1387" s="248"/>
      <c r="R1387" s="248"/>
      <c r="S1387" s="248"/>
      <c r="T1387" s="249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0" t="s">
        <v>152</v>
      </c>
      <c r="AU1387" s="250" t="s">
        <v>146</v>
      </c>
      <c r="AV1387" s="14" t="s">
        <v>146</v>
      </c>
      <c r="AW1387" s="14" t="s">
        <v>30</v>
      </c>
      <c r="AX1387" s="14" t="s">
        <v>74</v>
      </c>
      <c r="AY1387" s="250" t="s">
        <v>138</v>
      </c>
    </row>
    <row r="1388" s="13" customFormat="1">
      <c r="A1388" s="13"/>
      <c r="B1388" s="229"/>
      <c r="C1388" s="230"/>
      <c r="D1388" s="231" t="s">
        <v>152</v>
      </c>
      <c r="E1388" s="232" t="s">
        <v>1</v>
      </c>
      <c r="F1388" s="233" t="s">
        <v>243</v>
      </c>
      <c r="G1388" s="230"/>
      <c r="H1388" s="232" t="s">
        <v>1</v>
      </c>
      <c r="I1388" s="234"/>
      <c r="J1388" s="230"/>
      <c r="K1388" s="230"/>
      <c r="L1388" s="235"/>
      <c r="M1388" s="236"/>
      <c r="N1388" s="237"/>
      <c r="O1388" s="237"/>
      <c r="P1388" s="237"/>
      <c r="Q1388" s="237"/>
      <c r="R1388" s="237"/>
      <c r="S1388" s="237"/>
      <c r="T1388" s="238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9" t="s">
        <v>152</v>
      </c>
      <c r="AU1388" s="239" t="s">
        <v>146</v>
      </c>
      <c r="AV1388" s="13" t="s">
        <v>82</v>
      </c>
      <c r="AW1388" s="13" t="s">
        <v>30</v>
      </c>
      <c r="AX1388" s="13" t="s">
        <v>74</v>
      </c>
      <c r="AY1388" s="239" t="s">
        <v>138</v>
      </c>
    </row>
    <row r="1389" s="14" customFormat="1">
      <c r="A1389" s="14"/>
      <c r="B1389" s="240"/>
      <c r="C1389" s="241"/>
      <c r="D1389" s="231" t="s">
        <v>152</v>
      </c>
      <c r="E1389" s="242" t="s">
        <v>1</v>
      </c>
      <c r="F1389" s="243" t="s">
        <v>1617</v>
      </c>
      <c r="G1389" s="241"/>
      <c r="H1389" s="244">
        <v>42.549999999999997</v>
      </c>
      <c r="I1389" s="245"/>
      <c r="J1389" s="241"/>
      <c r="K1389" s="241"/>
      <c r="L1389" s="246"/>
      <c r="M1389" s="247"/>
      <c r="N1389" s="248"/>
      <c r="O1389" s="248"/>
      <c r="P1389" s="248"/>
      <c r="Q1389" s="248"/>
      <c r="R1389" s="248"/>
      <c r="S1389" s="248"/>
      <c r="T1389" s="249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0" t="s">
        <v>152</v>
      </c>
      <c r="AU1389" s="250" t="s">
        <v>146</v>
      </c>
      <c r="AV1389" s="14" t="s">
        <v>146</v>
      </c>
      <c r="AW1389" s="14" t="s">
        <v>30</v>
      </c>
      <c r="AX1389" s="14" t="s">
        <v>74</v>
      </c>
      <c r="AY1389" s="250" t="s">
        <v>138</v>
      </c>
    </row>
    <row r="1390" s="13" customFormat="1">
      <c r="A1390" s="13"/>
      <c r="B1390" s="229"/>
      <c r="C1390" s="230"/>
      <c r="D1390" s="231" t="s">
        <v>152</v>
      </c>
      <c r="E1390" s="232" t="s">
        <v>1</v>
      </c>
      <c r="F1390" s="233" t="s">
        <v>245</v>
      </c>
      <c r="G1390" s="230"/>
      <c r="H1390" s="232" t="s">
        <v>1</v>
      </c>
      <c r="I1390" s="234"/>
      <c r="J1390" s="230"/>
      <c r="K1390" s="230"/>
      <c r="L1390" s="235"/>
      <c r="M1390" s="236"/>
      <c r="N1390" s="237"/>
      <c r="O1390" s="237"/>
      <c r="P1390" s="237"/>
      <c r="Q1390" s="237"/>
      <c r="R1390" s="237"/>
      <c r="S1390" s="237"/>
      <c r="T1390" s="238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9" t="s">
        <v>152</v>
      </c>
      <c r="AU1390" s="239" t="s">
        <v>146</v>
      </c>
      <c r="AV1390" s="13" t="s">
        <v>82</v>
      </c>
      <c r="AW1390" s="13" t="s">
        <v>30</v>
      </c>
      <c r="AX1390" s="13" t="s">
        <v>74</v>
      </c>
      <c r="AY1390" s="239" t="s">
        <v>138</v>
      </c>
    </row>
    <row r="1391" s="14" customFormat="1">
      <c r="A1391" s="14"/>
      <c r="B1391" s="240"/>
      <c r="C1391" s="241"/>
      <c r="D1391" s="231" t="s">
        <v>152</v>
      </c>
      <c r="E1391" s="242" t="s">
        <v>1</v>
      </c>
      <c r="F1391" s="243" t="s">
        <v>1618</v>
      </c>
      <c r="G1391" s="241"/>
      <c r="H1391" s="244">
        <v>45.576999999999998</v>
      </c>
      <c r="I1391" s="245"/>
      <c r="J1391" s="241"/>
      <c r="K1391" s="241"/>
      <c r="L1391" s="246"/>
      <c r="M1391" s="247"/>
      <c r="N1391" s="248"/>
      <c r="O1391" s="248"/>
      <c r="P1391" s="248"/>
      <c r="Q1391" s="248"/>
      <c r="R1391" s="248"/>
      <c r="S1391" s="248"/>
      <c r="T1391" s="249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0" t="s">
        <v>152</v>
      </c>
      <c r="AU1391" s="250" t="s">
        <v>146</v>
      </c>
      <c r="AV1391" s="14" t="s">
        <v>146</v>
      </c>
      <c r="AW1391" s="14" t="s">
        <v>30</v>
      </c>
      <c r="AX1391" s="14" t="s">
        <v>74</v>
      </c>
      <c r="AY1391" s="250" t="s">
        <v>138</v>
      </c>
    </row>
    <row r="1392" s="13" customFormat="1">
      <c r="A1392" s="13"/>
      <c r="B1392" s="229"/>
      <c r="C1392" s="230"/>
      <c r="D1392" s="231" t="s">
        <v>152</v>
      </c>
      <c r="E1392" s="232" t="s">
        <v>1</v>
      </c>
      <c r="F1392" s="233" t="s">
        <v>192</v>
      </c>
      <c r="G1392" s="230"/>
      <c r="H1392" s="232" t="s">
        <v>1</v>
      </c>
      <c r="I1392" s="234"/>
      <c r="J1392" s="230"/>
      <c r="K1392" s="230"/>
      <c r="L1392" s="235"/>
      <c r="M1392" s="236"/>
      <c r="N1392" s="237"/>
      <c r="O1392" s="237"/>
      <c r="P1392" s="237"/>
      <c r="Q1392" s="237"/>
      <c r="R1392" s="237"/>
      <c r="S1392" s="237"/>
      <c r="T1392" s="238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9" t="s">
        <v>152</v>
      </c>
      <c r="AU1392" s="239" t="s">
        <v>146</v>
      </c>
      <c r="AV1392" s="13" t="s">
        <v>82</v>
      </c>
      <c r="AW1392" s="13" t="s">
        <v>30</v>
      </c>
      <c r="AX1392" s="13" t="s">
        <v>74</v>
      </c>
      <c r="AY1392" s="239" t="s">
        <v>138</v>
      </c>
    </row>
    <row r="1393" s="13" customFormat="1">
      <c r="A1393" s="13"/>
      <c r="B1393" s="229"/>
      <c r="C1393" s="230"/>
      <c r="D1393" s="231" t="s">
        <v>152</v>
      </c>
      <c r="E1393" s="232" t="s">
        <v>1</v>
      </c>
      <c r="F1393" s="233" t="s">
        <v>165</v>
      </c>
      <c r="G1393" s="230"/>
      <c r="H1393" s="232" t="s">
        <v>1</v>
      </c>
      <c r="I1393" s="234"/>
      <c r="J1393" s="230"/>
      <c r="K1393" s="230"/>
      <c r="L1393" s="235"/>
      <c r="M1393" s="236"/>
      <c r="N1393" s="237"/>
      <c r="O1393" s="237"/>
      <c r="P1393" s="237"/>
      <c r="Q1393" s="237"/>
      <c r="R1393" s="237"/>
      <c r="S1393" s="237"/>
      <c r="T1393" s="238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9" t="s">
        <v>152</v>
      </c>
      <c r="AU1393" s="239" t="s">
        <v>146</v>
      </c>
      <c r="AV1393" s="13" t="s">
        <v>82</v>
      </c>
      <c r="AW1393" s="13" t="s">
        <v>30</v>
      </c>
      <c r="AX1393" s="13" t="s">
        <v>74</v>
      </c>
      <c r="AY1393" s="239" t="s">
        <v>138</v>
      </c>
    </row>
    <row r="1394" s="14" customFormat="1">
      <c r="A1394" s="14"/>
      <c r="B1394" s="240"/>
      <c r="C1394" s="241"/>
      <c r="D1394" s="231" t="s">
        <v>152</v>
      </c>
      <c r="E1394" s="242" t="s">
        <v>1</v>
      </c>
      <c r="F1394" s="243" t="s">
        <v>193</v>
      </c>
      <c r="G1394" s="241"/>
      <c r="H1394" s="244">
        <v>-13</v>
      </c>
      <c r="I1394" s="245"/>
      <c r="J1394" s="241"/>
      <c r="K1394" s="241"/>
      <c r="L1394" s="246"/>
      <c r="M1394" s="247"/>
      <c r="N1394" s="248"/>
      <c r="O1394" s="248"/>
      <c r="P1394" s="248"/>
      <c r="Q1394" s="248"/>
      <c r="R1394" s="248"/>
      <c r="S1394" s="248"/>
      <c r="T1394" s="249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0" t="s">
        <v>152</v>
      </c>
      <c r="AU1394" s="250" t="s">
        <v>146</v>
      </c>
      <c r="AV1394" s="14" t="s">
        <v>146</v>
      </c>
      <c r="AW1394" s="14" t="s">
        <v>30</v>
      </c>
      <c r="AX1394" s="14" t="s">
        <v>74</v>
      </c>
      <c r="AY1394" s="250" t="s">
        <v>138</v>
      </c>
    </row>
    <row r="1395" s="13" customFormat="1">
      <c r="A1395" s="13"/>
      <c r="B1395" s="229"/>
      <c r="C1395" s="230"/>
      <c r="D1395" s="231" t="s">
        <v>152</v>
      </c>
      <c r="E1395" s="232" t="s">
        <v>1</v>
      </c>
      <c r="F1395" s="233" t="s">
        <v>167</v>
      </c>
      <c r="G1395" s="230"/>
      <c r="H1395" s="232" t="s">
        <v>1</v>
      </c>
      <c r="I1395" s="234"/>
      <c r="J1395" s="230"/>
      <c r="K1395" s="230"/>
      <c r="L1395" s="235"/>
      <c r="M1395" s="236"/>
      <c r="N1395" s="237"/>
      <c r="O1395" s="237"/>
      <c r="P1395" s="237"/>
      <c r="Q1395" s="237"/>
      <c r="R1395" s="237"/>
      <c r="S1395" s="237"/>
      <c r="T1395" s="238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9" t="s">
        <v>152</v>
      </c>
      <c r="AU1395" s="239" t="s">
        <v>146</v>
      </c>
      <c r="AV1395" s="13" t="s">
        <v>82</v>
      </c>
      <c r="AW1395" s="13" t="s">
        <v>30</v>
      </c>
      <c r="AX1395" s="13" t="s">
        <v>74</v>
      </c>
      <c r="AY1395" s="239" t="s">
        <v>138</v>
      </c>
    </row>
    <row r="1396" s="14" customFormat="1">
      <c r="A1396" s="14"/>
      <c r="B1396" s="240"/>
      <c r="C1396" s="241"/>
      <c r="D1396" s="231" t="s">
        <v>152</v>
      </c>
      <c r="E1396" s="242" t="s">
        <v>1</v>
      </c>
      <c r="F1396" s="243" t="s">
        <v>194</v>
      </c>
      <c r="G1396" s="241"/>
      <c r="H1396" s="244">
        <v>-5.7000000000000002</v>
      </c>
      <c r="I1396" s="245"/>
      <c r="J1396" s="241"/>
      <c r="K1396" s="241"/>
      <c r="L1396" s="246"/>
      <c r="M1396" s="247"/>
      <c r="N1396" s="248"/>
      <c r="O1396" s="248"/>
      <c r="P1396" s="248"/>
      <c r="Q1396" s="248"/>
      <c r="R1396" s="248"/>
      <c r="S1396" s="248"/>
      <c r="T1396" s="249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0" t="s">
        <v>152</v>
      </c>
      <c r="AU1396" s="250" t="s">
        <v>146</v>
      </c>
      <c r="AV1396" s="14" t="s">
        <v>146</v>
      </c>
      <c r="AW1396" s="14" t="s">
        <v>30</v>
      </c>
      <c r="AX1396" s="14" t="s">
        <v>74</v>
      </c>
      <c r="AY1396" s="250" t="s">
        <v>138</v>
      </c>
    </row>
    <row r="1397" s="15" customFormat="1">
      <c r="A1397" s="15"/>
      <c r="B1397" s="251"/>
      <c r="C1397" s="252"/>
      <c r="D1397" s="231" t="s">
        <v>152</v>
      </c>
      <c r="E1397" s="253" t="s">
        <v>1</v>
      </c>
      <c r="F1397" s="254" t="s">
        <v>169</v>
      </c>
      <c r="G1397" s="252"/>
      <c r="H1397" s="255">
        <v>232.51799999999997</v>
      </c>
      <c r="I1397" s="256"/>
      <c r="J1397" s="252"/>
      <c r="K1397" s="252"/>
      <c r="L1397" s="257"/>
      <c r="M1397" s="258"/>
      <c r="N1397" s="259"/>
      <c r="O1397" s="259"/>
      <c r="P1397" s="259"/>
      <c r="Q1397" s="259"/>
      <c r="R1397" s="259"/>
      <c r="S1397" s="259"/>
      <c r="T1397" s="260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1" t="s">
        <v>152</v>
      </c>
      <c r="AU1397" s="261" t="s">
        <v>146</v>
      </c>
      <c r="AV1397" s="15" t="s">
        <v>145</v>
      </c>
      <c r="AW1397" s="15" t="s">
        <v>30</v>
      </c>
      <c r="AX1397" s="15" t="s">
        <v>82</v>
      </c>
      <c r="AY1397" s="261" t="s">
        <v>138</v>
      </c>
    </row>
    <row r="1398" s="2" customFormat="1" ht="24.15" customHeight="1">
      <c r="A1398" s="38"/>
      <c r="B1398" s="39"/>
      <c r="C1398" s="215" t="s">
        <v>1631</v>
      </c>
      <c r="D1398" s="215" t="s">
        <v>141</v>
      </c>
      <c r="E1398" s="216" t="s">
        <v>1632</v>
      </c>
      <c r="F1398" s="217" t="s">
        <v>1633</v>
      </c>
      <c r="G1398" s="218" t="s">
        <v>285</v>
      </c>
      <c r="H1398" s="219">
        <v>50</v>
      </c>
      <c r="I1398" s="220"/>
      <c r="J1398" s="221">
        <f>ROUND(I1398*H1398,1)</f>
        <v>0</v>
      </c>
      <c r="K1398" s="222"/>
      <c r="L1398" s="44"/>
      <c r="M1398" s="223" t="s">
        <v>1</v>
      </c>
      <c r="N1398" s="224" t="s">
        <v>40</v>
      </c>
      <c r="O1398" s="91"/>
      <c r="P1398" s="225">
        <f>O1398*H1398</f>
        <v>0</v>
      </c>
      <c r="Q1398" s="225">
        <v>1.0000000000000001E-05</v>
      </c>
      <c r="R1398" s="225">
        <f>Q1398*H1398</f>
        <v>0.00050000000000000001</v>
      </c>
      <c r="S1398" s="225">
        <v>0</v>
      </c>
      <c r="T1398" s="226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27" t="s">
        <v>232</v>
      </c>
      <c r="AT1398" s="227" t="s">
        <v>141</v>
      </c>
      <c r="AU1398" s="227" t="s">
        <v>146</v>
      </c>
      <c r="AY1398" s="17" t="s">
        <v>138</v>
      </c>
      <c r="BE1398" s="228">
        <f>IF(N1398="základní",J1398,0)</f>
        <v>0</v>
      </c>
      <c r="BF1398" s="228">
        <f>IF(N1398="snížená",J1398,0)</f>
        <v>0</v>
      </c>
      <c r="BG1398" s="228">
        <f>IF(N1398="zákl. přenesená",J1398,0)</f>
        <v>0</v>
      </c>
      <c r="BH1398" s="228">
        <f>IF(N1398="sníž. přenesená",J1398,0)</f>
        <v>0</v>
      </c>
      <c r="BI1398" s="228">
        <f>IF(N1398="nulová",J1398,0)</f>
        <v>0</v>
      </c>
      <c r="BJ1398" s="17" t="s">
        <v>146</v>
      </c>
      <c r="BK1398" s="228">
        <f>ROUND(I1398*H1398,1)</f>
        <v>0</v>
      </c>
      <c r="BL1398" s="17" t="s">
        <v>232</v>
      </c>
      <c r="BM1398" s="227" t="s">
        <v>1634</v>
      </c>
    </row>
    <row r="1399" s="13" customFormat="1">
      <c r="A1399" s="13"/>
      <c r="B1399" s="229"/>
      <c r="C1399" s="230"/>
      <c r="D1399" s="231" t="s">
        <v>152</v>
      </c>
      <c r="E1399" s="232" t="s">
        <v>1</v>
      </c>
      <c r="F1399" s="233" t="s">
        <v>1635</v>
      </c>
      <c r="G1399" s="230"/>
      <c r="H1399" s="232" t="s">
        <v>1</v>
      </c>
      <c r="I1399" s="234"/>
      <c r="J1399" s="230"/>
      <c r="K1399" s="230"/>
      <c r="L1399" s="235"/>
      <c r="M1399" s="236"/>
      <c r="N1399" s="237"/>
      <c r="O1399" s="237"/>
      <c r="P1399" s="237"/>
      <c r="Q1399" s="237"/>
      <c r="R1399" s="237"/>
      <c r="S1399" s="237"/>
      <c r="T1399" s="238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9" t="s">
        <v>152</v>
      </c>
      <c r="AU1399" s="239" t="s">
        <v>146</v>
      </c>
      <c r="AV1399" s="13" t="s">
        <v>82</v>
      </c>
      <c r="AW1399" s="13" t="s">
        <v>30</v>
      </c>
      <c r="AX1399" s="13" t="s">
        <v>74</v>
      </c>
      <c r="AY1399" s="239" t="s">
        <v>138</v>
      </c>
    </row>
    <row r="1400" s="14" customFormat="1">
      <c r="A1400" s="14"/>
      <c r="B1400" s="240"/>
      <c r="C1400" s="241"/>
      <c r="D1400" s="231" t="s">
        <v>152</v>
      </c>
      <c r="E1400" s="242" t="s">
        <v>1</v>
      </c>
      <c r="F1400" s="243" t="s">
        <v>416</v>
      </c>
      <c r="G1400" s="241"/>
      <c r="H1400" s="244">
        <v>50</v>
      </c>
      <c r="I1400" s="245"/>
      <c r="J1400" s="241"/>
      <c r="K1400" s="241"/>
      <c r="L1400" s="246"/>
      <c r="M1400" s="247"/>
      <c r="N1400" s="248"/>
      <c r="O1400" s="248"/>
      <c r="P1400" s="248"/>
      <c r="Q1400" s="248"/>
      <c r="R1400" s="248"/>
      <c r="S1400" s="248"/>
      <c r="T1400" s="249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0" t="s">
        <v>152</v>
      </c>
      <c r="AU1400" s="250" t="s">
        <v>146</v>
      </c>
      <c r="AV1400" s="14" t="s">
        <v>146</v>
      </c>
      <c r="AW1400" s="14" t="s">
        <v>30</v>
      </c>
      <c r="AX1400" s="14" t="s">
        <v>82</v>
      </c>
      <c r="AY1400" s="250" t="s">
        <v>138</v>
      </c>
    </row>
    <row r="1401" s="2" customFormat="1" ht="16.5" customHeight="1">
      <c r="A1401" s="38"/>
      <c r="B1401" s="39"/>
      <c r="C1401" s="215" t="s">
        <v>1636</v>
      </c>
      <c r="D1401" s="215" t="s">
        <v>141</v>
      </c>
      <c r="E1401" s="216" t="s">
        <v>1637</v>
      </c>
      <c r="F1401" s="217" t="s">
        <v>1638</v>
      </c>
      <c r="G1401" s="218" t="s">
        <v>150</v>
      </c>
      <c r="H1401" s="219">
        <v>57.231000000000002</v>
      </c>
      <c r="I1401" s="220"/>
      <c r="J1401" s="221">
        <f>ROUND(I1401*H1401,1)</f>
        <v>0</v>
      </c>
      <c r="K1401" s="222"/>
      <c r="L1401" s="44"/>
      <c r="M1401" s="223" t="s">
        <v>1</v>
      </c>
      <c r="N1401" s="224" t="s">
        <v>40</v>
      </c>
      <c r="O1401" s="91"/>
      <c r="P1401" s="225">
        <f>O1401*H1401</f>
        <v>0</v>
      </c>
      <c r="Q1401" s="225">
        <v>0</v>
      </c>
      <c r="R1401" s="225">
        <f>Q1401*H1401</f>
        <v>0</v>
      </c>
      <c r="S1401" s="225">
        <v>0</v>
      </c>
      <c r="T1401" s="226">
        <f>S1401*H1401</f>
        <v>0</v>
      </c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R1401" s="227" t="s">
        <v>232</v>
      </c>
      <c r="AT1401" s="227" t="s">
        <v>141</v>
      </c>
      <c r="AU1401" s="227" t="s">
        <v>146</v>
      </c>
      <c r="AY1401" s="17" t="s">
        <v>138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17" t="s">
        <v>146</v>
      </c>
      <c r="BK1401" s="228">
        <f>ROUND(I1401*H1401,1)</f>
        <v>0</v>
      </c>
      <c r="BL1401" s="17" t="s">
        <v>232</v>
      </c>
      <c r="BM1401" s="227" t="s">
        <v>1639</v>
      </c>
    </row>
    <row r="1402" s="13" customFormat="1">
      <c r="A1402" s="13"/>
      <c r="B1402" s="229"/>
      <c r="C1402" s="230"/>
      <c r="D1402" s="231" t="s">
        <v>152</v>
      </c>
      <c r="E1402" s="232" t="s">
        <v>1</v>
      </c>
      <c r="F1402" s="233" t="s">
        <v>187</v>
      </c>
      <c r="G1402" s="230"/>
      <c r="H1402" s="232" t="s">
        <v>1</v>
      </c>
      <c r="I1402" s="234"/>
      <c r="J1402" s="230"/>
      <c r="K1402" s="230"/>
      <c r="L1402" s="235"/>
      <c r="M1402" s="236"/>
      <c r="N1402" s="237"/>
      <c r="O1402" s="237"/>
      <c r="P1402" s="237"/>
      <c r="Q1402" s="237"/>
      <c r="R1402" s="237"/>
      <c r="S1402" s="237"/>
      <c r="T1402" s="238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9" t="s">
        <v>152</v>
      </c>
      <c r="AU1402" s="239" t="s">
        <v>146</v>
      </c>
      <c r="AV1402" s="13" t="s">
        <v>82</v>
      </c>
      <c r="AW1402" s="13" t="s">
        <v>30</v>
      </c>
      <c r="AX1402" s="13" t="s">
        <v>74</v>
      </c>
      <c r="AY1402" s="239" t="s">
        <v>138</v>
      </c>
    </row>
    <row r="1403" s="14" customFormat="1">
      <c r="A1403" s="14"/>
      <c r="B1403" s="240"/>
      <c r="C1403" s="241"/>
      <c r="D1403" s="231" t="s">
        <v>152</v>
      </c>
      <c r="E1403" s="242" t="s">
        <v>1</v>
      </c>
      <c r="F1403" s="243" t="s">
        <v>242</v>
      </c>
      <c r="G1403" s="241"/>
      <c r="H1403" s="244">
        <v>7.8559999999999999</v>
      </c>
      <c r="I1403" s="245"/>
      <c r="J1403" s="241"/>
      <c r="K1403" s="241"/>
      <c r="L1403" s="246"/>
      <c r="M1403" s="247"/>
      <c r="N1403" s="248"/>
      <c r="O1403" s="248"/>
      <c r="P1403" s="248"/>
      <c r="Q1403" s="248"/>
      <c r="R1403" s="248"/>
      <c r="S1403" s="248"/>
      <c r="T1403" s="249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0" t="s">
        <v>152</v>
      </c>
      <c r="AU1403" s="250" t="s">
        <v>146</v>
      </c>
      <c r="AV1403" s="14" t="s">
        <v>146</v>
      </c>
      <c r="AW1403" s="14" t="s">
        <v>30</v>
      </c>
      <c r="AX1403" s="14" t="s">
        <v>74</v>
      </c>
      <c r="AY1403" s="250" t="s">
        <v>138</v>
      </c>
    </row>
    <row r="1404" s="13" customFormat="1">
      <c r="A1404" s="13"/>
      <c r="B1404" s="229"/>
      <c r="C1404" s="230"/>
      <c r="D1404" s="231" t="s">
        <v>152</v>
      </c>
      <c r="E1404" s="232" t="s">
        <v>1</v>
      </c>
      <c r="F1404" s="233" t="s">
        <v>165</v>
      </c>
      <c r="G1404" s="230"/>
      <c r="H1404" s="232" t="s">
        <v>1</v>
      </c>
      <c r="I1404" s="234"/>
      <c r="J1404" s="230"/>
      <c r="K1404" s="230"/>
      <c r="L1404" s="235"/>
      <c r="M1404" s="236"/>
      <c r="N1404" s="237"/>
      <c r="O1404" s="237"/>
      <c r="P1404" s="237"/>
      <c r="Q1404" s="237"/>
      <c r="R1404" s="237"/>
      <c r="S1404" s="237"/>
      <c r="T1404" s="238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9" t="s">
        <v>152</v>
      </c>
      <c r="AU1404" s="239" t="s">
        <v>146</v>
      </c>
      <c r="AV1404" s="13" t="s">
        <v>82</v>
      </c>
      <c r="AW1404" s="13" t="s">
        <v>30</v>
      </c>
      <c r="AX1404" s="13" t="s">
        <v>74</v>
      </c>
      <c r="AY1404" s="239" t="s">
        <v>138</v>
      </c>
    </row>
    <row r="1405" s="14" customFormat="1">
      <c r="A1405" s="14"/>
      <c r="B1405" s="240"/>
      <c r="C1405" s="241"/>
      <c r="D1405" s="231" t="s">
        <v>152</v>
      </c>
      <c r="E1405" s="242" t="s">
        <v>1</v>
      </c>
      <c r="F1405" s="243" t="s">
        <v>166</v>
      </c>
      <c r="G1405" s="241"/>
      <c r="H1405" s="244">
        <v>2.8620000000000001</v>
      </c>
      <c r="I1405" s="245"/>
      <c r="J1405" s="241"/>
      <c r="K1405" s="241"/>
      <c r="L1405" s="246"/>
      <c r="M1405" s="247"/>
      <c r="N1405" s="248"/>
      <c r="O1405" s="248"/>
      <c r="P1405" s="248"/>
      <c r="Q1405" s="248"/>
      <c r="R1405" s="248"/>
      <c r="S1405" s="248"/>
      <c r="T1405" s="249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0" t="s">
        <v>152</v>
      </c>
      <c r="AU1405" s="250" t="s">
        <v>146</v>
      </c>
      <c r="AV1405" s="14" t="s">
        <v>146</v>
      </c>
      <c r="AW1405" s="14" t="s">
        <v>30</v>
      </c>
      <c r="AX1405" s="14" t="s">
        <v>74</v>
      </c>
      <c r="AY1405" s="250" t="s">
        <v>138</v>
      </c>
    </row>
    <row r="1406" s="13" customFormat="1">
      <c r="A1406" s="13"/>
      <c r="B1406" s="229"/>
      <c r="C1406" s="230"/>
      <c r="D1406" s="231" t="s">
        <v>152</v>
      </c>
      <c r="E1406" s="232" t="s">
        <v>1</v>
      </c>
      <c r="F1406" s="233" t="s">
        <v>167</v>
      </c>
      <c r="G1406" s="230"/>
      <c r="H1406" s="232" t="s">
        <v>1</v>
      </c>
      <c r="I1406" s="234"/>
      <c r="J1406" s="230"/>
      <c r="K1406" s="230"/>
      <c r="L1406" s="235"/>
      <c r="M1406" s="236"/>
      <c r="N1406" s="237"/>
      <c r="O1406" s="237"/>
      <c r="P1406" s="237"/>
      <c r="Q1406" s="237"/>
      <c r="R1406" s="237"/>
      <c r="S1406" s="237"/>
      <c r="T1406" s="238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9" t="s">
        <v>152</v>
      </c>
      <c r="AU1406" s="239" t="s">
        <v>146</v>
      </c>
      <c r="AV1406" s="13" t="s">
        <v>82</v>
      </c>
      <c r="AW1406" s="13" t="s">
        <v>30</v>
      </c>
      <c r="AX1406" s="13" t="s">
        <v>74</v>
      </c>
      <c r="AY1406" s="239" t="s">
        <v>138</v>
      </c>
    </row>
    <row r="1407" s="14" customFormat="1">
      <c r="A1407" s="14"/>
      <c r="B1407" s="240"/>
      <c r="C1407" s="241"/>
      <c r="D1407" s="231" t="s">
        <v>152</v>
      </c>
      <c r="E1407" s="242" t="s">
        <v>1</v>
      </c>
      <c r="F1407" s="243" t="s">
        <v>168</v>
      </c>
      <c r="G1407" s="241"/>
      <c r="H1407" s="244">
        <v>1.2150000000000001</v>
      </c>
      <c r="I1407" s="245"/>
      <c r="J1407" s="241"/>
      <c r="K1407" s="241"/>
      <c r="L1407" s="246"/>
      <c r="M1407" s="247"/>
      <c r="N1407" s="248"/>
      <c r="O1407" s="248"/>
      <c r="P1407" s="248"/>
      <c r="Q1407" s="248"/>
      <c r="R1407" s="248"/>
      <c r="S1407" s="248"/>
      <c r="T1407" s="249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0" t="s">
        <v>152</v>
      </c>
      <c r="AU1407" s="250" t="s">
        <v>146</v>
      </c>
      <c r="AV1407" s="14" t="s">
        <v>146</v>
      </c>
      <c r="AW1407" s="14" t="s">
        <v>30</v>
      </c>
      <c r="AX1407" s="14" t="s">
        <v>74</v>
      </c>
      <c r="AY1407" s="250" t="s">
        <v>138</v>
      </c>
    </row>
    <row r="1408" s="13" customFormat="1">
      <c r="A1408" s="13"/>
      <c r="B1408" s="229"/>
      <c r="C1408" s="230"/>
      <c r="D1408" s="231" t="s">
        <v>152</v>
      </c>
      <c r="E1408" s="232" t="s">
        <v>1</v>
      </c>
      <c r="F1408" s="233" t="s">
        <v>160</v>
      </c>
      <c r="G1408" s="230"/>
      <c r="H1408" s="232" t="s">
        <v>1</v>
      </c>
      <c r="I1408" s="234"/>
      <c r="J1408" s="230"/>
      <c r="K1408" s="230"/>
      <c r="L1408" s="235"/>
      <c r="M1408" s="236"/>
      <c r="N1408" s="237"/>
      <c r="O1408" s="237"/>
      <c r="P1408" s="237"/>
      <c r="Q1408" s="237"/>
      <c r="R1408" s="237"/>
      <c r="S1408" s="237"/>
      <c r="T1408" s="238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9" t="s">
        <v>152</v>
      </c>
      <c r="AU1408" s="239" t="s">
        <v>146</v>
      </c>
      <c r="AV1408" s="13" t="s">
        <v>82</v>
      </c>
      <c r="AW1408" s="13" t="s">
        <v>30</v>
      </c>
      <c r="AX1408" s="13" t="s">
        <v>74</v>
      </c>
      <c r="AY1408" s="239" t="s">
        <v>138</v>
      </c>
    </row>
    <row r="1409" s="14" customFormat="1">
      <c r="A1409" s="14"/>
      <c r="B1409" s="240"/>
      <c r="C1409" s="241"/>
      <c r="D1409" s="231" t="s">
        <v>152</v>
      </c>
      <c r="E1409" s="242" t="s">
        <v>1</v>
      </c>
      <c r="F1409" s="243" t="s">
        <v>161</v>
      </c>
      <c r="G1409" s="241"/>
      <c r="H1409" s="244">
        <v>8.0630000000000006</v>
      </c>
      <c r="I1409" s="245"/>
      <c r="J1409" s="241"/>
      <c r="K1409" s="241"/>
      <c r="L1409" s="246"/>
      <c r="M1409" s="247"/>
      <c r="N1409" s="248"/>
      <c r="O1409" s="248"/>
      <c r="P1409" s="248"/>
      <c r="Q1409" s="248"/>
      <c r="R1409" s="248"/>
      <c r="S1409" s="248"/>
      <c r="T1409" s="249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0" t="s">
        <v>152</v>
      </c>
      <c r="AU1409" s="250" t="s">
        <v>146</v>
      </c>
      <c r="AV1409" s="14" t="s">
        <v>146</v>
      </c>
      <c r="AW1409" s="14" t="s">
        <v>30</v>
      </c>
      <c r="AX1409" s="14" t="s">
        <v>74</v>
      </c>
      <c r="AY1409" s="250" t="s">
        <v>138</v>
      </c>
    </row>
    <row r="1410" s="13" customFormat="1">
      <c r="A1410" s="13"/>
      <c r="B1410" s="229"/>
      <c r="C1410" s="230"/>
      <c r="D1410" s="231" t="s">
        <v>152</v>
      </c>
      <c r="E1410" s="232" t="s">
        <v>1</v>
      </c>
      <c r="F1410" s="233" t="s">
        <v>243</v>
      </c>
      <c r="G1410" s="230"/>
      <c r="H1410" s="232" t="s">
        <v>1</v>
      </c>
      <c r="I1410" s="234"/>
      <c r="J1410" s="230"/>
      <c r="K1410" s="230"/>
      <c r="L1410" s="235"/>
      <c r="M1410" s="236"/>
      <c r="N1410" s="237"/>
      <c r="O1410" s="237"/>
      <c r="P1410" s="237"/>
      <c r="Q1410" s="237"/>
      <c r="R1410" s="237"/>
      <c r="S1410" s="237"/>
      <c r="T1410" s="238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9" t="s">
        <v>152</v>
      </c>
      <c r="AU1410" s="239" t="s">
        <v>146</v>
      </c>
      <c r="AV1410" s="13" t="s">
        <v>82</v>
      </c>
      <c r="AW1410" s="13" t="s">
        <v>30</v>
      </c>
      <c r="AX1410" s="13" t="s">
        <v>74</v>
      </c>
      <c r="AY1410" s="239" t="s">
        <v>138</v>
      </c>
    </row>
    <row r="1411" s="14" customFormat="1">
      <c r="A1411" s="14"/>
      <c r="B1411" s="240"/>
      <c r="C1411" s="241"/>
      <c r="D1411" s="231" t="s">
        <v>152</v>
      </c>
      <c r="E1411" s="242" t="s">
        <v>1</v>
      </c>
      <c r="F1411" s="243" t="s">
        <v>244</v>
      </c>
      <c r="G1411" s="241"/>
      <c r="H1411" s="244">
        <v>18.099</v>
      </c>
      <c r="I1411" s="245"/>
      <c r="J1411" s="241"/>
      <c r="K1411" s="241"/>
      <c r="L1411" s="246"/>
      <c r="M1411" s="247"/>
      <c r="N1411" s="248"/>
      <c r="O1411" s="248"/>
      <c r="P1411" s="248"/>
      <c r="Q1411" s="248"/>
      <c r="R1411" s="248"/>
      <c r="S1411" s="248"/>
      <c r="T1411" s="249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0" t="s">
        <v>152</v>
      </c>
      <c r="AU1411" s="250" t="s">
        <v>146</v>
      </c>
      <c r="AV1411" s="14" t="s">
        <v>146</v>
      </c>
      <c r="AW1411" s="14" t="s">
        <v>30</v>
      </c>
      <c r="AX1411" s="14" t="s">
        <v>74</v>
      </c>
      <c r="AY1411" s="250" t="s">
        <v>138</v>
      </c>
    </row>
    <row r="1412" s="13" customFormat="1">
      <c r="A1412" s="13"/>
      <c r="B1412" s="229"/>
      <c r="C1412" s="230"/>
      <c r="D1412" s="231" t="s">
        <v>152</v>
      </c>
      <c r="E1412" s="232" t="s">
        <v>1</v>
      </c>
      <c r="F1412" s="233" t="s">
        <v>245</v>
      </c>
      <c r="G1412" s="230"/>
      <c r="H1412" s="232" t="s">
        <v>1</v>
      </c>
      <c r="I1412" s="234"/>
      <c r="J1412" s="230"/>
      <c r="K1412" s="230"/>
      <c r="L1412" s="235"/>
      <c r="M1412" s="236"/>
      <c r="N1412" s="237"/>
      <c r="O1412" s="237"/>
      <c r="P1412" s="237"/>
      <c r="Q1412" s="237"/>
      <c r="R1412" s="237"/>
      <c r="S1412" s="237"/>
      <c r="T1412" s="238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9" t="s">
        <v>152</v>
      </c>
      <c r="AU1412" s="239" t="s">
        <v>146</v>
      </c>
      <c r="AV1412" s="13" t="s">
        <v>82</v>
      </c>
      <c r="AW1412" s="13" t="s">
        <v>30</v>
      </c>
      <c r="AX1412" s="13" t="s">
        <v>74</v>
      </c>
      <c r="AY1412" s="239" t="s">
        <v>138</v>
      </c>
    </row>
    <row r="1413" s="14" customFormat="1">
      <c r="A1413" s="14"/>
      <c r="B1413" s="240"/>
      <c r="C1413" s="241"/>
      <c r="D1413" s="231" t="s">
        <v>152</v>
      </c>
      <c r="E1413" s="242" t="s">
        <v>1</v>
      </c>
      <c r="F1413" s="243" t="s">
        <v>246</v>
      </c>
      <c r="G1413" s="241"/>
      <c r="H1413" s="244">
        <v>19.135999999999999</v>
      </c>
      <c r="I1413" s="245"/>
      <c r="J1413" s="241"/>
      <c r="K1413" s="241"/>
      <c r="L1413" s="246"/>
      <c r="M1413" s="247"/>
      <c r="N1413" s="248"/>
      <c r="O1413" s="248"/>
      <c r="P1413" s="248"/>
      <c r="Q1413" s="248"/>
      <c r="R1413" s="248"/>
      <c r="S1413" s="248"/>
      <c r="T1413" s="249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0" t="s">
        <v>152</v>
      </c>
      <c r="AU1413" s="250" t="s">
        <v>146</v>
      </c>
      <c r="AV1413" s="14" t="s">
        <v>146</v>
      </c>
      <c r="AW1413" s="14" t="s">
        <v>30</v>
      </c>
      <c r="AX1413" s="14" t="s">
        <v>74</v>
      </c>
      <c r="AY1413" s="250" t="s">
        <v>138</v>
      </c>
    </row>
    <row r="1414" s="15" customFormat="1">
      <c r="A1414" s="15"/>
      <c r="B1414" s="251"/>
      <c r="C1414" s="252"/>
      <c r="D1414" s="231" t="s">
        <v>152</v>
      </c>
      <c r="E1414" s="253" t="s">
        <v>1</v>
      </c>
      <c r="F1414" s="254" t="s">
        <v>169</v>
      </c>
      <c r="G1414" s="252"/>
      <c r="H1414" s="255">
        <v>57.230999999999995</v>
      </c>
      <c r="I1414" s="256"/>
      <c r="J1414" s="252"/>
      <c r="K1414" s="252"/>
      <c r="L1414" s="257"/>
      <c r="M1414" s="258"/>
      <c r="N1414" s="259"/>
      <c r="O1414" s="259"/>
      <c r="P1414" s="259"/>
      <c r="Q1414" s="259"/>
      <c r="R1414" s="259"/>
      <c r="S1414" s="259"/>
      <c r="T1414" s="260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1" t="s">
        <v>152</v>
      </c>
      <c r="AU1414" s="261" t="s">
        <v>146</v>
      </c>
      <c r="AV1414" s="15" t="s">
        <v>145</v>
      </c>
      <c r="AW1414" s="15" t="s">
        <v>30</v>
      </c>
      <c r="AX1414" s="15" t="s">
        <v>82</v>
      </c>
      <c r="AY1414" s="261" t="s">
        <v>138</v>
      </c>
    </row>
    <row r="1415" s="2" customFormat="1" ht="16.5" customHeight="1">
      <c r="A1415" s="38"/>
      <c r="B1415" s="39"/>
      <c r="C1415" s="262" t="s">
        <v>1640</v>
      </c>
      <c r="D1415" s="262" t="s">
        <v>233</v>
      </c>
      <c r="E1415" s="263" t="s">
        <v>1641</v>
      </c>
      <c r="F1415" s="264" t="s">
        <v>1642</v>
      </c>
      <c r="G1415" s="265" t="s">
        <v>150</v>
      </c>
      <c r="H1415" s="266">
        <v>60.093000000000004</v>
      </c>
      <c r="I1415" s="267"/>
      <c r="J1415" s="268">
        <f>ROUND(I1415*H1415,1)</f>
        <v>0</v>
      </c>
      <c r="K1415" s="269"/>
      <c r="L1415" s="270"/>
      <c r="M1415" s="271" t="s">
        <v>1</v>
      </c>
      <c r="N1415" s="272" t="s">
        <v>40</v>
      </c>
      <c r="O1415" s="91"/>
      <c r="P1415" s="225">
        <f>O1415*H1415</f>
        <v>0</v>
      </c>
      <c r="Q1415" s="225">
        <v>0</v>
      </c>
      <c r="R1415" s="225">
        <f>Q1415*H1415</f>
        <v>0</v>
      </c>
      <c r="S1415" s="225">
        <v>0</v>
      </c>
      <c r="T1415" s="226">
        <f>S1415*H1415</f>
        <v>0</v>
      </c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R1415" s="227" t="s">
        <v>318</v>
      </c>
      <c r="AT1415" s="227" t="s">
        <v>233</v>
      </c>
      <c r="AU1415" s="227" t="s">
        <v>146</v>
      </c>
      <c r="AY1415" s="17" t="s">
        <v>138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17" t="s">
        <v>146</v>
      </c>
      <c r="BK1415" s="228">
        <f>ROUND(I1415*H1415,1)</f>
        <v>0</v>
      </c>
      <c r="BL1415" s="17" t="s">
        <v>232</v>
      </c>
      <c r="BM1415" s="227" t="s">
        <v>1643</v>
      </c>
    </row>
    <row r="1416" s="14" customFormat="1">
      <c r="A1416" s="14"/>
      <c r="B1416" s="240"/>
      <c r="C1416" s="241"/>
      <c r="D1416" s="231" t="s">
        <v>152</v>
      </c>
      <c r="E1416" s="242" t="s">
        <v>1</v>
      </c>
      <c r="F1416" s="243" t="s">
        <v>1644</v>
      </c>
      <c r="G1416" s="241"/>
      <c r="H1416" s="244">
        <v>57.231000000000002</v>
      </c>
      <c r="I1416" s="245"/>
      <c r="J1416" s="241"/>
      <c r="K1416" s="241"/>
      <c r="L1416" s="246"/>
      <c r="M1416" s="247"/>
      <c r="N1416" s="248"/>
      <c r="O1416" s="248"/>
      <c r="P1416" s="248"/>
      <c r="Q1416" s="248"/>
      <c r="R1416" s="248"/>
      <c r="S1416" s="248"/>
      <c r="T1416" s="249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0" t="s">
        <v>152</v>
      </c>
      <c r="AU1416" s="250" t="s">
        <v>146</v>
      </c>
      <c r="AV1416" s="14" t="s">
        <v>146</v>
      </c>
      <c r="AW1416" s="14" t="s">
        <v>30</v>
      </c>
      <c r="AX1416" s="14" t="s">
        <v>82</v>
      </c>
      <c r="AY1416" s="250" t="s">
        <v>138</v>
      </c>
    </row>
    <row r="1417" s="14" customFormat="1">
      <c r="A1417" s="14"/>
      <c r="B1417" s="240"/>
      <c r="C1417" s="241"/>
      <c r="D1417" s="231" t="s">
        <v>152</v>
      </c>
      <c r="E1417" s="241"/>
      <c r="F1417" s="243" t="s">
        <v>1645</v>
      </c>
      <c r="G1417" s="241"/>
      <c r="H1417" s="244">
        <v>60.093000000000004</v>
      </c>
      <c r="I1417" s="245"/>
      <c r="J1417" s="241"/>
      <c r="K1417" s="241"/>
      <c r="L1417" s="246"/>
      <c r="M1417" s="247"/>
      <c r="N1417" s="248"/>
      <c r="O1417" s="248"/>
      <c r="P1417" s="248"/>
      <c r="Q1417" s="248"/>
      <c r="R1417" s="248"/>
      <c r="S1417" s="248"/>
      <c r="T1417" s="249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0" t="s">
        <v>152</v>
      </c>
      <c r="AU1417" s="250" t="s">
        <v>146</v>
      </c>
      <c r="AV1417" s="14" t="s">
        <v>146</v>
      </c>
      <c r="AW1417" s="14" t="s">
        <v>4</v>
      </c>
      <c r="AX1417" s="14" t="s">
        <v>82</v>
      </c>
      <c r="AY1417" s="250" t="s">
        <v>138</v>
      </c>
    </row>
    <row r="1418" s="2" customFormat="1" ht="24.15" customHeight="1">
      <c r="A1418" s="38"/>
      <c r="B1418" s="39"/>
      <c r="C1418" s="215" t="s">
        <v>1646</v>
      </c>
      <c r="D1418" s="215" t="s">
        <v>141</v>
      </c>
      <c r="E1418" s="216" t="s">
        <v>1647</v>
      </c>
      <c r="F1418" s="217" t="s">
        <v>1648</v>
      </c>
      <c r="G1418" s="218" t="s">
        <v>150</v>
      </c>
      <c r="H1418" s="219">
        <v>20</v>
      </c>
      <c r="I1418" s="220"/>
      <c r="J1418" s="221">
        <f>ROUND(I1418*H1418,1)</f>
        <v>0</v>
      </c>
      <c r="K1418" s="222"/>
      <c r="L1418" s="44"/>
      <c r="M1418" s="223" t="s">
        <v>1</v>
      </c>
      <c r="N1418" s="224" t="s">
        <v>40</v>
      </c>
      <c r="O1418" s="91"/>
      <c r="P1418" s="225">
        <f>O1418*H1418</f>
        <v>0</v>
      </c>
      <c r="Q1418" s="225">
        <v>0</v>
      </c>
      <c r="R1418" s="225">
        <f>Q1418*H1418</f>
        <v>0</v>
      </c>
      <c r="S1418" s="225">
        <v>0</v>
      </c>
      <c r="T1418" s="226">
        <f>S1418*H1418</f>
        <v>0</v>
      </c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R1418" s="227" t="s">
        <v>232</v>
      </c>
      <c r="AT1418" s="227" t="s">
        <v>141</v>
      </c>
      <c r="AU1418" s="227" t="s">
        <v>146</v>
      </c>
      <c r="AY1418" s="17" t="s">
        <v>138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17" t="s">
        <v>146</v>
      </c>
      <c r="BK1418" s="228">
        <f>ROUND(I1418*H1418,1)</f>
        <v>0</v>
      </c>
      <c r="BL1418" s="17" t="s">
        <v>232</v>
      </c>
      <c r="BM1418" s="227" t="s">
        <v>1649</v>
      </c>
    </row>
    <row r="1419" s="14" customFormat="1">
      <c r="A1419" s="14"/>
      <c r="B1419" s="240"/>
      <c r="C1419" s="241"/>
      <c r="D1419" s="231" t="s">
        <v>152</v>
      </c>
      <c r="E1419" s="242" t="s">
        <v>1</v>
      </c>
      <c r="F1419" s="243" t="s">
        <v>257</v>
      </c>
      <c r="G1419" s="241"/>
      <c r="H1419" s="244">
        <v>20</v>
      </c>
      <c r="I1419" s="245"/>
      <c r="J1419" s="241"/>
      <c r="K1419" s="241"/>
      <c r="L1419" s="246"/>
      <c r="M1419" s="247"/>
      <c r="N1419" s="248"/>
      <c r="O1419" s="248"/>
      <c r="P1419" s="248"/>
      <c r="Q1419" s="248"/>
      <c r="R1419" s="248"/>
      <c r="S1419" s="248"/>
      <c r="T1419" s="249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0" t="s">
        <v>152</v>
      </c>
      <c r="AU1419" s="250" t="s">
        <v>146</v>
      </c>
      <c r="AV1419" s="14" t="s">
        <v>146</v>
      </c>
      <c r="AW1419" s="14" t="s">
        <v>30</v>
      </c>
      <c r="AX1419" s="14" t="s">
        <v>82</v>
      </c>
      <c r="AY1419" s="250" t="s">
        <v>138</v>
      </c>
    </row>
    <row r="1420" s="2" customFormat="1" ht="16.5" customHeight="1">
      <c r="A1420" s="38"/>
      <c r="B1420" s="39"/>
      <c r="C1420" s="262" t="s">
        <v>1650</v>
      </c>
      <c r="D1420" s="262" t="s">
        <v>233</v>
      </c>
      <c r="E1420" s="263" t="s">
        <v>1651</v>
      </c>
      <c r="F1420" s="264" t="s">
        <v>1652</v>
      </c>
      <c r="G1420" s="265" t="s">
        <v>150</v>
      </c>
      <c r="H1420" s="266">
        <v>21</v>
      </c>
      <c r="I1420" s="267"/>
      <c r="J1420" s="268">
        <f>ROUND(I1420*H1420,1)</f>
        <v>0</v>
      </c>
      <c r="K1420" s="269"/>
      <c r="L1420" s="270"/>
      <c r="M1420" s="271" t="s">
        <v>1</v>
      </c>
      <c r="N1420" s="272" t="s">
        <v>40</v>
      </c>
      <c r="O1420" s="91"/>
      <c r="P1420" s="225">
        <f>O1420*H1420</f>
        <v>0</v>
      </c>
      <c r="Q1420" s="225">
        <v>0</v>
      </c>
      <c r="R1420" s="225">
        <f>Q1420*H1420</f>
        <v>0</v>
      </c>
      <c r="S1420" s="225">
        <v>0</v>
      </c>
      <c r="T1420" s="226">
        <f>S1420*H1420</f>
        <v>0</v>
      </c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R1420" s="227" t="s">
        <v>318</v>
      </c>
      <c r="AT1420" s="227" t="s">
        <v>233</v>
      </c>
      <c r="AU1420" s="227" t="s">
        <v>146</v>
      </c>
      <c r="AY1420" s="17" t="s">
        <v>138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17" t="s">
        <v>146</v>
      </c>
      <c r="BK1420" s="228">
        <f>ROUND(I1420*H1420,1)</f>
        <v>0</v>
      </c>
      <c r="BL1420" s="17" t="s">
        <v>232</v>
      </c>
      <c r="BM1420" s="227" t="s">
        <v>1653</v>
      </c>
    </row>
    <row r="1421" s="14" customFormat="1">
      <c r="A1421" s="14"/>
      <c r="B1421" s="240"/>
      <c r="C1421" s="241"/>
      <c r="D1421" s="231" t="s">
        <v>152</v>
      </c>
      <c r="E1421" s="242" t="s">
        <v>1</v>
      </c>
      <c r="F1421" s="243" t="s">
        <v>257</v>
      </c>
      <c r="G1421" s="241"/>
      <c r="H1421" s="244">
        <v>20</v>
      </c>
      <c r="I1421" s="245"/>
      <c r="J1421" s="241"/>
      <c r="K1421" s="241"/>
      <c r="L1421" s="246"/>
      <c r="M1421" s="247"/>
      <c r="N1421" s="248"/>
      <c r="O1421" s="248"/>
      <c r="P1421" s="248"/>
      <c r="Q1421" s="248"/>
      <c r="R1421" s="248"/>
      <c r="S1421" s="248"/>
      <c r="T1421" s="249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0" t="s">
        <v>152</v>
      </c>
      <c r="AU1421" s="250" t="s">
        <v>146</v>
      </c>
      <c r="AV1421" s="14" t="s">
        <v>146</v>
      </c>
      <c r="AW1421" s="14" t="s">
        <v>30</v>
      </c>
      <c r="AX1421" s="14" t="s">
        <v>82</v>
      </c>
      <c r="AY1421" s="250" t="s">
        <v>138</v>
      </c>
    </row>
    <row r="1422" s="14" customFormat="1">
      <c r="A1422" s="14"/>
      <c r="B1422" s="240"/>
      <c r="C1422" s="241"/>
      <c r="D1422" s="231" t="s">
        <v>152</v>
      </c>
      <c r="E1422" s="241"/>
      <c r="F1422" s="243" t="s">
        <v>1654</v>
      </c>
      <c r="G1422" s="241"/>
      <c r="H1422" s="244">
        <v>21</v>
      </c>
      <c r="I1422" s="245"/>
      <c r="J1422" s="241"/>
      <c r="K1422" s="241"/>
      <c r="L1422" s="246"/>
      <c r="M1422" s="247"/>
      <c r="N1422" s="248"/>
      <c r="O1422" s="248"/>
      <c r="P1422" s="248"/>
      <c r="Q1422" s="248"/>
      <c r="R1422" s="248"/>
      <c r="S1422" s="248"/>
      <c r="T1422" s="249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0" t="s">
        <v>152</v>
      </c>
      <c r="AU1422" s="250" t="s">
        <v>146</v>
      </c>
      <c r="AV1422" s="14" t="s">
        <v>146</v>
      </c>
      <c r="AW1422" s="14" t="s">
        <v>4</v>
      </c>
      <c r="AX1422" s="14" t="s">
        <v>82</v>
      </c>
      <c r="AY1422" s="250" t="s">
        <v>138</v>
      </c>
    </row>
    <row r="1423" s="2" customFormat="1" ht="24.15" customHeight="1">
      <c r="A1423" s="38"/>
      <c r="B1423" s="39"/>
      <c r="C1423" s="215" t="s">
        <v>1655</v>
      </c>
      <c r="D1423" s="215" t="s">
        <v>141</v>
      </c>
      <c r="E1423" s="216" t="s">
        <v>1656</v>
      </c>
      <c r="F1423" s="217" t="s">
        <v>1657</v>
      </c>
      <c r="G1423" s="218" t="s">
        <v>150</v>
      </c>
      <c r="H1423" s="219">
        <v>232.518</v>
      </c>
      <c r="I1423" s="220"/>
      <c r="J1423" s="221">
        <f>ROUND(I1423*H1423,1)</f>
        <v>0</v>
      </c>
      <c r="K1423" s="222"/>
      <c r="L1423" s="44"/>
      <c r="M1423" s="223" t="s">
        <v>1</v>
      </c>
      <c r="N1423" s="224" t="s">
        <v>40</v>
      </c>
      <c r="O1423" s="91"/>
      <c r="P1423" s="225">
        <f>O1423*H1423</f>
        <v>0</v>
      </c>
      <c r="Q1423" s="225">
        <v>0.00020000000000000001</v>
      </c>
      <c r="R1423" s="225">
        <f>Q1423*H1423</f>
        <v>0.046503599999999999</v>
      </c>
      <c r="S1423" s="225">
        <v>0</v>
      </c>
      <c r="T1423" s="226">
        <f>S1423*H1423</f>
        <v>0</v>
      </c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R1423" s="227" t="s">
        <v>232</v>
      </c>
      <c r="AT1423" s="227" t="s">
        <v>141</v>
      </c>
      <c r="AU1423" s="227" t="s">
        <v>146</v>
      </c>
      <c r="AY1423" s="17" t="s">
        <v>138</v>
      </c>
      <c r="BE1423" s="228">
        <f>IF(N1423="základní",J1423,0)</f>
        <v>0</v>
      </c>
      <c r="BF1423" s="228">
        <f>IF(N1423="snížená",J1423,0)</f>
        <v>0</v>
      </c>
      <c r="BG1423" s="228">
        <f>IF(N1423="zákl. přenesená",J1423,0)</f>
        <v>0</v>
      </c>
      <c r="BH1423" s="228">
        <f>IF(N1423="sníž. přenesená",J1423,0)</f>
        <v>0</v>
      </c>
      <c r="BI1423" s="228">
        <f>IF(N1423="nulová",J1423,0)</f>
        <v>0</v>
      </c>
      <c r="BJ1423" s="17" t="s">
        <v>146</v>
      </c>
      <c r="BK1423" s="228">
        <f>ROUND(I1423*H1423,1)</f>
        <v>0</v>
      </c>
      <c r="BL1423" s="17" t="s">
        <v>232</v>
      </c>
      <c r="BM1423" s="227" t="s">
        <v>1658</v>
      </c>
    </row>
    <row r="1424" s="13" customFormat="1">
      <c r="A1424" s="13"/>
      <c r="B1424" s="229"/>
      <c r="C1424" s="230"/>
      <c r="D1424" s="231" t="s">
        <v>152</v>
      </c>
      <c r="E1424" s="232" t="s">
        <v>1</v>
      </c>
      <c r="F1424" s="233" t="s">
        <v>1615</v>
      </c>
      <c r="G1424" s="230"/>
      <c r="H1424" s="232" t="s">
        <v>1</v>
      </c>
      <c r="I1424" s="234"/>
      <c r="J1424" s="230"/>
      <c r="K1424" s="230"/>
      <c r="L1424" s="235"/>
      <c r="M1424" s="236"/>
      <c r="N1424" s="237"/>
      <c r="O1424" s="237"/>
      <c r="P1424" s="237"/>
      <c r="Q1424" s="237"/>
      <c r="R1424" s="237"/>
      <c r="S1424" s="237"/>
      <c r="T1424" s="238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9" t="s">
        <v>152</v>
      </c>
      <c r="AU1424" s="239" t="s">
        <v>146</v>
      </c>
      <c r="AV1424" s="13" t="s">
        <v>82</v>
      </c>
      <c r="AW1424" s="13" t="s">
        <v>30</v>
      </c>
      <c r="AX1424" s="13" t="s">
        <v>74</v>
      </c>
      <c r="AY1424" s="239" t="s">
        <v>138</v>
      </c>
    </row>
    <row r="1425" s="13" customFormat="1">
      <c r="A1425" s="13"/>
      <c r="B1425" s="229"/>
      <c r="C1425" s="230"/>
      <c r="D1425" s="231" t="s">
        <v>152</v>
      </c>
      <c r="E1425" s="232" t="s">
        <v>1</v>
      </c>
      <c r="F1425" s="233" t="s">
        <v>187</v>
      </c>
      <c r="G1425" s="230"/>
      <c r="H1425" s="232" t="s">
        <v>1</v>
      </c>
      <c r="I1425" s="234"/>
      <c r="J1425" s="230"/>
      <c r="K1425" s="230"/>
      <c r="L1425" s="235"/>
      <c r="M1425" s="236"/>
      <c r="N1425" s="237"/>
      <c r="O1425" s="237"/>
      <c r="P1425" s="237"/>
      <c r="Q1425" s="237"/>
      <c r="R1425" s="237"/>
      <c r="S1425" s="237"/>
      <c r="T1425" s="238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9" t="s">
        <v>152</v>
      </c>
      <c r="AU1425" s="239" t="s">
        <v>146</v>
      </c>
      <c r="AV1425" s="13" t="s">
        <v>82</v>
      </c>
      <c r="AW1425" s="13" t="s">
        <v>30</v>
      </c>
      <c r="AX1425" s="13" t="s">
        <v>74</v>
      </c>
      <c r="AY1425" s="239" t="s">
        <v>138</v>
      </c>
    </row>
    <row r="1426" s="14" customFormat="1">
      <c r="A1426" s="14"/>
      <c r="B1426" s="240"/>
      <c r="C1426" s="241"/>
      <c r="D1426" s="231" t="s">
        <v>152</v>
      </c>
      <c r="E1426" s="242" t="s">
        <v>1</v>
      </c>
      <c r="F1426" s="243" t="s">
        <v>242</v>
      </c>
      <c r="G1426" s="241"/>
      <c r="H1426" s="244">
        <v>7.8559999999999999</v>
      </c>
      <c r="I1426" s="245"/>
      <c r="J1426" s="241"/>
      <c r="K1426" s="241"/>
      <c r="L1426" s="246"/>
      <c r="M1426" s="247"/>
      <c r="N1426" s="248"/>
      <c r="O1426" s="248"/>
      <c r="P1426" s="248"/>
      <c r="Q1426" s="248"/>
      <c r="R1426" s="248"/>
      <c r="S1426" s="248"/>
      <c r="T1426" s="249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0" t="s">
        <v>152</v>
      </c>
      <c r="AU1426" s="250" t="s">
        <v>146</v>
      </c>
      <c r="AV1426" s="14" t="s">
        <v>146</v>
      </c>
      <c r="AW1426" s="14" t="s">
        <v>30</v>
      </c>
      <c r="AX1426" s="14" t="s">
        <v>74</v>
      </c>
      <c r="AY1426" s="250" t="s">
        <v>138</v>
      </c>
    </row>
    <row r="1427" s="13" customFormat="1">
      <c r="A1427" s="13"/>
      <c r="B1427" s="229"/>
      <c r="C1427" s="230"/>
      <c r="D1427" s="231" t="s">
        <v>152</v>
      </c>
      <c r="E1427" s="232" t="s">
        <v>1</v>
      </c>
      <c r="F1427" s="233" t="s">
        <v>165</v>
      </c>
      <c r="G1427" s="230"/>
      <c r="H1427" s="232" t="s">
        <v>1</v>
      </c>
      <c r="I1427" s="234"/>
      <c r="J1427" s="230"/>
      <c r="K1427" s="230"/>
      <c r="L1427" s="235"/>
      <c r="M1427" s="236"/>
      <c r="N1427" s="237"/>
      <c r="O1427" s="237"/>
      <c r="P1427" s="237"/>
      <c r="Q1427" s="237"/>
      <c r="R1427" s="237"/>
      <c r="S1427" s="237"/>
      <c r="T1427" s="238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9" t="s">
        <v>152</v>
      </c>
      <c r="AU1427" s="239" t="s">
        <v>146</v>
      </c>
      <c r="AV1427" s="13" t="s">
        <v>82</v>
      </c>
      <c r="AW1427" s="13" t="s">
        <v>30</v>
      </c>
      <c r="AX1427" s="13" t="s">
        <v>74</v>
      </c>
      <c r="AY1427" s="239" t="s">
        <v>138</v>
      </c>
    </row>
    <row r="1428" s="14" customFormat="1">
      <c r="A1428" s="14"/>
      <c r="B1428" s="240"/>
      <c r="C1428" s="241"/>
      <c r="D1428" s="231" t="s">
        <v>152</v>
      </c>
      <c r="E1428" s="242" t="s">
        <v>1</v>
      </c>
      <c r="F1428" s="243" t="s">
        <v>166</v>
      </c>
      <c r="G1428" s="241"/>
      <c r="H1428" s="244">
        <v>2.8620000000000001</v>
      </c>
      <c r="I1428" s="245"/>
      <c r="J1428" s="241"/>
      <c r="K1428" s="241"/>
      <c r="L1428" s="246"/>
      <c r="M1428" s="247"/>
      <c r="N1428" s="248"/>
      <c r="O1428" s="248"/>
      <c r="P1428" s="248"/>
      <c r="Q1428" s="248"/>
      <c r="R1428" s="248"/>
      <c r="S1428" s="248"/>
      <c r="T1428" s="249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0" t="s">
        <v>152</v>
      </c>
      <c r="AU1428" s="250" t="s">
        <v>146</v>
      </c>
      <c r="AV1428" s="14" t="s">
        <v>146</v>
      </c>
      <c r="AW1428" s="14" t="s">
        <v>30</v>
      </c>
      <c r="AX1428" s="14" t="s">
        <v>74</v>
      </c>
      <c r="AY1428" s="250" t="s">
        <v>138</v>
      </c>
    </row>
    <row r="1429" s="13" customFormat="1">
      <c r="A1429" s="13"/>
      <c r="B1429" s="229"/>
      <c r="C1429" s="230"/>
      <c r="D1429" s="231" t="s">
        <v>152</v>
      </c>
      <c r="E1429" s="232" t="s">
        <v>1</v>
      </c>
      <c r="F1429" s="233" t="s">
        <v>167</v>
      </c>
      <c r="G1429" s="230"/>
      <c r="H1429" s="232" t="s">
        <v>1</v>
      </c>
      <c r="I1429" s="234"/>
      <c r="J1429" s="230"/>
      <c r="K1429" s="230"/>
      <c r="L1429" s="235"/>
      <c r="M1429" s="236"/>
      <c r="N1429" s="237"/>
      <c r="O1429" s="237"/>
      <c r="P1429" s="237"/>
      <c r="Q1429" s="237"/>
      <c r="R1429" s="237"/>
      <c r="S1429" s="237"/>
      <c r="T1429" s="238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9" t="s">
        <v>152</v>
      </c>
      <c r="AU1429" s="239" t="s">
        <v>146</v>
      </c>
      <c r="AV1429" s="13" t="s">
        <v>82</v>
      </c>
      <c r="AW1429" s="13" t="s">
        <v>30</v>
      </c>
      <c r="AX1429" s="13" t="s">
        <v>74</v>
      </c>
      <c r="AY1429" s="239" t="s">
        <v>138</v>
      </c>
    </row>
    <row r="1430" s="14" customFormat="1">
      <c r="A1430" s="14"/>
      <c r="B1430" s="240"/>
      <c r="C1430" s="241"/>
      <c r="D1430" s="231" t="s">
        <v>152</v>
      </c>
      <c r="E1430" s="242" t="s">
        <v>1</v>
      </c>
      <c r="F1430" s="243" t="s">
        <v>168</v>
      </c>
      <c r="G1430" s="241"/>
      <c r="H1430" s="244">
        <v>1.2150000000000001</v>
      </c>
      <c r="I1430" s="245"/>
      <c r="J1430" s="241"/>
      <c r="K1430" s="241"/>
      <c r="L1430" s="246"/>
      <c r="M1430" s="247"/>
      <c r="N1430" s="248"/>
      <c r="O1430" s="248"/>
      <c r="P1430" s="248"/>
      <c r="Q1430" s="248"/>
      <c r="R1430" s="248"/>
      <c r="S1430" s="248"/>
      <c r="T1430" s="249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0" t="s">
        <v>152</v>
      </c>
      <c r="AU1430" s="250" t="s">
        <v>146</v>
      </c>
      <c r="AV1430" s="14" t="s">
        <v>146</v>
      </c>
      <c r="AW1430" s="14" t="s">
        <v>30</v>
      </c>
      <c r="AX1430" s="14" t="s">
        <v>74</v>
      </c>
      <c r="AY1430" s="250" t="s">
        <v>138</v>
      </c>
    </row>
    <row r="1431" s="13" customFormat="1">
      <c r="A1431" s="13"/>
      <c r="B1431" s="229"/>
      <c r="C1431" s="230"/>
      <c r="D1431" s="231" t="s">
        <v>152</v>
      </c>
      <c r="E1431" s="232" t="s">
        <v>1</v>
      </c>
      <c r="F1431" s="233" t="s">
        <v>160</v>
      </c>
      <c r="G1431" s="230"/>
      <c r="H1431" s="232" t="s">
        <v>1</v>
      </c>
      <c r="I1431" s="234"/>
      <c r="J1431" s="230"/>
      <c r="K1431" s="230"/>
      <c r="L1431" s="235"/>
      <c r="M1431" s="236"/>
      <c r="N1431" s="237"/>
      <c r="O1431" s="237"/>
      <c r="P1431" s="237"/>
      <c r="Q1431" s="237"/>
      <c r="R1431" s="237"/>
      <c r="S1431" s="237"/>
      <c r="T1431" s="238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9" t="s">
        <v>152</v>
      </c>
      <c r="AU1431" s="239" t="s">
        <v>146</v>
      </c>
      <c r="AV1431" s="13" t="s">
        <v>82</v>
      </c>
      <c r="AW1431" s="13" t="s">
        <v>30</v>
      </c>
      <c r="AX1431" s="13" t="s">
        <v>74</v>
      </c>
      <c r="AY1431" s="239" t="s">
        <v>138</v>
      </c>
    </row>
    <row r="1432" s="14" customFormat="1">
      <c r="A1432" s="14"/>
      <c r="B1432" s="240"/>
      <c r="C1432" s="241"/>
      <c r="D1432" s="231" t="s">
        <v>152</v>
      </c>
      <c r="E1432" s="242" t="s">
        <v>1</v>
      </c>
      <c r="F1432" s="243" t="s">
        <v>161</v>
      </c>
      <c r="G1432" s="241"/>
      <c r="H1432" s="244">
        <v>8.0630000000000006</v>
      </c>
      <c r="I1432" s="245"/>
      <c r="J1432" s="241"/>
      <c r="K1432" s="241"/>
      <c r="L1432" s="246"/>
      <c r="M1432" s="247"/>
      <c r="N1432" s="248"/>
      <c r="O1432" s="248"/>
      <c r="P1432" s="248"/>
      <c r="Q1432" s="248"/>
      <c r="R1432" s="248"/>
      <c r="S1432" s="248"/>
      <c r="T1432" s="249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0" t="s">
        <v>152</v>
      </c>
      <c r="AU1432" s="250" t="s">
        <v>146</v>
      </c>
      <c r="AV1432" s="14" t="s">
        <v>146</v>
      </c>
      <c r="AW1432" s="14" t="s">
        <v>30</v>
      </c>
      <c r="AX1432" s="14" t="s">
        <v>74</v>
      </c>
      <c r="AY1432" s="250" t="s">
        <v>138</v>
      </c>
    </row>
    <row r="1433" s="13" customFormat="1">
      <c r="A1433" s="13"/>
      <c r="B1433" s="229"/>
      <c r="C1433" s="230"/>
      <c r="D1433" s="231" t="s">
        <v>152</v>
      </c>
      <c r="E1433" s="232" t="s">
        <v>1</v>
      </c>
      <c r="F1433" s="233" t="s">
        <v>243</v>
      </c>
      <c r="G1433" s="230"/>
      <c r="H1433" s="232" t="s">
        <v>1</v>
      </c>
      <c r="I1433" s="234"/>
      <c r="J1433" s="230"/>
      <c r="K1433" s="230"/>
      <c r="L1433" s="235"/>
      <c r="M1433" s="236"/>
      <c r="N1433" s="237"/>
      <c r="O1433" s="237"/>
      <c r="P1433" s="237"/>
      <c r="Q1433" s="237"/>
      <c r="R1433" s="237"/>
      <c r="S1433" s="237"/>
      <c r="T1433" s="238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9" t="s">
        <v>152</v>
      </c>
      <c r="AU1433" s="239" t="s">
        <v>146</v>
      </c>
      <c r="AV1433" s="13" t="s">
        <v>82</v>
      </c>
      <c r="AW1433" s="13" t="s">
        <v>30</v>
      </c>
      <c r="AX1433" s="13" t="s">
        <v>74</v>
      </c>
      <c r="AY1433" s="239" t="s">
        <v>138</v>
      </c>
    </row>
    <row r="1434" s="14" customFormat="1">
      <c r="A1434" s="14"/>
      <c r="B1434" s="240"/>
      <c r="C1434" s="241"/>
      <c r="D1434" s="231" t="s">
        <v>152</v>
      </c>
      <c r="E1434" s="242" t="s">
        <v>1</v>
      </c>
      <c r="F1434" s="243" t="s">
        <v>244</v>
      </c>
      <c r="G1434" s="241"/>
      <c r="H1434" s="244">
        <v>18.099</v>
      </c>
      <c r="I1434" s="245"/>
      <c r="J1434" s="241"/>
      <c r="K1434" s="241"/>
      <c r="L1434" s="246"/>
      <c r="M1434" s="247"/>
      <c r="N1434" s="248"/>
      <c r="O1434" s="248"/>
      <c r="P1434" s="248"/>
      <c r="Q1434" s="248"/>
      <c r="R1434" s="248"/>
      <c r="S1434" s="248"/>
      <c r="T1434" s="249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0" t="s">
        <v>152</v>
      </c>
      <c r="AU1434" s="250" t="s">
        <v>146</v>
      </c>
      <c r="AV1434" s="14" t="s">
        <v>146</v>
      </c>
      <c r="AW1434" s="14" t="s">
        <v>30</v>
      </c>
      <c r="AX1434" s="14" t="s">
        <v>74</v>
      </c>
      <c r="AY1434" s="250" t="s">
        <v>138</v>
      </c>
    </row>
    <row r="1435" s="13" customFormat="1">
      <c r="A1435" s="13"/>
      <c r="B1435" s="229"/>
      <c r="C1435" s="230"/>
      <c r="D1435" s="231" t="s">
        <v>152</v>
      </c>
      <c r="E1435" s="232" t="s">
        <v>1</v>
      </c>
      <c r="F1435" s="233" t="s">
        <v>245</v>
      </c>
      <c r="G1435" s="230"/>
      <c r="H1435" s="232" t="s">
        <v>1</v>
      </c>
      <c r="I1435" s="234"/>
      <c r="J1435" s="230"/>
      <c r="K1435" s="230"/>
      <c r="L1435" s="235"/>
      <c r="M1435" s="236"/>
      <c r="N1435" s="237"/>
      <c r="O1435" s="237"/>
      <c r="P1435" s="237"/>
      <c r="Q1435" s="237"/>
      <c r="R1435" s="237"/>
      <c r="S1435" s="237"/>
      <c r="T1435" s="238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9" t="s">
        <v>152</v>
      </c>
      <c r="AU1435" s="239" t="s">
        <v>146</v>
      </c>
      <c r="AV1435" s="13" t="s">
        <v>82</v>
      </c>
      <c r="AW1435" s="13" t="s">
        <v>30</v>
      </c>
      <c r="AX1435" s="13" t="s">
        <v>74</v>
      </c>
      <c r="AY1435" s="239" t="s">
        <v>138</v>
      </c>
    </row>
    <row r="1436" s="14" customFormat="1">
      <c r="A1436" s="14"/>
      <c r="B1436" s="240"/>
      <c r="C1436" s="241"/>
      <c r="D1436" s="231" t="s">
        <v>152</v>
      </c>
      <c r="E1436" s="242" t="s">
        <v>1</v>
      </c>
      <c r="F1436" s="243" t="s">
        <v>246</v>
      </c>
      <c r="G1436" s="241"/>
      <c r="H1436" s="244">
        <v>19.135999999999999</v>
      </c>
      <c r="I1436" s="245"/>
      <c r="J1436" s="241"/>
      <c r="K1436" s="241"/>
      <c r="L1436" s="246"/>
      <c r="M1436" s="247"/>
      <c r="N1436" s="248"/>
      <c r="O1436" s="248"/>
      <c r="P1436" s="248"/>
      <c r="Q1436" s="248"/>
      <c r="R1436" s="248"/>
      <c r="S1436" s="248"/>
      <c r="T1436" s="249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0" t="s">
        <v>152</v>
      </c>
      <c r="AU1436" s="250" t="s">
        <v>146</v>
      </c>
      <c r="AV1436" s="14" t="s">
        <v>146</v>
      </c>
      <c r="AW1436" s="14" t="s">
        <v>30</v>
      </c>
      <c r="AX1436" s="14" t="s">
        <v>74</v>
      </c>
      <c r="AY1436" s="250" t="s">
        <v>138</v>
      </c>
    </row>
    <row r="1437" s="13" customFormat="1">
      <c r="A1437" s="13"/>
      <c r="B1437" s="229"/>
      <c r="C1437" s="230"/>
      <c r="D1437" s="231" t="s">
        <v>152</v>
      </c>
      <c r="E1437" s="232" t="s">
        <v>1</v>
      </c>
      <c r="F1437" s="233" t="s">
        <v>1616</v>
      </c>
      <c r="G1437" s="230"/>
      <c r="H1437" s="232" t="s">
        <v>1</v>
      </c>
      <c r="I1437" s="234"/>
      <c r="J1437" s="230"/>
      <c r="K1437" s="230"/>
      <c r="L1437" s="235"/>
      <c r="M1437" s="236"/>
      <c r="N1437" s="237"/>
      <c r="O1437" s="237"/>
      <c r="P1437" s="237"/>
      <c r="Q1437" s="237"/>
      <c r="R1437" s="237"/>
      <c r="S1437" s="237"/>
      <c r="T1437" s="238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9" t="s">
        <v>152</v>
      </c>
      <c r="AU1437" s="239" t="s">
        <v>146</v>
      </c>
      <c r="AV1437" s="13" t="s">
        <v>82</v>
      </c>
      <c r="AW1437" s="13" t="s">
        <v>30</v>
      </c>
      <c r="AX1437" s="13" t="s">
        <v>74</v>
      </c>
      <c r="AY1437" s="239" t="s">
        <v>138</v>
      </c>
    </row>
    <row r="1438" s="13" customFormat="1">
      <c r="A1438" s="13"/>
      <c r="B1438" s="229"/>
      <c r="C1438" s="230"/>
      <c r="D1438" s="231" t="s">
        <v>152</v>
      </c>
      <c r="E1438" s="232" t="s">
        <v>1</v>
      </c>
      <c r="F1438" s="233" t="s">
        <v>187</v>
      </c>
      <c r="G1438" s="230"/>
      <c r="H1438" s="232" t="s">
        <v>1</v>
      </c>
      <c r="I1438" s="234"/>
      <c r="J1438" s="230"/>
      <c r="K1438" s="230"/>
      <c r="L1438" s="235"/>
      <c r="M1438" s="236"/>
      <c r="N1438" s="237"/>
      <c r="O1438" s="237"/>
      <c r="P1438" s="237"/>
      <c r="Q1438" s="237"/>
      <c r="R1438" s="237"/>
      <c r="S1438" s="237"/>
      <c r="T1438" s="238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9" t="s">
        <v>152</v>
      </c>
      <c r="AU1438" s="239" t="s">
        <v>146</v>
      </c>
      <c r="AV1438" s="13" t="s">
        <v>82</v>
      </c>
      <c r="AW1438" s="13" t="s">
        <v>30</v>
      </c>
      <c r="AX1438" s="13" t="s">
        <v>74</v>
      </c>
      <c r="AY1438" s="239" t="s">
        <v>138</v>
      </c>
    </row>
    <row r="1439" s="14" customFormat="1">
      <c r="A1439" s="14"/>
      <c r="B1439" s="240"/>
      <c r="C1439" s="241"/>
      <c r="D1439" s="231" t="s">
        <v>152</v>
      </c>
      <c r="E1439" s="242" t="s">
        <v>1</v>
      </c>
      <c r="F1439" s="243" t="s">
        <v>188</v>
      </c>
      <c r="G1439" s="241"/>
      <c r="H1439" s="244">
        <v>33.808</v>
      </c>
      <c r="I1439" s="245"/>
      <c r="J1439" s="241"/>
      <c r="K1439" s="241"/>
      <c r="L1439" s="246"/>
      <c r="M1439" s="247"/>
      <c r="N1439" s="248"/>
      <c r="O1439" s="248"/>
      <c r="P1439" s="248"/>
      <c r="Q1439" s="248"/>
      <c r="R1439" s="248"/>
      <c r="S1439" s="248"/>
      <c r="T1439" s="249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0" t="s">
        <v>152</v>
      </c>
      <c r="AU1439" s="250" t="s">
        <v>146</v>
      </c>
      <c r="AV1439" s="14" t="s">
        <v>146</v>
      </c>
      <c r="AW1439" s="14" t="s">
        <v>30</v>
      </c>
      <c r="AX1439" s="14" t="s">
        <v>74</v>
      </c>
      <c r="AY1439" s="250" t="s">
        <v>138</v>
      </c>
    </row>
    <row r="1440" s="13" customFormat="1">
      <c r="A1440" s="13"/>
      <c r="B1440" s="229"/>
      <c r="C1440" s="230"/>
      <c r="D1440" s="231" t="s">
        <v>152</v>
      </c>
      <c r="E1440" s="232" t="s">
        <v>1</v>
      </c>
      <c r="F1440" s="233" t="s">
        <v>165</v>
      </c>
      <c r="G1440" s="230"/>
      <c r="H1440" s="232" t="s">
        <v>1</v>
      </c>
      <c r="I1440" s="234"/>
      <c r="J1440" s="230"/>
      <c r="K1440" s="230"/>
      <c r="L1440" s="235"/>
      <c r="M1440" s="236"/>
      <c r="N1440" s="237"/>
      <c r="O1440" s="237"/>
      <c r="P1440" s="237"/>
      <c r="Q1440" s="237"/>
      <c r="R1440" s="237"/>
      <c r="S1440" s="237"/>
      <c r="T1440" s="238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9" t="s">
        <v>152</v>
      </c>
      <c r="AU1440" s="239" t="s">
        <v>146</v>
      </c>
      <c r="AV1440" s="13" t="s">
        <v>82</v>
      </c>
      <c r="AW1440" s="13" t="s">
        <v>30</v>
      </c>
      <c r="AX1440" s="13" t="s">
        <v>74</v>
      </c>
      <c r="AY1440" s="239" t="s">
        <v>138</v>
      </c>
    </row>
    <row r="1441" s="14" customFormat="1">
      <c r="A1441" s="14"/>
      <c r="B1441" s="240"/>
      <c r="C1441" s="241"/>
      <c r="D1441" s="231" t="s">
        <v>152</v>
      </c>
      <c r="E1441" s="242" t="s">
        <v>1</v>
      </c>
      <c r="F1441" s="243" t="s">
        <v>189</v>
      </c>
      <c r="G1441" s="241"/>
      <c r="H1441" s="244">
        <v>21.164999999999999</v>
      </c>
      <c r="I1441" s="245"/>
      <c r="J1441" s="241"/>
      <c r="K1441" s="241"/>
      <c r="L1441" s="246"/>
      <c r="M1441" s="247"/>
      <c r="N1441" s="248"/>
      <c r="O1441" s="248"/>
      <c r="P1441" s="248"/>
      <c r="Q1441" s="248"/>
      <c r="R1441" s="248"/>
      <c r="S1441" s="248"/>
      <c r="T1441" s="249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0" t="s">
        <v>152</v>
      </c>
      <c r="AU1441" s="250" t="s">
        <v>146</v>
      </c>
      <c r="AV1441" s="14" t="s">
        <v>146</v>
      </c>
      <c r="AW1441" s="14" t="s">
        <v>30</v>
      </c>
      <c r="AX1441" s="14" t="s">
        <v>74</v>
      </c>
      <c r="AY1441" s="250" t="s">
        <v>138</v>
      </c>
    </row>
    <row r="1442" s="13" customFormat="1">
      <c r="A1442" s="13"/>
      <c r="B1442" s="229"/>
      <c r="C1442" s="230"/>
      <c r="D1442" s="231" t="s">
        <v>152</v>
      </c>
      <c r="E1442" s="232" t="s">
        <v>1</v>
      </c>
      <c r="F1442" s="233" t="s">
        <v>167</v>
      </c>
      <c r="G1442" s="230"/>
      <c r="H1442" s="232" t="s">
        <v>1</v>
      </c>
      <c r="I1442" s="234"/>
      <c r="J1442" s="230"/>
      <c r="K1442" s="230"/>
      <c r="L1442" s="235"/>
      <c r="M1442" s="236"/>
      <c r="N1442" s="237"/>
      <c r="O1442" s="237"/>
      <c r="P1442" s="237"/>
      <c r="Q1442" s="237"/>
      <c r="R1442" s="237"/>
      <c r="S1442" s="237"/>
      <c r="T1442" s="238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9" t="s">
        <v>152</v>
      </c>
      <c r="AU1442" s="239" t="s">
        <v>146</v>
      </c>
      <c r="AV1442" s="13" t="s">
        <v>82</v>
      </c>
      <c r="AW1442" s="13" t="s">
        <v>30</v>
      </c>
      <c r="AX1442" s="13" t="s">
        <v>74</v>
      </c>
      <c r="AY1442" s="239" t="s">
        <v>138</v>
      </c>
    </row>
    <row r="1443" s="14" customFormat="1">
      <c r="A1443" s="14"/>
      <c r="B1443" s="240"/>
      <c r="C1443" s="241"/>
      <c r="D1443" s="231" t="s">
        <v>152</v>
      </c>
      <c r="E1443" s="242" t="s">
        <v>1</v>
      </c>
      <c r="F1443" s="243" t="s">
        <v>190</v>
      </c>
      <c r="G1443" s="241"/>
      <c r="H1443" s="244">
        <v>12.882999999999999</v>
      </c>
      <c r="I1443" s="245"/>
      <c r="J1443" s="241"/>
      <c r="K1443" s="241"/>
      <c r="L1443" s="246"/>
      <c r="M1443" s="247"/>
      <c r="N1443" s="248"/>
      <c r="O1443" s="248"/>
      <c r="P1443" s="248"/>
      <c r="Q1443" s="248"/>
      <c r="R1443" s="248"/>
      <c r="S1443" s="248"/>
      <c r="T1443" s="249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0" t="s">
        <v>152</v>
      </c>
      <c r="AU1443" s="250" t="s">
        <v>146</v>
      </c>
      <c r="AV1443" s="14" t="s">
        <v>146</v>
      </c>
      <c r="AW1443" s="14" t="s">
        <v>30</v>
      </c>
      <c r="AX1443" s="14" t="s">
        <v>74</v>
      </c>
      <c r="AY1443" s="250" t="s">
        <v>138</v>
      </c>
    </row>
    <row r="1444" s="13" customFormat="1">
      <c r="A1444" s="13"/>
      <c r="B1444" s="229"/>
      <c r="C1444" s="230"/>
      <c r="D1444" s="231" t="s">
        <v>152</v>
      </c>
      <c r="E1444" s="232" t="s">
        <v>1</v>
      </c>
      <c r="F1444" s="233" t="s">
        <v>160</v>
      </c>
      <c r="G1444" s="230"/>
      <c r="H1444" s="232" t="s">
        <v>1</v>
      </c>
      <c r="I1444" s="234"/>
      <c r="J1444" s="230"/>
      <c r="K1444" s="230"/>
      <c r="L1444" s="235"/>
      <c r="M1444" s="236"/>
      <c r="N1444" s="237"/>
      <c r="O1444" s="237"/>
      <c r="P1444" s="237"/>
      <c r="Q1444" s="237"/>
      <c r="R1444" s="237"/>
      <c r="S1444" s="237"/>
      <c r="T1444" s="238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9" t="s">
        <v>152</v>
      </c>
      <c r="AU1444" s="239" t="s">
        <v>146</v>
      </c>
      <c r="AV1444" s="13" t="s">
        <v>82</v>
      </c>
      <c r="AW1444" s="13" t="s">
        <v>30</v>
      </c>
      <c r="AX1444" s="13" t="s">
        <v>74</v>
      </c>
      <c r="AY1444" s="239" t="s">
        <v>138</v>
      </c>
    </row>
    <row r="1445" s="14" customFormat="1">
      <c r="A1445" s="14"/>
      <c r="B1445" s="240"/>
      <c r="C1445" s="241"/>
      <c r="D1445" s="231" t="s">
        <v>152</v>
      </c>
      <c r="E1445" s="242" t="s">
        <v>1</v>
      </c>
      <c r="F1445" s="243" t="s">
        <v>191</v>
      </c>
      <c r="G1445" s="241"/>
      <c r="H1445" s="244">
        <v>38.003999999999998</v>
      </c>
      <c r="I1445" s="245"/>
      <c r="J1445" s="241"/>
      <c r="K1445" s="241"/>
      <c r="L1445" s="246"/>
      <c r="M1445" s="247"/>
      <c r="N1445" s="248"/>
      <c r="O1445" s="248"/>
      <c r="P1445" s="248"/>
      <c r="Q1445" s="248"/>
      <c r="R1445" s="248"/>
      <c r="S1445" s="248"/>
      <c r="T1445" s="249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0" t="s">
        <v>152</v>
      </c>
      <c r="AU1445" s="250" t="s">
        <v>146</v>
      </c>
      <c r="AV1445" s="14" t="s">
        <v>146</v>
      </c>
      <c r="AW1445" s="14" t="s">
        <v>30</v>
      </c>
      <c r="AX1445" s="14" t="s">
        <v>74</v>
      </c>
      <c r="AY1445" s="250" t="s">
        <v>138</v>
      </c>
    </row>
    <row r="1446" s="13" customFormat="1">
      <c r="A1446" s="13"/>
      <c r="B1446" s="229"/>
      <c r="C1446" s="230"/>
      <c r="D1446" s="231" t="s">
        <v>152</v>
      </c>
      <c r="E1446" s="232" t="s">
        <v>1</v>
      </c>
      <c r="F1446" s="233" t="s">
        <v>243</v>
      </c>
      <c r="G1446" s="230"/>
      <c r="H1446" s="232" t="s">
        <v>1</v>
      </c>
      <c r="I1446" s="234"/>
      <c r="J1446" s="230"/>
      <c r="K1446" s="230"/>
      <c r="L1446" s="235"/>
      <c r="M1446" s="236"/>
      <c r="N1446" s="237"/>
      <c r="O1446" s="237"/>
      <c r="P1446" s="237"/>
      <c r="Q1446" s="237"/>
      <c r="R1446" s="237"/>
      <c r="S1446" s="237"/>
      <c r="T1446" s="238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9" t="s">
        <v>152</v>
      </c>
      <c r="AU1446" s="239" t="s">
        <v>146</v>
      </c>
      <c r="AV1446" s="13" t="s">
        <v>82</v>
      </c>
      <c r="AW1446" s="13" t="s">
        <v>30</v>
      </c>
      <c r="AX1446" s="13" t="s">
        <v>74</v>
      </c>
      <c r="AY1446" s="239" t="s">
        <v>138</v>
      </c>
    </row>
    <row r="1447" s="14" customFormat="1">
      <c r="A1447" s="14"/>
      <c r="B1447" s="240"/>
      <c r="C1447" s="241"/>
      <c r="D1447" s="231" t="s">
        <v>152</v>
      </c>
      <c r="E1447" s="242" t="s">
        <v>1</v>
      </c>
      <c r="F1447" s="243" t="s">
        <v>1617</v>
      </c>
      <c r="G1447" s="241"/>
      <c r="H1447" s="244">
        <v>42.549999999999997</v>
      </c>
      <c r="I1447" s="245"/>
      <c r="J1447" s="241"/>
      <c r="K1447" s="241"/>
      <c r="L1447" s="246"/>
      <c r="M1447" s="247"/>
      <c r="N1447" s="248"/>
      <c r="O1447" s="248"/>
      <c r="P1447" s="248"/>
      <c r="Q1447" s="248"/>
      <c r="R1447" s="248"/>
      <c r="S1447" s="248"/>
      <c r="T1447" s="249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0" t="s">
        <v>152</v>
      </c>
      <c r="AU1447" s="250" t="s">
        <v>146</v>
      </c>
      <c r="AV1447" s="14" t="s">
        <v>146</v>
      </c>
      <c r="AW1447" s="14" t="s">
        <v>30</v>
      </c>
      <c r="AX1447" s="14" t="s">
        <v>74</v>
      </c>
      <c r="AY1447" s="250" t="s">
        <v>138</v>
      </c>
    </row>
    <row r="1448" s="13" customFormat="1">
      <c r="A1448" s="13"/>
      <c r="B1448" s="229"/>
      <c r="C1448" s="230"/>
      <c r="D1448" s="231" t="s">
        <v>152</v>
      </c>
      <c r="E1448" s="232" t="s">
        <v>1</v>
      </c>
      <c r="F1448" s="233" t="s">
        <v>245</v>
      </c>
      <c r="G1448" s="230"/>
      <c r="H1448" s="232" t="s">
        <v>1</v>
      </c>
      <c r="I1448" s="234"/>
      <c r="J1448" s="230"/>
      <c r="K1448" s="230"/>
      <c r="L1448" s="235"/>
      <c r="M1448" s="236"/>
      <c r="N1448" s="237"/>
      <c r="O1448" s="237"/>
      <c r="P1448" s="237"/>
      <c r="Q1448" s="237"/>
      <c r="R1448" s="237"/>
      <c r="S1448" s="237"/>
      <c r="T1448" s="238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9" t="s">
        <v>152</v>
      </c>
      <c r="AU1448" s="239" t="s">
        <v>146</v>
      </c>
      <c r="AV1448" s="13" t="s">
        <v>82</v>
      </c>
      <c r="AW1448" s="13" t="s">
        <v>30</v>
      </c>
      <c r="AX1448" s="13" t="s">
        <v>74</v>
      </c>
      <c r="AY1448" s="239" t="s">
        <v>138</v>
      </c>
    </row>
    <row r="1449" s="14" customFormat="1">
      <c r="A1449" s="14"/>
      <c r="B1449" s="240"/>
      <c r="C1449" s="241"/>
      <c r="D1449" s="231" t="s">
        <v>152</v>
      </c>
      <c r="E1449" s="242" t="s">
        <v>1</v>
      </c>
      <c r="F1449" s="243" t="s">
        <v>1618</v>
      </c>
      <c r="G1449" s="241"/>
      <c r="H1449" s="244">
        <v>45.576999999999998</v>
      </c>
      <c r="I1449" s="245"/>
      <c r="J1449" s="241"/>
      <c r="K1449" s="241"/>
      <c r="L1449" s="246"/>
      <c r="M1449" s="247"/>
      <c r="N1449" s="248"/>
      <c r="O1449" s="248"/>
      <c r="P1449" s="248"/>
      <c r="Q1449" s="248"/>
      <c r="R1449" s="248"/>
      <c r="S1449" s="248"/>
      <c r="T1449" s="249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0" t="s">
        <v>152</v>
      </c>
      <c r="AU1449" s="250" t="s">
        <v>146</v>
      </c>
      <c r="AV1449" s="14" t="s">
        <v>146</v>
      </c>
      <c r="AW1449" s="14" t="s">
        <v>30</v>
      </c>
      <c r="AX1449" s="14" t="s">
        <v>74</v>
      </c>
      <c r="AY1449" s="250" t="s">
        <v>138</v>
      </c>
    </row>
    <row r="1450" s="13" customFormat="1">
      <c r="A1450" s="13"/>
      <c r="B1450" s="229"/>
      <c r="C1450" s="230"/>
      <c r="D1450" s="231" t="s">
        <v>152</v>
      </c>
      <c r="E1450" s="232" t="s">
        <v>1</v>
      </c>
      <c r="F1450" s="233" t="s">
        <v>192</v>
      </c>
      <c r="G1450" s="230"/>
      <c r="H1450" s="232" t="s">
        <v>1</v>
      </c>
      <c r="I1450" s="234"/>
      <c r="J1450" s="230"/>
      <c r="K1450" s="230"/>
      <c r="L1450" s="235"/>
      <c r="M1450" s="236"/>
      <c r="N1450" s="237"/>
      <c r="O1450" s="237"/>
      <c r="P1450" s="237"/>
      <c r="Q1450" s="237"/>
      <c r="R1450" s="237"/>
      <c r="S1450" s="237"/>
      <c r="T1450" s="238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9" t="s">
        <v>152</v>
      </c>
      <c r="AU1450" s="239" t="s">
        <v>146</v>
      </c>
      <c r="AV1450" s="13" t="s">
        <v>82</v>
      </c>
      <c r="AW1450" s="13" t="s">
        <v>30</v>
      </c>
      <c r="AX1450" s="13" t="s">
        <v>74</v>
      </c>
      <c r="AY1450" s="239" t="s">
        <v>138</v>
      </c>
    </row>
    <row r="1451" s="13" customFormat="1">
      <c r="A1451" s="13"/>
      <c r="B1451" s="229"/>
      <c r="C1451" s="230"/>
      <c r="D1451" s="231" t="s">
        <v>152</v>
      </c>
      <c r="E1451" s="232" t="s">
        <v>1</v>
      </c>
      <c r="F1451" s="233" t="s">
        <v>165</v>
      </c>
      <c r="G1451" s="230"/>
      <c r="H1451" s="232" t="s">
        <v>1</v>
      </c>
      <c r="I1451" s="234"/>
      <c r="J1451" s="230"/>
      <c r="K1451" s="230"/>
      <c r="L1451" s="235"/>
      <c r="M1451" s="236"/>
      <c r="N1451" s="237"/>
      <c r="O1451" s="237"/>
      <c r="P1451" s="237"/>
      <c r="Q1451" s="237"/>
      <c r="R1451" s="237"/>
      <c r="S1451" s="237"/>
      <c r="T1451" s="238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9" t="s">
        <v>152</v>
      </c>
      <c r="AU1451" s="239" t="s">
        <v>146</v>
      </c>
      <c r="AV1451" s="13" t="s">
        <v>82</v>
      </c>
      <c r="AW1451" s="13" t="s">
        <v>30</v>
      </c>
      <c r="AX1451" s="13" t="s">
        <v>74</v>
      </c>
      <c r="AY1451" s="239" t="s">
        <v>138</v>
      </c>
    </row>
    <row r="1452" s="14" customFormat="1">
      <c r="A1452" s="14"/>
      <c r="B1452" s="240"/>
      <c r="C1452" s="241"/>
      <c r="D1452" s="231" t="s">
        <v>152</v>
      </c>
      <c r="E1452" s="242" t="s">
        <v>1</v>
      </c>
      <c r="F1452" s="243" t="s">
        <v>193</v>
      </c>
      <c r="G1452" s="241"/>
      <c r="H1452" s="244">
        <v>-13</v>
      </c>
      <c r="I1452" s="245"/>
      <c r="J1452" s="241"/>
      <c r="K1452" s="241"/>
      <c r="L1452" s="246"/>
      <c r="M1452" s="247"/>
      <c r="N1452" s="248"/>
      <c r="O1452" s="248"/>
      <c r="P1452" s="248"/>
      <c r="Q1452" s="248"/>
      <c r="R1452" s="248"/>
      <c r="S1452" s="248"/>
      <c r="T1452" s="249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0" t="s">
        <v>152</v>
      </c>
      <c r="AU1452" s="250" t="s">
        <v>146</v>
      </c>
      <c r="AV1452" s="14" t="s">
        <v>146</v>
      </c>
      <c r="AW1452" s="14" t="s">
        <v>30</v>
      </c>
      <c r="AX1452" s="14" t="s">
        <v>74</v>
      </c>
      <c r="AY1452" s="250" t="s">
        <v>138</v>
      </c>
    </row>
    <row r="1453" s="13" customFormat="1">
      <c r="A1453" s="13"/>
      <c r="B1453" s="229"/>
      <c r="C1453" s="230"/>
      <c r="D1453" s="231" t="s">
        <v>152</v>
      </c>
      <c r="E1453" s="232" t="s">
        <v>1</v>
      </c>
      <c r="F1453" s="233" t="s">
        <v>167</v>
      </c>
      <c r="G1453" s="230"/>
      <c r="H1453" s="232" t="s">
        <v>1</v>
      </c>
      <c r="I1453" s="234"/>
      <c r="J1453" s="230"/>
      <c r="K1453" s="230"/>
      <c r="L1453" s="235"/>
      <c r="M1453" s="236"/>
      <c r="N1453" s="237"/>
      <c r="O1453" s="237"/>
      <c r="P1453" s="237"/>
      <c r="Q1453" s="237"/>
      <c r="R1453" s="237"/>
      <c r="S1453" s="237"/>
      <c r="T1453" s="238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9" t="s">
        <v>152</v>
      </c>
      <c r="AU1453" s="239" t="s">
        <v>146</v>
      </c>
      <c r="AV1453" s="13" t="s">
        <v>82</v>
      </c>
      <c r="AW1453" s="13" t="s">
        <v>30</v>
      </c>
      <c r="AX1453" s="13" t="s">
        <v>74</v>
      </c>
      <c r="AY1453" s="239" t="s">
        <v>138</v>
      </c>
    </row>
    <row r="1454" s="14" customFormat="1">
      <c r="A1454" s="14"/>
      <c r="B1454" s="240"/>
      <c r="C1454" s="241"/>
      <c r="D1454" s="231" t="s">
        <v>152</v>
      </c>
      <c r="E1454" s="242" t="s">
        <v>1</v>
      </c>
      <c r="F1454" s="243" t="s">
        <v>194</v>
      </c>
      <c r="G1454" s="241"/>
      <c r="H1454" s="244">
        <v>-5.7000000000000002</v>
      </c>
      <c r="I1454" s="245"/>
      <c r="J1454" s="241"/>
      <c r="K1454" s="241"/>
      <c r="L1454" s="246"/>
      <c r="M1454" s="247"/>
      <c r="N1454" s="248"/>
      <c r="O1454" s="248"/>
      <c r="P1454" s="248"/>
      <c r="Q1454" s="248"/>
      <c r="R1454" s="248"/>
      <c r="S1454" s="248"/>
      <c r="T1454" s="249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0" t="s">
        <v>152</v>
      </c>
      <c r="AU1454" s="250" t="s">
        <v>146</v>
      </c>
      <c r="AV1454" s="14" t="s">
        <v>146</v>
      </c>
      <c r="AW1454" s="14" t="s">
        <v>30</v>
      </c>
      <c r="AX1454" s="14" t="s">
        <v>74</v>
      </c>
      <c r="AY1454" s="250" t="s">
        <v>138</v>
      </c>
    </row>
    <row r="1455" s="15" customFormat="1">
      <c r="A1455" s="15"/>
      <c r="B1455" s="251"/>
      <c r="C1455" s="252"/>
      <c r="D1455" s="231" t="s">
        <v>152</v>
      </c>
      <c r="E1455" s="253" t="s">
        <v>1</v>
      </c>
      <c r="F1455" s="254" t="s">
        <v>169</v>
      </c>
      <c r="G1455" s="252"/>
      <c r="H1455" s="255">
        <v>232.51799999999997</v>
      </c>
      <c r="I1455" s="256"/>
      <c r="J1455" s="252"/>
      <c r="K1455" s="252"/>
      <c r="L1455" s="257"/>
      <c r="M1455" s="258"/>
      <c r="N1455" s="259"/>
      <c r="O1455" s="259"/>
      <c r="P1455" s="259"/>
      <c r="Q1455" s="259"/>
      <c r="R1455" s="259"/>
      <c r="S1455" s="259"/>
      <c r="T1455" s="260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1" t="s">
        <v>152</v>
      </c>
      <c r="AU1455" s="261" t="s">
        <v>146</v>
      </c>
      <c r="AV1455" s="15" t="s">
        <v>145</v>
      </c>
      <c r="AW1455" s="15" t="s">
        <v>30</v>
      </c>
      <c r="AX1455" s="15" t="s">
        <v>82</v>
      </c>
      <c r="AY1455" s="261" t="s">
        <v>138</v>
      </c>
    </row>
    <row r="1456" s="2" customFormat="1" ht="33" customHeight="1">
      <c r="A1456" s="38"/>
      <c r="B1456" s="39"/>
      <c r="C1456" s="215" t="s">
        <v>1659</v>
      </c>
      <c r="D1456" s="215" t="s">
        <v>141</v>
      </c>
      <c r="E1456" s="216" t="s">
        <v>1660</v>
      </c>
      <c r="F1456" s="217" t="s">
        <v>1661</v>
      </c>
      <c r="G1456" s="218" t="s">
        <v>150</v>
      </c>
      <c r="H1456" s="219">
        <v>232.518</v>
      </c>
      <c r="I1456" s="220"/>
      <c r="J1456" s="221">
        <f>ROUND(I1456*H1456,1)</f>
        <v>0</v>
      </c>
      <c r="K1456" s="222"/>
      <c r="L1456" s="44"/>
      <c r="M1456" s="223" t="s">
        <v>1</v>
      </c>
      <c r="N1456" s="224" t="s">
        <v>40</v>
      </c>
      <c r="O1456" s="91"/>
      <c r="P1456" s="225">
        <f>O1456*H1456</f>
        <v>0</v>
      </c>
      <c r="Q1456" s="225">
        <v>0.00025999999999999998</v>
      </c>
      <c r="R1456" s="225">
        <f>Q1456*H1456</f>
        <v>0.060454679999999997</v>
      </c>
      <c r="S1456" s="225">
        <v>0</v>
      </c>
      <c r="T1456" s="226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227" t="s">
        <v>232</v>
      </c>
      <c r="AT1456" s="227" t="s">
        <v>141</v>
      </c>
      <c r="AU1456" s="227" t="s">
        <v>146</v>
      </c>
      <c r="AY1456" s="17" t="s">
        <v>138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17" t="s">
        <v>146</v>
      </c>
      <c r="BK1456" s="228">
        <f>ROUND(I1456*H1456,1)</f>
        <v>0</v>
      </c>
      <c r="BL1456" s="17" t="s">
        <v>232</v>
      </c>
      <c r="BM1456" s="227" t="s">
        <v>1662</v>
      </c>
    </row>
    <row r="1457" s="13" customFormat="1">
      <c r="A1457" s="13"/>
      <c r="B1457" s="229"/>
      <c r="C1457" s="230"/>
      <c r="D1457" s="231" t="s">
        <v>152</v>
      </c>
      <c r="E1457" s="232" t="s">
        <v>1</v>
      </c>
      <c r="F1457" s="233" t="s">
        <v>1615</v>
      </c>
      <c r="G1457" s="230"/>
      <c r="H1457" s="232" t="s">
        <v>1</v>
      </c>
      <c r="I1457" s="234"/>
      <c r="J1457" s="230"/>
      <c r="K1457" s="230"/>
      <c r="L1457" s="235"/>
      <c r="M1457" s="236"/>
      <c r="N1457" s="237"/>
      <c r="O1457" s="237"/>
      <c r="P1457" s="237"/>
      <c r="Q1457" s="237"/>
      <c r="R1457" s="237"/>
      <c r="S1457" s="237"/>
      <c r="T1457" s="238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9" t="s">
        <v>152</v>
      </c>
      <c r="AU1457" s="239" t="s">
        <v>146</v>
      </c>
      <c r="AV1457" s="13" t="s">
        <v>82</v>
      </c>
      <c r="AW1457" s="13" t="s">
        <v>30</v>
      </c>
      <c r="AX1457" s="13" t="s">
        <v>74</v>
      </c>
      <c r="AY1457" s="239" t="s">
        <v>138</v>
      </c>
    </row>
    <row r="1458" s="13" customFormat="1">
      <c r="A1458" s="13"/>
      <c r="B1458" s="229"/>
      <c r="C1458" s="230"/>
      <c r="D1458" s="231" t="s">
        <v>152</v>
      </c>
      <c r="E1458" s="232" t="s">
        <v>1</v>
      </c>
      <c r="F1458" s="233" t="s">
        <v>187</v>
      </c>
      <c r="G1458" s="230"/>
      <c r="H1458" s="232" t="s">
        <v>1</v>
      </c>
      <c r="I1458" s="234"/>
      <c r="J1458" s="230"/>
      <c r="K1458" s="230"/>
      <c r="L1458" s="235"/>
      <c r="M1458" s="236"/>
      <c r="N1458" s="237"/>
      <c r="O1458" s="237"/>
      <c r="P1458" s="237"/>
      <c r="Q1458" s="237"/>
      <c r="R1458" s="237"/>
      <c r="S1458" s="237"/>
      <c r="T1458" s="238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9" t="s">
        <v>152</v>
      </c>
      <c r="AU1458" s="239" t="s">
        <v>146</v>
      </c>
      <c r="AV1458" s="13" t="s">
        <v>82</v>
      </c>
      <c r="AW1458" s="13" t="s">
        <v>30</v>
      </c>
      <c r="AX1458" s="13" t="s">
        <v>74</v>
      </c>
      <c r="AY1458" s="239" t="s">
        <v>138</v>
      </c>
    </row>
    <row r="1459" s="14" customFormat="1">
      <c r="A1459" s="14"/>
      <c r="B1459" s="240"/>
      <c r="C1459" s="241"/>
      <c r="D1459" s="231" t="s">
        <v>152</v>
      </c>
      <c r="E1459" s="242" t="s">
        <v>1</v>
      </c>
      <c r="F1459" s="243" t="s">
        <v>242</v>
      </c>
      <c r="G1459" s="241"/>
      <c r="H1459" s="244">
        <v>7.8559999999999999</v>
      </c>
      <c r="I1459" s="245"/>
      <c r="J1459" s="241"/>
      <c r="K1459" s="241"/>
      <c r="L1459" s="246"/>
      <c r="M1459" s="247"/>
      <c r="N1459" s="248"/>
      <c r="O1459" s="248"/>
      <c r="P1459" s="248"/>
      <c r="Q1459" s="248"/>
      <c r="R1459" s="248"/>
      <c r="S1459" s="248"/>
      <c r="T1459" s="249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0" t="s">
        <v>152</v>
      </c>
      <c r="AU1459" s="250" t="s">
        <v>146</v>
      </c>
      <c r="AV1459" s="14" t="s">
        <v>146</v>
      </c>
      <c r="AW1459" s="14" t="s">
        <v>30</v>
      </c>
      <c r="AX1459" s="14" t="s">
        <v>74</v>
      </c>
      <c r="AY1459" s="250" t="s">
        <v>138</v>
      </c>
    </row>
    <row r="1460" s="13" customFormat="1">
      <c r="A1460" s="13"/>
      <c r="B1460" s="229"/>
      <c r="C1460" s="230"/>
      <c r="D1460" s="231" t="s">
        <v>152</v>
      </c>
      <c r="E1460" s="232" t="s">
        <v>1</v>
      </c>
      <c r="F1460" s="233" t="s">
        <v>165</v>
      </c>
      <c r="G1460" s="230"/>
      <c r="H1460" s="232" t="s">
        <v>1</v>
      </c>
      <c r="I1460" s="234"/>
      <c r="J1460" s="230"/>
      <c r="K1460" s="230"/>
      <c r="L1460" s="235"/>
      <c r="M1460" s="236"/>
      <c r="N1460" s="237"/>
      <c r="O1460" s="237"/>
      <c r="P1460" s="237"/>
      <c r="Q1460" s="237"/>
      <c r="R1460" s="237"/>
      <c r="S1460" s="237"/>
      <c r="T1460" s="238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9" t="s">
        <v>152</v>
      </c>
      <c r="AU1460" s="239" t="s">
        <v>146</v>
      </c>
      <c r="AV1460" s="13" t="s">
        <v>82</v>
      </c>
      <c r="AW1460" s="13" t="s">
        <v>30</v>
      </c>
      <c r="AX1460" s="13" t="s">
        <v>74</v>
      </c>
      <c r="AY1460" s="239" t="s">
        <v>138</v>
      </c>
    </row>
    <row r="1461" s="14" customFormat="1">
      <c r="A1461" s="14"/>
      <c r="B1461" s="240"/>
      <c r="C1461" s="241"/>
      <c r="D1461" s="231" t="s">
        <v>152</v>
      </c>
      <c r="E1461" s="242" t="s">
        <v>1</v>
      </c>
      <c r="F1461" s="243" t="s">
        <v>166</v>
      </c>
      <c r="G1461" s="241"/>
      <c r="H1461" s="244">
        <v>2.8620000000000001</v>
      </c>
      <c r="I1461" s="245"/>
      <c r="J1461" s="241"/>
      <c r="K1461" s="241"/>
      <c r="L1461" s="246"/>
      <c r="M1461" s="247"/>
      <c r="N1461" s="248"/>
      <c r="O1461" s="248"/>
      <c r="P1461" s="248"/>
      <c r="Q1461" s="248"/>
      <c r="R1461" s="248"/>
      <c r="S1461" s="248"/>
      <c r="T1461" s="249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0" t="s">
        <v>152</v>
      </c>
      <c r="AU1461" s="250" t="s">
        <v>146</v>
      </c>
      <c r="AV1461" s="14" t="s">
        <v>146</v>
      </c>
      <c r="AW1461" s="14" t="s">
        <v>30</v>
      </c>
      <c r="AX1461" s="14" t="s">
        <v>74</v>
      </c>
      <c r="AY1461" s="250" t="s">
        <v>138</v>
      </c>
    </row>
    <row r="1462" s="13" customFormat="1">
      <c r="A1462" s="13"/>
      <c r="B1462" s="229"/>
      <c r="C1462" s="230"/>
      <c r="D1462" s="231" t="s">
        <v>152</v>
      </c>
      <c r="E1462" s="232" t="s">
        <v>1</v>
      </c>
      <c r="F1462" s="233" t="s">
        <v>167</v>
      </c>
      <c r="G1462" s="230"/>
      <c r="H1462" s="232" t="s">
        <v>1</v>
      </c>
      <c r="I1462" s="234"/>
      <c r="J1462" s="230"/>
      <c r="K1462" s="230"/>
      <c r="L1462" s="235"/>
      <c r="M1462" s="236"/>
      <c r="N1462" s="237"/>
      <c r="O1462" s="237"/>
      <c r="P1462" s="237"/>
      <c r="Q1462" s="237"/>
      <c r="R1462" s="237"/>
      <c r="S1462" s="237"/>
      <c r="T1462" s="238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9" t="s">
        <v>152</v>
      </c>
      <c r="AU1462" s="239" t="s">
        <v>146</v>
      </c>
      <c r="AV1462" s="13" t="s">
        <v>82</v>
      </c>
      <c r="AW1462" s="13" t="s">
        <v>30</v>
      </c>
      <c r="AX1462" s="13" t="s">
        <v>74</v>
      </c>
      <c r="AY1462" s="239" t="s">
        <v>138</v>
      </c>
    </row>
    <row r="1463" s="14" customFormat="1">
      <c r="A1463" s="14"/>
      <c r="B1463" s="240"/>
      <c r="C1463" s="241"/>
      <c r="D1463" s="231" t="s">
        <v>152</v>
      </c>
      <c r="E1463" s="242" t="s">
        <v>1</v>
      </c>
      <c r="F1463" s="243" t="s">
        <v>168</v>
      </c>
      <c r="G1463" s="241"/>
      <c r="H1463" s="244">
        <v>1.2150000000000001</v>
      </c>
      <c r="I1463" s="245"/>
      <c r="J1463" s="241"/>
      <c r="K1463" s="241"/>
      <c r="L1463" s="246"/>
      <c r="M1463" s="247"/>
      <c r="N1463" s="248"/>
      <c r="O1463" s="248"/>
      <c r="P1463" s="248"/>
      <c r="Q1463" s="248"/>
      <c r="R1463" s="248"/>
      <c r="S1463" s="248"/>
      <c r="T1463" s="249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0" t="s">
        <v>152</v>
      </c>
      <c r="AU1463" s="250" t="s">
        <v>146</v>
      </c>
      <c r="AV1463" s="14" t="s">
        <v>146</v>
      </c>
      <c r="AW1463" s="14" t="s">
        <v>30</v>
      </c>
      <c r="AX1463" s="14" t="s">
        <v>74</v>
      </c>
      <c r="AY1463" s="250" t="s">
        <v>138</v>
      </c>
    </row>
    <row r="1464" s="13" customFormat="1">
      <c r="A1464" s="13"/>
      <c r="B1464" s="229"/>
      <c r="C1464" s="230"/>
      <c r="D1464" s="231" t="s">
        <v>152</v>
      </c>
      <c r="E1464" s="232" t="s">
        <v>1</v>
      </c>
      <c r="F1464" s="233" t="s">
        <v>160</v>
      </c>
      <c r="G1464" s="230"/>
      <c r="H1464" s="232" t="s">
        <v>1</v>
      </c>
      <c r="I1464" s="234"/>
      <c r="J1464" s="230"/>
      <c r="K1464" s="230"/>
      <c r="L1464" s="235"/>
      <c r="M1464" s="236"/>
      <c r="N1464" s="237"/>
      <c r="O1464" s="237"/>
      <c r="P1464" s="237"/>
      <c r="Q1464" s="237"/>
      <c r="R1464" s="237"/>
      <c r="S1464" s="237"/>
      <c r="T1464" s="238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9" t="s">
        <v>152</v>
      </c>
      <c r="AU1464" s="239" t="s">
        <v>146</v>
      </c>
      <c r="AV1464" s="13" t="s">
        <v>82</v>
      </c>
      <c r="AW1464" s="13" t="s">
        <v>30</v>
      </c>
      <c r="AX1464" s="13" t="s">
        <v>74</v>
      </c>
      <c r="AY1464" s="239" t="s">
        <v>138</v>
      </c>
    </row>
    <row r="1465" s="14" customFormat="1">
      <c r="A1465" s="14"/>
      <c r="B1465" s="240"/>
      <c r="C1465" s="241"/>
      <c r="D1465" s="231" t="s">
        <v>152</v>
      </c>
      <c r="E1465" s="242" t="s">
        <v>1</v>
      </c>
      <c r="F1465" s="243" t="s">
        <v>161</v>
      </c>
      <c r="G1465" s="241"/>
      <c r="H1465" s="244">
        <v>8.0630000000000006</v>
      </c>
      <c r="I1465" s="245"/>
      <c r="J1465" s="241"/>
      <c r="K1465" s="241"/>
      <c r="L1465" s="246"/>
      <c r="M1465" s="247"/>
      <c r="N1465" s="248"/>
      <c r="O1465" s="248"/>
      <c r="P1465" s="248"/>
      <c r="Q1465" s="248"/>
      <c r="R1465" s="248"/>
      <c r="S1465" s="248"/>
      <c r="T1465" s="249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0" t="s">
        <v>152</v>
      </c>
      <c r="AU1465" s="250" t="s">
        <v>146</v>
      </c>
      <c r="AV1465" s="14" t="s">
        <v>146</v>
      </c>
      <c r="AW1465" s="14" t="s">
        <v>30</v>
      </c>
      <c r="AX1465" s="14" t="s">
        <v>74</v>
      </c>
      <c r="AY1465" s="250" t="s">
        <v>138</v>
      </c>
    </row>
    <row r="1466" s="13" customFormat="1">
      <c r="A1466" s="13"/>
      <c r="B1466" s="229"/>
      <c r="C1466" s="230"/>
      <c r="D1466" s="231" t="s">
        <v>152</v>
      </c>
      <c r="E1466" s="232" t="s">
        <v>1</v>
      </c>
      <c r="F1466" s="233" t="s">
        <v>243</v>
      </c>
      <c r="G1466" s="230"/>
      <c r="H1466" s="232" t="s">
        <v>1</v>
      </c>
      <c r="I1466" s="234"/>
      <c r="J1466" s="230"/>
      <c r="K1466" s="230"/>
      <c r="L1466" s="235"/>
      <c r="M1466" s="236"/>
      <c r="N1466" s="237"/>
      <c r="O1466" s="237"/>
      <c r="P1466" s="237"/>
      <c r="Q1466" s="237"/>
      <c r="R1466" s="237"/>
      <c r="S1466" s="237"/>
      <c r="T1466" s="238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9" t="s">
        <v>152</v>
      </c>
      <c r="AU1466" s="239" t="s">
        <v>146</v>
      </c>
      <c r="AV1466" s="13" t="s">
        <v>82</v>
      </c>
      <c r="AW1466" s="13" t="s">
        <v>30</v>
      </c>
      <c r="AX1466" s="13" t="s">
        <v>74</v>
      </c>
      <c r="AY1466" s="239" t="s">
        <v>138</v>
      </c>
    </row>
    <row r="1467" s="14" customFormat="1">
      <c r="A1467" s="14"/>
      <c r="B1467" s="240"/>
      <c r="C1467" s="241"/>
      <c r="D1467" s="231" t="s">
        <v>152</v>
      </c>
      <c r="E1467" s="242" t="s">
        <v>1</v>
      </c>
      <c r="F1467" s="243" t="s">
        <v>244</v>
      </c>
      <c r="G1467" s="241"/>
      <c r="H1467" s="244">
        <v>18.099</v>
      </c>
      <c r="I1467" s="245"/>
      <c r="J1467" s="241"/>
      <c r="K1467" s="241"/>
      <c r="L1467" s="246"/>
      <c r="M1467" s="247"/>
      <c r="N1467" s="248"/>
      <c r="O1467" s="248"/>
      <c r="P1467" s="248"/>
      <c r="Q1467" s="248"/>
      <c r="R1467" s="248"/>
      <c r="S1467" s="248"/>
      <c r="T1467" s="249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0" t="s">
        <v>152</v>
      </c>
      <c r="AU1467" s="250" t="s">
        <v>146</v>
      </c>
      <c r="AV1467" s="14" t="s">
        <v>146</v>
      </c>
      <c r="AW1467" s="14" t="s">
        <v>30</v>
      </c>
      <c r="AX1467" s="14" t="s">
        <v>74</v>
      </c>
      <c r="AY1467" s="250" t="s">
        <v>138</v>
      </c>
    </row>
    <row r="1468" s="13" customFormat="1">
      <c r="A1468" s="13"/>
      <c r="B1468" s="229"/>
      <c r="C1468" s="230"/>
      <c r="D1468" s="231" t="s">
        <v>152</v>
      </c>
      <c r="E1468" s="232" t="s">
        <v>1</v>
      </c>
      <c r="F1468" s="233" t="s">
        <v>245</v>
      </c>
      <c r="G1468" s="230"/>
      <c r="H1468" s="232" t="s">
        <v>1</v>
      </c>
      <c r="I1468" s="234"/>
      <c r="J1468" s="230"/>
      <c r="K1468" s="230"/>
      <c r="L1468" s="235"/>
      <c r="M1468" s="236"/>
      <c r="N1468" s="237"/>
      <c r="O1468" s="237"/>
      <c r="P1468" s="237"/>
      <c r="Q1468" s="237"/>
      <c r="R1468" s="237"/>
      <c r="S1468" s="237"/>
      <c r="T1468" s="238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9" t="s">
        <v>152</v>
      </c>
      <c r="AU1468" s="239" t="s">
        <v>146</v>
      </c>
      <c r="AV1468" s="13" t="s">
        <v>82</v>
      </c>
      <c r="AW1468" s="13" t="s">
        <v>30</v>
      </c>
      <c r="AX1468" s="13" t="s">
        <v>74</v>
      </c>
      <c r="AY1468" s="239" t="s">
        <v>138</v>
      </c>
    </row>
    <row r="1469" s="14" customFormat="1">
      <c r="A1469" s="14"/>
      <c r="B1469" s="240"/>
      <c r="C1469" s="241"/>
      <c r="D1469" s="231" t="s">
        <v>152</v>
      </c>
      <c r="E1469" s="242" t="s">
        <v>1</v>
      </c>
      <c r="F1469" s="243" t="s">
        <v>246</v>
      </c>
      <c r="G1469" s="241"/>
      <c r="H1469" s="244">
        <v>19.135999999999999</v>
      </c>
      <c r="I1469" s="245"/>
      <c r="J1469" s="241"/>
      <c r="K1469" s="241"/>
      <c r="L1469" s="246"/>
      <c r="M1469" s="247"/>
      <c r="N1469" s="248"/>
      <c r="O1469" s="248"/>
      <c r="P1469" s="248"/>
      <c r="Q1469" s="248"/>
      <c r="R1469" s="248"/>
      <c r="S1469" s="248"/>
      <c r="T1469" s="249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0" t="s">
        <v>152</v>
      </c>
      <c r="AU1469" s="250" t="s">
        <v>146</v>
      </c>
      <c r="AV1469" s="14" t="s">
        <v>146</v>
      </c>
      <c r="AW1469" s="14" t="s">
        <v>30</v>
      </c>
      <c r="AX1469" s="14" t="s">
        <v>74</v>
      </c>
      <c r="AY1469" s="250" t="s">
        <v>138</v>
      </c>
    </row>
    <row r="1470" s="13" customFormat="1">
      <c r="A1470" s="13"/>
      <c r="B1470" s="229"/>
      <c r="C1470" s="230"/>
      <c r="D1470" s="231" t="s">
        <v>152</v>
      </c>
      <c r="E1470" s="232" t="s">
        <v>1</v>
      </c>
      <c r="F1470" s="233" t="s">
        <v>1616</v>
      </c>
      <c r="G1470" s="230"/>
      <c r="H1470" s="232" t="s">
        <v>1</v>
      </c>
      <c r="I1470" s="234"/>
      <c r="J1470" s="230"/>
      <c r="K1470" s="230"/>
      <c r="L1470" s="235"/>
      <c r="M1470" s="236"/>
      <c r="N1470" s="237"/>
      <c r="O1470" s="237"/>
      <c r="P1470" s="237"/>
      <c r="Q1470" s="237"/>
      <c r="R1470" s="237"/>
      <c r="S1470" s="237"/>
      <c r="T1470" s="238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9" t="s">
        <v>152</v>
      </c>
      <c r="AU1470" s="239" t="s">
        <v>146</v>
      </c>
      <c r="AV1470" s="13" t="s">
        <v>82</v>
      </c>
      <c r="AW1470" s="13" t="s">
        <v>30</v>
      </c>
      <c r="AX1470" s="13" t="s">
        <v>74</v>
      </c>
      <c r="AY1470" s="239" t="s">
        <v>138</v>
      </c>
    </row>
    <row r="1471" s="13" customFormat="1">
      <c r="A1471" s="13"/>
      <c r="B1471" s="229"/>
      <c r="C1471" s="230"/>
      <c r="D1471" s="231" t="s">
        <v>152</v>
      </c>
      <c r="E1471" s="232" t="s">
        <v>1</v>
      </c>
      <c r="F1471" s="233" t="s">
        <v>187</v>
      </c>
      <c r="G1471" s="230"/>
      <c r="H1471" s="232" t="s">
        <v>1</v>
      </c>
      <c r="I1471" s="234"/>
      <c r="J1471" s="230"/>
      <c r="K1471" s="230"/>
      <c r="L1471" s="235"/>
      <c r="M1471" s="236"/>
      <c r="N1471" s="237"/>
      <c r="O1471" s="237"/>
      <c r="P1471" s="237"/>
      <c r="Q1471" s="237"/>
      <c r="R1471" s="237"/>
      <c r="S1471" s="237"/>
      <c r="T1471" s="238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9" t="s">
        <v>152</v>
      </c>
      <c r="AU1471" s="239" t="s">
        <v>146</v>
      </c>
      <c r="AV1471" s="13" t="s">
        <v>82</v>
      </c>
      <c r="AW1471" s="13" t="s">
        <v>30</v>
      </c>
      <c r="AX1471" s="13" t="s">
        <v>74</v>
      </c>
      <c r="AY1471" s="239" t="s">
        <v>138</v>
      </c>
    </row>
    <row r="1472" s="14" customFormat="1">
      <c r="A1472" s="14"/>
      <c r="B1472" s="240"/>
      <c r="C1472" s="241"/>
      <c r="D1472" s="231" t="s">
        <v>152</v>
      </c>
      <c r="E1472" s="242" t="s">
        <v>1</v>
      </c>
      <c r="F1472" s="243" t="s">
        <v>188</v>
      </c>
      <c r="G1472" s="241"/>
      <c r="H1472" s="244">
        <v>33.808</v>
      </c>
      <c r="I1472" s="245"/>
      <c r="J1472" s="241"/>
      <c r="K1472" s="241"/>
      <c r="L1472" s="246"/>
      <c r="M1472" s="247"/>
      <c r="N1472" s="248"/>
      <c r="O1472" s="248"/>
      <c r="P1472" s="248"/>
      <c r="Q1472" s="248"/>
      <c r="R1472" s="248"/>
      <c r="S1472" s="248"/>
      <c r="T1472" s="249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0" t="s">
        <v>152</v>
      </c>
      <c r="AU1472" s="250" t="s">
        <v>146</v>
      </c>
      <c r="AV1472" s="14" t="s">
        <v>146</v>
      </c>
      <c r="AW1472" s="14" t="s">
        <v>30</v>
      </c>
      <c r="AX1472" s="14" t="s">
        <v>74</v>
      </c>
      <c r="AY1472" s="250" t="s">
        <v>138</v>
      </c>
    </row>
    <row r="1473" s="13" customFormat="1">
      <c r="A1473" s="13"/>
      <c r="B1473" s="229"/>
      <c r="C1473" s="230"/>
      <c r="D1473" s="231" t="s">
        <v>152</v>
      </c>
      <c r="E1473" s="232" t="s">
        <v>1</v>
      </c>
      <c r="F1473" s="233" t="s">
        <v>165</v>
      </c>
      <c r="G1473" s="230"/>
      <c r="H1473" s="232" t="s">
        <v>1</v>
      </c>
      <c r="I1473" s="234"/>
      <c r="J1473" s="230"/>
      <c r="K1473" s="230"/>
      <c r="L1473" s="235"/>
      <c r="M1473" s="236"/>
      <c r="N1473" s="237"/>
      <c r="O1473" s="237"/>
      <c r="P1473" s="237"/>
      <c r="Q1473" s="237"/>
      <c r="R1473" s="237"/>
      <c r="S1473" s="237"/>
      <c r="T1473" s="238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9" t="s">
        <v>152</v>
      </c>
      <c r="AU1473" s="239" t="s">
        <v>146</v>
      </c>
      <c r="AV1473" s="13" t="s">
        <v>82</v>
      </c>
      <c r="AW1473" s="13" t="s">
        <v>30</v>
      </c>
      <c r="AX1473" s="13" t="s">
        <v>74</v>
      </c>
      <c r="AY1473" s="239" t="s">
        <v>138</v>
      </c>
    </row>
    <row r="1474" s="14" customFormat="1">
      <c r="A1474" s="14"/>
      <c r="B1474" s="240"/>
      <c r="C1474" s="241"/>
      <c r="D1474" s="231" t="s">
        <v>152</v>
      </c>
      <c r="E1474" s="242" t="s">
        <v>1</v>
      </c>
      <c r="F1474" s="243" t="s">
        <v>189</v>
      </c>
      <c r="G1474" s="241"/>
      <c r="H1474" s="244">
        <v>21.164999999999999</v>
      </c>
      <c r="I1474" s="245"/>
      <c r="J1474" s="241"/>
      <c r="K1474" s="241"/>
      <c r="L1474" s="246"/>
      <c r="M1474" s="247"/>
      <c r="N1474" s="248"/>
      <c r="O1474" s="248"/>
      <c r="P1474" s="248"/>
      <c r="Q1474" s="248"/>
      <c r="R1474" s="248"/>
      <c r="S1474" s="248"/>
      <c r="T1474" s="249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0" t="s">
        <v>152</v>
      </c>
      <c r="AU1474" s="250" t="s">
        <v>146</v>
      </c>
      <c r="AV1474" s="14" t="s">
        <v>146</v>
      </c>
      <c r="AW1474" s="14" t="s">
        <v>30</v>
      </c>
      <c r="AX1474" s="14" t="s">
        <v>74</v>
      </c>
      <c r="AY1474" s="250" t="s">
        <v>138</v>
      </c>
    </row>
    <row r="1475" s="13" customFormat="1">
      <c r="A1475" s="13"/>
      <c r="B1475" s="229"/>
      <c r="C1475" s="230"/>
      <c r="D1475" s="231" t="s">
        <v>152</v>
      </c>
      <c r="E1475" s="232" t="s">
        <v>1</v>
      </c>
      <c r="F1475" s="233" t="s">
        <v>167</v>
      </c>
      <c r="G1475" s="230"/>
      <c r="H1475" s="232" t="s">
        <v>1</v>
      </c>
      <c r="I1475" s="234"/>
      <c r="J1475" s="230"/>
      <c r="K1475" s="230"/>
      <c r="L1475" s="235"/>
      <c r="M1475" s="236"/>
      <c r="N1475" s="237"/>
      <c r="O1475" s="237"/>
      <c r="P1475" s="237"/>
      <c r="Q1475" s="237"/>
      <c r="R1475" s="237"/>
      <c r="S1475" s="237"/>
      <c r="T1475" s="238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9" t="s">
        <v>152</v>
      </c>
      <c r="AU1475" s="239" t="s">
        <v>146</v>
      </c>
      <c r="AV1475" s="13" t="s">
        <v>82</v>
      </c>
      <c r="AW1475" s="13" t="s">
        <v>30</v>
      </c>
      <c r="AX1475" s="13" t="s">
        <v>74</v>
      </c>
      <c r="AY1475" s="239" t="s">
        <v>138</v>
      </c>
    </row>
    <row r="1476" s="14" customFormat="1">
      <c r="A1476" s="14"/>
      <c r="B1476" s="240"/>
      <c r="C1476" s="241"/>
      <c r="D1476" s="231" t="s">
        <v>152</v>
      </c>
      <c r="E1476" s="242" t="s">
        <v>1</v>
      </c>
      <c r="F1476" s="243" t="s">
        <v>190</v>
      </c>
      <c r="G1476" s="241"/>
      <c r="H1476" s="244">
        <v>12.882999999999999</v>
      </c>
      <c r="I1476" s="245"/>
      <c r="J1476" s="241"/>
      <c r="K1476" s="241"/>
      <c r="L1476" s="246"/>
      <c r="M1476" s="247"/>
      <c r="N1476" s="248"/>
      <c r="O1476" s="248"/>
      <c r="P1476" s="248"/>
      <c r="Q1476" s="248"/>
      <c r="R1476" s="248"/>
      <c r="S1476" s="248"/>
      <c r="T1476" s="249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0" t="s">
        <v>152</v>
      </c>
      <c r="AU1476" s="250" t="s">
        <v>146</v>
      </c>
      <c r="AV1476" s="14" t="s">
        <v>146</v>
      </c>
      <c r="AW1476" s="14" t="s">
        <v>30</v>
      </c>
      <c r="AX1476" s="14" t="s">
        <v>74</v>
      </c>
      <c r="AY1476" s="250" t="s">
        <v>138</v>
      </c>
    </row>
    <row r="1477" s="13" customFormat="1">
      <c r="A1477" s="13"/>
      <c r="B1477" s="229"/>
      <c r="C1477" s="230"/>
      <c r="D1477" s="231" t="s">
        <v>152</v>
      </c>
      <c r="E1477" s="232" t="s">
        <v>1</v>
      </c>
      <c r="F1477" s="233" t="s">
        <v>160</v>
      </c>
      <c r="G1477" s="230"/>
      <c r="H1477" s="232" t="s">
        <v>1</v>
      </c>
      <c r="I1477" s="234"/>
      <c r="J1477" s="230"/>
      <c r="K1477" s="230"/>
      <c r="L1477" s="235"/>
      <c r="M1477" s="236"/>
      <c r="N1477" s="237"/>
      <c r="O1477" s="237"/>
      <c r="P1477" s="237"/>
      <c r="Q1477" s="237"/>
      <c r="R1477" s="237"/>
      <c r="S1477" s="237"/>
      <c r="T1477" s="238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9" t="s">
        <v>152</v>
      </c>
      <c r="AU1477" s="239" t="s">
        <v>146</v>
      </c>
      <c r="AV1477" s="13" t="s">
        <v>82</v>
      </c>
      <c r="AW1477" s="13" t="s">
        <v>30</v>
      </c>
      <c r="AX1477" s="13" t="s">
        <v>74</v>
      </c>
      <c r="AY1477" s="239" t="s">
        <v>138</v>
      </c>
    </row>
    <row r="1478" s="14" customFormat="1">
      <c r="A1478" s="14"/>
      <c r="B1478" s="240"/>
      <c r="C1478" s="241"/>
      <c r="D1478" s="231" t="s">
        <v>152</v>
      </c>
      <c r="E1478" s="242" t="s">
        <v>1</v>
      </c>
      <c r="F1478" s="243" t="s">
        <v>191</v>
      </c>
      <c r="G1478" s="241"/>
      <c r="H1478" s="244">
        <v>38.003999999999998</v>
      </c>
      <c r="I1478" s="245"/>
      <c r="J1478" s="241"/>
      <c r="K1478" s="241"/>
      <c r="L1478" s="246"/>
      <c r="M1478" s="247"/>
      <c r="N1478" s="248"/>
      <c r="O1478" s="248"/>
      <c r="P1478" s="248"/>
      <c r="Q1478" s="248"/>
      <c r="R1478" s="248"/>
      <c r="S1478" s="248"/>
      <c r="T1478" s="249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0" t="s">
        <v>152</v>
      </c>
      <c r="AU1478" s="250" t="s">
        <v>146</v>
      </c>
      <c r="AV1478" s="14" t="s">
        <v>146</v>
      </c>
      <c r="AW1478" s="14" t="s">
        <v>30</v>
      </c>
      <c r="AX1478" s="14" t="s">
        <v>74</v>
      </c>
      <c r="AY1478" s="250" t="s">
        <v>138</v>
      </c>
    </row>
    <row r="1479" s="13" customFormat="1">
      <c r="A1479" s="13"/>
      <c r="B1479" s="229"/>
      <c r="C1479" s="230"/>
      <c r="D1479" s="231" t="s">
        <v>152</v>
      </c>
      <c r="E1479" s="232" t="s">
        <v>1</v>
      </c>
      <c r="F1479" s="233" t="s">
        <v>243</v>
      </c>
      <c r="G1479" s="230"/>
      <c r="H1479" s="232" t="s">
        <v>1</v>
      </c>
      <c r="I1479" s="234"/>
      <c r="J1479" s="230"/>
      <c r="K1479" s="230"/>
      <c r="L1479" s="235"/>
      <c r="M1479" s="236"/>
      <c r="N1479" s="237"/>
      <c r="O1479" s="237"/>
      <c r="P1479" s="237"/>
      <c r="Q1479" s="237"/>
      <c r="R1479" s="237"/>
      <c r="S1479" s="237"/>
      <c r="T1479" s="238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9" t="s">
        <v>152</v>
      </c>
      <c r="AU1479" s="239" t="s">
        <v>146</v>
      </c>
      <c r="AV1479" s="13" t="s">
        <v>82</v>
      </c>
      <c r="AW1479" s="13" t="s">
        <v>30</v>
      </c>
      <c r="AX1479" s="13" t="s">
        <v>74</v>
      </c>
      <c r="AY1479" s="239" t="s">
        <v>138</v>
      </c>
    </row>
    <row r="1480" s="14" customFormat="1">
      <c r="A1480" s="14"/>
      <c r="B1480" s="240"/>
      <c r="C1480" s="241"/>
      <c r="D1480" s="231" t="s">
        <v>152</v>
      </c>
      <c r="E1480" s="242" t="s">
        <v>1</v>
      </c>
      <c r="F1480" s="243" t="s">
        <v>1617</v>
      </c>
      <c r="G1480" s="241"/>
      <c r="H1480" s="244">
        <v>42.549999999999997</v>
      </c>
      <c r="I1480" s="245"/>
      <c r="J1480" s="241"/>
      <c r="K1480" s="241"/>
      <c r="L1480" s="246"/>
      <c r="M1480" s="247"/>
      <c r="N1480" s="248"/>
      <c r="O1480" s="248"/>
      <c r="P1480" s="248"/>
      <c r="Q1480" s="248"/>
      <c r="R1480" s="248"/>
      <c r="S1480" s="248"/>
      <c r="T1480" s="249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0" t="s">
        <v>152</v>
      </c>
      <c r="AU1480" s="250" t="s">
        <v>146</v>
      </c>
      <c r="AV1480" s="14" t="s">
        <v>146</v>
      </c>
      <c r="AW1480" s="14" t="s">
        <v>30</v>
      </c>
      <c r="AX1480" s="14" t="s">
        <v>74</v>
      </c>
      <c r="AY1480" s="250" t="s">
        <v>138</v>
      </c>
    </row>
    <row r="1481" s="13" customFormat="1">
      <c r="A1481" s="13"/>
      <c r="B1481" s="229"/>
      <c r="C1481" s="230"/>
      <c r="D1481" s="231" t="s">
        <v>152</v>
      </c>
      <c r="E1481" s="232" t="s">
        <v>1</v>
      </c>
      <c r="F1481" s="233" t="s">
        <v>245</v>
      </c>
      <c r="G1481" s="230"/>
      <c r="H1481" s="232" t="s">
        <v>1</v>
      </c>
      <c r="I1481" s="234"/>
      <c r="J1481" s="230"/>
      <c r="K1481" s="230"/>
      <c r="L1481" s="235"/>
      <c r="M1481" s="236"/>
      <c r="N1481" s="237"/>
      <c r="O1481" s="237"/>
      <c r="P1481" s="237"/>
      <c r="Q1481" s="237"/>
      <c r="R1481" s="237"/>
      <c r="S1481" s="237"/>
      <c r="T1481" s="238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9" t="s">
        <v>152</v>
      </c>
      <c r="AU1481" s="239" t="s">
        <v>146</v>
      </c>
      <c r="AV1481" s="13" t="s">
        <v>82</v>
      </c>
      <c r="AW1481" s="13" t="s">
        <v>30</v>
      </c>
      <c r="AX1481" s="13" t="s">
        <v>74</v>
      </c>
      <c r="AY1481" s="239" t="s">
        <v>138</v>
      </c>
    </row>
    <row r="1482" s="14" customFormat="1">
      <c r="A1482" s="14"/>
      <c r="B1482" s="240"/>
      <c r="C1482" s="241"/>
      <c r="D1482" s="231" t="s">
        <v>152</v>
      </c>
      <c r="E1482" s="242" t="s">
        <v>1</v>
      </c>
      <c r="F1482" s="243" t="s">
        <v>1618</v>
      </c>
      <c r="G1482" s="241"/>
      <c r="H1482" s="244">
        <v>45.576999999999998</v>
      </c>
      <c r="I1482" s="245"/>
      <c r="J1482" s="241"/>
      <c r="K1482" s="241"/>
      <c r="L1482" s="246"/>
      <c r="M1482" s="247"/>
      <c r="N1482" s="248"/>
      <c r="O1482" s="248"/>
      <c r="P1482" s="248"/>
      <c r="Q1482" s="248"/>
      <c r="R1482" s="248"/>
      <c r="S1482" s="248"/>
      <c r="T1482" s="249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0" t="s">
        <v>152</v>
      </c>
      <c r="AU1482" s="250" t="s">
        <v>146</v>
      </c>
      <c r="AV1482" s="14" t="s">
        <v>146</v>
      </c>
      <c r="AW1482" s="14" t="s">
        <v>30</v>
      </c>
      <c r="AX1482" s="14" t="s">
        <v>74</v>
      </c>
      <c r="AY1482" s="250" t="s">
        <v>138</v>
      </c>
    </row>
    <row r="1483" s="13" customFormat="1">
      <c r="A1483" s="13"/>
      <c r="B1483" s="229"/>
      <c r="C1483" s="230"/>
      <c r="D1483" s="231" t="s">
        <v>152</v>
      </c>
      <c r="E1483" s="232" t="s">
        <v>1</v>
      </c>
      <c r="F1483" s="233" t="s">
        <v>192</v>
      </c>
      <c r="G1483" s="230"/>
      <c r="H1483" s="232" t="s">
        <v>1</v>
      </c>
      <c r="I1483" s="234"/>
      <c r="J1483" s="230"/>
      <c r="K1483" s="230"/>
      <c r="L1483" s="235"/>
      <c r="M1483" s="236"/>
      <c r="N1483" s="237"/>
      <c r="O1483" s="237"/>
      <c r="P1483" s="237"/>
      <c r="Q1483" s="237"/>
      <c r="R1483" s="237"/>
      <c r="S1483" s="237"/>
      <c r="T1483" s="238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9" t="s">
        <v>152</v>
      </c>
      <c r="AU1483" s="239" t="s">
        <v>146</v>
      </c>
      <c r="AV1483" s="13" t="s">
        <v>82</v>
      </c>
      <c r="AW1483" s="13" t="s">
        <v>30</v>
      </c>
      <c r="AX1483" s="13" t="s">
        <v>74</v>
      </c>
      <c r="AY1483" s="239" t="s">
        <v>138</v>
      </c>
    </row>
    <row r="1484" s="13" customFormat="1">
      <c r="A1484" s="13"/>
      <c r="B1484" s="229"/>
      <c r="C1484" s="230"/>
      <c r="D1484" s="231" t="s">
        <v>152</v>
      </c>
      <c r="E1484" s="232" t="s">
        <v>1</v>
      </c>
      <c r="F1484" s="233" t="s">
        <v>165</v>
      </c>
      <c r="G1484" s="230"/>
      <c r="H1484" s="232" t="s">
        <v>1</v>
      </c>
      <c r="I1484" s="234"/>
      <c r="J1484" s="230"/>
      <c r="K1484" s="230"/>
      <c r="L1484" s="235"/>
      <c r="M1484" s="236"/>
      <c r="N1484" s="237"/>
      <c r="O1484" s="237"/>
      <c r="P1484" s="237"/>
      <c r="Q1484" s="237"/>
      <c r="R1484" s="237"/>
      <c r="S1484" s="237"/>
      <c r="T1484" s="238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9" t="s">
        <v>152</v>
      </c>
      <c r="AU1484" s="239" t="s">
        <v>146</v>
      </c>
      <c r="AV1484" s="13" t="s">
        <v>82</v>
      </c>
      <c r="AW1484" s="13" t="s">
        <v>30</v>
      </c>
      <c r="AX1484" s="13" t="s">
        <v>74</v>
      </c>
      <c r="AY1484" s="239" t="s">
        <v>138</v>
      </c>
    </row>
    <row r="1485" s="14" customFormat="1">
      <c r="A1485" s="14"/>
      <c r="B1485" s="240"/>
      <c r="C1485" s="241"/>
      <c r="D1485" s="231" t="s">
        <v>152</v>
      </c>
      <c r="E1485" s="242" t="s">
        <v>1</v>
      </c>
      <c r="F1485" s="243" t="s">
        <v>193</v>
      </c>
      <c r="G1485" s="241"/>
      <c r="H1485" s="244">
        <v>-13</v>
      </c>
      <c r="I1485" s="245"/>
      <c r="J1485" s="241"/>
      <c r="K1485" s="241"/>
      <c r="L1485" s="246"/>
      <c r="M1485" s="247"/>
      <c r="N1485" s="248"/>
      <c r="O1485" s="248"/>
      <c r="P1485" s="248"/>
      <c r="Q1485" s="248"/>
      <c r="R1485" s="248"/>
      <c r="S1485" s="248"/>
      <c r="T1485" s="249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0" t="s">
        <v>152</v>
      </c>
      <c r="AU1485" s="250" t="s">
        <v>146</v>
      </c>
      <c r="AV1485" s="14" t="s">
        <v>146</v>
      </c>
      <c r="AW1485" s="14" t="s">
        <v>30</v>
      </c>
      <c r="AX1485" s="14" t="s">
        <v>74</v>
      </c>
      <c r="AY1485" s="250" t="s">
        <v>138</v>
      </c>
    </row>
    <row r="1486" s="13" customFormat="1">
      <c r="A1486" s="13"/>
      <c r="B1486" s="229"/>
      <c r="C1486" s="230"/>
      <c r="D1486" s="231" t="s">
        <v>152</v>
      </c>
      <c r="E1486" s="232" t="s">
        <v>1</v>
      </c>
      <c r="F1486" s="233" t="s">
        <v>167</v>
      </c>
      <c r="G1486" s="230"/>
      <c r="H1486" s="232" t="s">
        <v>1</v>
      </c>
      <c r="I1486" s="234"/>
      <c r="J1486" s="230"/>
      <c r="K1486" s="230"/>
      <c r="L1486" s="235"/>
      <c r="M1486" s="236"/>
      <c r="N1486" s="237"/>
      <c r="O1486" s="237"/>
      <c r="P1486" s="237"/>
      <c r="Q1486" s="237"/>
      <c r="R1486" s="237"/>
      <c r="S1486" s="237"/>
      <c r="T1486" s="238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9" t="s">
        <v>152</v>
      </c>
      <c r="AU1486" s="239" t="s">
        <v>146</v>
      </c>
      <c r="AV1486" s="13" t="s">
        <v>82</v>
      </c>
      <c r="AW1486" s="13" t="s">
        <v>30</v>
      </c>
      <c r="AX1486" s="13" t="s">
        <v>74</v>
      </c>
      <c r="AY1486" s="239" t="s">
        <v>138</v>
      </c>
    </row>
    <row r="1487" s="14" customFormat="1">
      <c r="A1487" s="14"/>
      <c r="B1487" s="240"/>
      <c r="C1487" s="241"/>
      <c r="D1487" s="231" t="s">
        <v>152</v>
      </c>
      <c r="E1487" s="242" t="s">
        <v>1</v>
      </c>
      <c r="F1487" s="243" t="s">
        <v>194</v>
      </c>
      <c r="G1487" s="241"/>
      <c r="H1487" s="244">
        <v>-5.7000000000000002</v>
      </c>
      <c r="I1487" s="245"/>
      <c r="J1487" s="241"/>
      <c r="K1487" s="241"/>
      <c r="L1487" s="246"/>
      <c r="M1487" s="247"/>
      <c r="N1487" s="248"/>
      <c r="O1487" s="248"/>
      <c r="P1487" s="248"/>
      <c r="Q1487" s="248"/>
      <c r="R1487" s="248"/>
      <c r="S1487" s="248"/>
      <c r="T1487" s="249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0" t="s">
        <v>152</v>
      </c>
      <c r="AU1487" s="250" t="s">
        <v>146</v>
      </c>
      <c r="AV1487" s="14" t="s">
        <v>146</v>
      </c>
      <c r="AW1487" s="14" t="s">
        <v>30</v>
      </c>
      <c r="AX1487" s="14" t="s">
        <v>74</v>
      </c>
      <c r="AY1487" s="250" t="s">
        <v>138</v>
      </c>
    </row>
    <row r="1488" s="15" customFormat="1">
      <c r="A1488" s="15"/>
      <c r="B1488" s="251"/>
      <c r="C1488" s="252"/>
      <c r="D1488" s="231" t="s">
        <v>152</v>
      </c>
      <c r="E1488" s="253" t="s">
        <v>1</v>
      </c>
      <c r="F1488" s="254" t="s">
        <v>169</v>
      </c>
      <c r="G1488" s="252"/>
      <c r="H1488" s="255">
        <v>232.51799999999997</v>
      </c>
      <c r="I1488" s="256"/>
      <c r="J1488" s="252"/>
      <c r="K1488" s="252"/>
      <c r="L1488" s="257"/>
      <c r="M1488" s="258"/>
      <c r="N1488" s="259"/>
      <c r="O1488" s="259"/>
      <c r="P1488" s="259"/>
      <c r="Q1488" s="259"/>
      <c r="R1488" s="259"/>
      <c r="S1488" s="259"/>
      <c r="T1488" s="260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1" t="s">
        <v>152</v>
      </c>
      <c r="AU1488" s="261" t="s">
        <v>146</v>
      </c>
      <c r="AV1488" s="15" t="s">
        <v>145</v>
      </c>
      <c r="AW1488" s="15" t="s">
        <v>30</v>
      </c>
      <c r="AX1488" s="15" t="s">
        <v>82</v>
      </c>
      <c r="AY1488" s="261" t="s">
        <v>138</v>
      </c>
    </row>
    <row r="1489" s="2" customFormat="1" ht="24.15" customHeight="1">
      <c r="A1489" s="38"/>
      <c r="B1489" s="39"/>
      <c r="C1489" s="215" t="s">
        <v>1663</v>
      </c>
      <c r="D1489" s="215" t="s">
        <v>141</v>
      </c>
      <c r="E1489" s="216" t="s">
        <v>1664</v>
      </c>
      <c r="F1489" s="217" t="s">
        <v>1665</v>
      </c>
      <c r="G1489" s="218" t="s">
        <v>150</v>
      </c>
      <c r="H1489" s="219">
        <v>19.425000000000001</v>
      </c>
      <c r="I1489" s="220"/>
      <c r="J1489" s="221">
        <f>ROUND(I1489*H1489,1)</f>
        <v>0</v>
      </c>
      <c r="K1489" s="222"/>
      <c r="L1489" s="44"/>
      <c r="M1489" s="223" t="s">
        <v>1</v>
      </c>
      <c r="N1489" s="224" t="s">
        <v>40</v>
      </c>
      <c r="O1489" s="91"/>
      <c r="P1489" s="225">
        <f>O1489*H1489</f>
        <v>0</v>
      </c>
      <c r="Q1489" s="225">
        <v>0</v>
      </c>
      <c r="R1489" s="225">
        <f>Q1489*H1489</f>
        <v>0</v>
      </c>
      <c r="S1489" s="225">
        <v>0</v>
      </c>
      <c r="T1489" s="226">
        <f>S1489*H1489</f>
        <v>0</v>
      </c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R1489" s="227" t="s">
        <v>232</v>
      </c>
      <c r="AT1489" s="227" t="s">
        <v>141</v>
      </c>
      <c r="AU1489" s="227" t="s">
        <v>146</v>
      </c>
      <c r="AY1489" s="17" t="s">
        <v>138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17" t="s">
        <v>146</v>
      </c>
      <c r="BK1489" s="228">
        <f>ROUND(I1489*H1489,1)</f>
        <v>0</v>
      </c>
      <c r="BL1489" s="17" t="s">
        <v>232</v>
      </c>
      <c r="BM1489" s="227" t="s">
        <v>1666</v>
      </c>
    </row>
    <row r="1490" s="13" customFormat="1">
      <c r="A1490" s="13"/>
      <c r="B1490" s="229"/>
      <c r="C1490" s="230"/>
      <c r="D1490" s="231" t="s">
        <v>152</v>
      </c>
      <c r="E1490" s="232" t="s">
        <v>1</v>
      </c>
      <c r="F1490" s="233" t="s">
        <v>1615</v>
      </c>
      <c r="G1490" s="230"/>
      <c r="H1490" s="232" t="s">
        <v>1</v>
      </c>
      <c r="I1490" s="234"/>
      <c r="J1490" s="230"/>
      <c r="K1490" s="230"/>
      <c r="L1490" s="235"/>
      <c r="M1490" s="236"/>
      <c r="N1490" s="237"/>
      <c r="O1490" s="237"/>
      <c r="P1490" s="237"/>
      <c r="Q1490" s="237"/>
      <c r="R1490" s="237"/>
      <c r="S1490" s="237"/>
      <c r="T1490" s="238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9" t="s">
        <v>152</v>
      </c>
      <c r="AU1490" s="239" t="s">
        <v>146</v>
      </c>
      <c r="AV1490" s="13" t="s">
        <v>82</v>
      </c>
      <c r="AW1490" s="13" t="s">
        <v>30</v>
      </c>
      <c r="AX1490" s="13" t="s">
        <v>74</v>
      </c>
      <c r="AY1490" s="239" t="s">
        <v>138</v>
      </c>
    </row>
    <row r="1491" s="13" customFormat="1">
      <c r="A1491" s="13"/>
      <c r="B1491" s="229"/>
      <c r="C1491" s="230"/>
      <c r="D1491" s="231" t="s">
        <v>152</v>
      </c>
      <c r="E1491" s="232" t="s">
        <v>1</v>
      </c>
      <c r="F1491" s="233" t="s">
        <v>165</v>
      </c>
      <c r="G1491" s="230"/>
      <c r="H1491" s="232" t="s">
        <v>1</v>
      </c>
      <c r="I1491" s="234"/>
      <c r="J1491" s="230"/>
      <c r="K1491" s="230"/>
      <c r="L1491" s="235"/>
      <c r="M1491" s="236"/>
      <c r="N1491" s="237"/>
      <c r="O1491" s="237"/>
      <c r="P1491" s="237"/>
      <c r="Q1491" s="237"/>
      <c r="R1491" s="237"/>
      <c r="S1491" s="237"/>
      <c r="T1491" s="238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9" t="s">
        <v>152</v>
      </c>
      <c r="AU1491" s="239" t="s">
        <v>146</v>
      </c>
      <c r="AV1491" s="13" t="s">
        <v>82</v>
      </c>
      <c r="AW1491" s="13" t="s">
        <v>30</v>
      </c>
      <c r="AX1491" s="13" t="s">
        <v>74</v>
      </c>
      <c r="AY1491" s="239" t="s">
        <v>138</v>
      </c>
    </row>
    <row r="1492" s="14" customFormat="1">
      <c r="A1492" s="14"/>
      <c r="B1492" s="240"/>
      <c r="C1492" s="241"/>
      <c r="D1492" s="231" t="s">
        <v>152</v>
      </c>
      <c r="E1492" s="242" t="s">
        <v>1</v>
      </c>
      <c r="F1492" s="243" t="s">
        <v>166</v>
      </c>
      <c r="G1492" s="241"/>
      <c r="H1492" s="244">
        <v>2.8620000000000001</v>
      </c>
      <c r="I1492" s="245"/>
      <c r="J1492" s="241"/>
      <c r="K1492" s="241"/>
      <c r="L1492" s="246"/>
      <c r="M1492" s="247"/>
      <c r="N1492" s="248"/>
      <c r="O1492" s="248"/>
      <c r="P1492" s="248"/>
      <c r="Q1492" s="248"/>
      <c r="R1492" s="248"/>
      <c r="S1492" s="248"/>
      <c r="T1492" s="249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0" t="s">
        <v>152</v>
      </c>
      <c r="AU1492" s="250" t="s">
        <v>146</v>
      </c>
      <c r="AV1492" s="14" t="s">
        <v>146</v>
      </c>
      <c r="AW1492" s="14" t="s">
        <v>30</v>
      </c>
      <c r="AX1492" s="14" t="s">
        <v>74</v>
      </c>
      <c r="AY1492" s="250" t="s">
        <v>138</v>
      </c>
    </row>
    <row r="1493" s="13" customFormat="1">
      <c r="A1493" s="13"/>
      <c r="B1493" s="229"/>
      <c r="C1493" s="230"/>
      <c r="D1493" s="231" t="s">
        <v>152</v>
      </c>
      <c r="E1493" s="232" t="s">
        <v>1</v>
      </c>
      <c r="F1493" s="233" t="s">
        <v>167</v>
      </c>
      <c r="G1493" s="230"/>
      <c r="H1493" s="232" t="s">
        <v>1</v>
      </c>
      <c r="I1493" s="234"/>
      <c r="J1493" s="230"/>
      <c r="K1493" s="230"/>
      <c r="L1493" s="235"/>
      <c r="M1493" s="236"/>
      <c r="N1493" s="237"/>
      <c r="O1493" s="237"/>
      <c r="P1493" s="237"/>
      <c r="Q1493" s="237"/>
      <c r="R1493" s="237"/>
      <c r="S1493" s="237"/>
      <c r="T1493" s="238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9" t="s">
        <v>152</v>
      </c>
      <c r="AU1493" s="239" t="s">
        <v>146</v>
      </c>
      <c r="AV1493" s="13" t="s">
        <v>82</v>
      </c>
      <c r="AW1493" s="13" t="s">
        <v>30</v>
      </c>
      <c r="AX1493" s="13" t="s">
        <v>74</v>
      </c>
      <c r="AY1493" s="239" t="s">
        <v>138</v>
      </c>
    </row>
    <row r="1494" s="14" customFormat="1">
      <c r="A1494" s="14"/>
      <c r="B1494" s="240"/>
      <c r="C1494" s="241"/>
      <c r="D1494" s="231" t="s">
        <v>152</v>
      </c>
      <c r="E1494" s="242" t="s">
        <v>1</v>
      </c>
      <c r="F1494" s="243" t="s">
        <v>168</v>
      </c>
      <c r="G1494" s="241"/>
      <c r="H1494" s="244">
        <v>1.2150000000000001</v>
      </c>
      <c r="I1494" s="245"/>
      <c r="J1494" s="241"/>
      <c r="K1494" s="241"/>
      <c r="L1494" s="246"/>
      <c r="M1494" s="247"/>
      <c r="N1494" s="248"/>
      <c r="O1494" s="248"/>
      <c r="P1494" s="248"/>
      <c r="Q1494" s="248"/>
      <c r="R1494" s="248"/>
      <c r="S1494" s="248"/>
      <c r="T1494" s="249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0" t="s">
        <v>152</v>
      </c>
      <c r="AU1494" s="250" t="s">
        <v>146</v>
      </c>
      <c r="AV1494" s="14" t="s">
        <v>146</v>
      </c>
      <c r="AW1494" s="14" t="s">
        <v>30</v>
      </c>
      <c r="AX1494" s="14" t="s">
        <v>74</v>
      </c>
      <c r="AY1494" s="250" t="s">
        <v>138</v>
      </c>
    </row>
    <row r="1495" s="13" customFormat="1">
      <c r="A1495" s="13"/>
      <c r="B1495" s="229"/>
      <c r="C1495" s="230"/>
      <c r="D1495" s="231" t="s">
        <v>152</v>
      </c>
      <c r="E1495" s="232" t="s">
        <v>1</v>
      </c>
      <c r="F1495" s="233" t="s">
        <v>1616</v>
      </c>
      <c r="G1495" s="230"/>
      <c r="H1495" s="232" t="s">
        <v>1</v>
      </c>
      <c r="I1495" s="234"/>
      <c r="J1495" s="230"/>
      <c r="K1495" s="230"/>
      <c r="L1495" s="235"/>
      <c r="M1495" s="236"/>
      <c r="N1495" s="237"/>
      <c r="O1495" s="237"/>
      <c r="P1495" s="237"/>
      <c r="Q1495" s="237"/>
      <c r="R1495" s="237"/>
      <c r="S1495" s="237"/>
      <c r="T1495" s="238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9" t="s">
        <v>152</v>
      </c>
      <c r="AU1495" s="239" t="s">
        <v>146</v>
      </c>
      <c r="AV1495" s="13" t="s">
        <v>82</v>
      </c>
      <c r="AW1495" s="13" t="s">
        <v>30</v>
      </c>
      <c r="AX1495" s="13" t="s">
        <v>74</v>
      </c>
      <c r="AY1495" s="239" t="s">
        <v>138</v>
      </c>
    </row>
    <row r="1496" s="13" customFormat="1">
      <c r="A1496" s="13"/>
      <c r="B1496" s="229"/>
      <c r="C1496" s="230"/>
      <c r="D1496" s="231" t="s">
        <v>152</v>
      </c>
      <c r="E1496" s="232" t="s">
        <v>1</v>
      </c>
      <c r="F1496" s="233" t="s">
        <v>165</v>
      </c>
      <c r="G1496" s="230"/>
      <c r="H1496" s="232" t="s">
        <v>1</v>
      </c>
      <c r="I1496" s="234"/>
      <c r="J1496" s="230"/>
      <c r="K1496" s="230"/>
      <c r="L1496" s="235"/>
      <c r="M1496" s="236"/>
      <c r="N1496" s="237"/>
      <c r="O1496" s="237"/>
      <c r="P1496" s="237"/>
      <c r="Q1496" s="237"/>
      <c r="R1496" s="237"/>
      <c r="S1496" s="237"/>
      <c r="T1496" s="238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9" t="s">
        <v>152</v>
      </c>
      <c r="AU1496" s="239" t="s">
        <v>146</v>
      </c>
      <c r="AV1496" s="13" t="s">
        <v>82</v>
      </c>
      <c r="AW1496" s="13" t="s">
        <v>30</v>
      </c>
      <c r="AX1496" s="13" t="s">
        <v>74</v>
      </c>
      <c r="AY1496" s="239" t="s">
        <v>138</v>
      </c>
    </row>
    <row r="1497" s="14" customFormat="1">
      <c r="A1497" s="14"/>
      <c r="B1497" s="240"/>
      <c r="C1497" s="241"/>
      <c r="D1497" s="231" t="s">
        <v>152</v>
      </c>
      <c r="E1497" s="242" t="s">
        <v>1</v>
      </c>
      <c r="F1497" s="243" t="s">
        <v>189</v>
      </c>
      <c r="G1497" s="241"/>
      <c r="H1497" s="244">
        <v>21.164999999999999</v>
      </c>
      <c r="I1497" s="245"/>
      <c r="J1497" s="241"/>
      <c r="K1497" s="241"/>
      <c r="L1497" s="246"/>
      <c r="M1497" s="247"/>
      <c r="N1497" s="248"/>
      <c r="O1497" s="248"/>
      <c r="P1497" s="248"/>
      <c r="Q1497" s="248"/>
      <c r="R1497" s="248"/>
      <c r="S1497" s="248"/>
      <c r="T1497" s="249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0" t="s">
        <v>152</v>
      </c>
      <c r="AU1497" s="250" t="s">
        <v>146</v>
      </c>
      <c r="AV1497" s="14" t="s">
        <v>146</v>
      </c>
      <c r="AW1497" s="14" t="s">
        <v>30</v>
      </c>
      <c r="AX1497" s="14" t="s">
        <v>74</v>
      </c>
      <c r="AY1497" s="250" t="s">
        <v>138</v>
      </c>
    </row>
    <row r="1498" s="13" customFormat="1">
      <c r="A1498" s="13"/>
      <c r="B1498" s="229"/>
      <c r="C1498" s="230"/>
      <c r="D1498" s="231" t="s">
        <v>152</v>
      </c>
      <c r="E1498" s="232" t="s">
        <v>1</v>
      </c>
      <c r="F1498" s="233" t="s">
        <v>167</v>
      </c>
      <c r="G1498" s="230"/>
      <c r="H1498" s="232" t="s">
        <v>1</v>
      </c>
      <c r="I1498" s="234"/>
      <c r="J1498" s="230"/>
      <c r="K1498" s="230"/>
      <c r="L1498" s="235"/>
      <c r="M1498" s="236"/>
      <c r="N1498" s="237"/>
      <c r="O1498" s="237"/>
      <c r="P1498" s="237"/>
      <c r="Q1498" s="237"/>
      <c r="R1498" s="237"/>
      <c r="S1498" s="237"/>
      <c r="T1498" s="238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9" t="s">
        <v>152</v>
      </c>
      <c r="AU1498" s="239" t="s">
        <v>146</v>
      </c>
      <c r="AV1498" s="13" t="s">
        <v>82</v>
      </c>
      <c r="AW1498" s="13" t="s">
        <v>30</v>
      </c>
      <c r="AX1498" s="13" t="s">
        <v>74</v>
      </c>
      <c r="AY1498" s="239" t="s">
        <v>138</v>
      </c>
    </row>
    <row r="1499" s="14" customFormat="1">
      <c r="A1499" s="14"/>
      <c r="B1499" s="240"/>
      <c r="C1499" s="241"/>
      <c r="D1499" s="231" t="s">
        <v>152</v>
      </c>
      <c r="E1499" s="242" t="s">
        <v>1</v>
      </c>
      <c r="F1499" s="243" t="s">
        <v>190</v>
      </c>
      <c r="G1499" s="241"/>
      <c r="H1499" s="244">
        <v>12.882999999999999</v>
      </c>
      <c r="I1499" s="245"/>
      <c r="J1499" s="241"/>
      <c r="K1499" s="241"/>
      <c r="L1499" s="246"/>
      <c r="M1499" s="247"/>
      <c r="N1499" s="248"/>
      <c r="O1499" s="248"/>
      <c r="P1499" s="248"/>
      <c r="Q1499" s="248"/>
      <c r="R1499" s="248"/>
      <c r="S1499" s="248"/>
      <c r="T1499" s="249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0" t="s">
        <v>152</v>
      </c>
      <c r="AU1499" s="250" t="s">
        <v>146</v>
      </c>
      <c r="AV1499" s="14" t="s">
        <v>146</v>
      </c>
      <c r="AW1499" s="14" t="s">
        <v>30</v>
      </c>
      <c r="AX1499" s="14" t="s">
        <v>74</v>
      </c>
      <c r="AY1499" s="250" t="s">
        <v>138</v>
      </c>
    </row>
    <row r="1500" s="13" customFormat="1">
      <c r="A1500" s="13"/>
      <c r="B1500" s="229"/>
      <c r="C1500" s="230"/>
      <c r="D1500" s="231" t="s">
        <v>152</v>
      </c>
      <c r="E1500" s="232" t="s">
        <v>1</v>
      </c>
      <c r="F1500" s="233" t="s">
        <v>192</v>
      </c>
      <c r="G1500" s="230"/>
      <c r="H1500" s="232" t="s">
        <v>1</v>
      </c>
      <c r="I1500" s="234"/>
      <c r="J1500" s="230"/>
      <c r="K1500" s="230"/>
      <c r="L1500" s="235"/>
      <c r="M1500" s="236"/>
      <c r="N1500" s="237"/>
      <c r="O1500" s="237"/>
      <c r="P1500" s="237"/>
      <c r="Q1500" s="237"/>
      <c r="R1500" s="237"/>
      <c r="S1500" s="237"/>
      <c r="T1500" s="238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9" t="s">
        <v>152</v>
      </c>
      <c r="AU1500" s="239" t="s">
        <v>146</v>
      </c>
      <c r="AV1500" s="13" t="s">
        <v>82</v>
      </c>
      <c r="AW1500" s="13" t="s">
        <v>30</v>
      </c>
      <c r="AX1500" s="13" t="s">
        <v>74</v>
      </c>
      <c r="AY1500" s="239" t="s">
        <v>138</v>
      </c>
    </row>
    <row r="1501" s="13" customFormat="1">
      <c r="A1501" s="13"/>
      <c r="B1501" s="229"/>
      <c r="C1501" s="230"/>
      <c r="D1501" s="231" t="s">
        <v>152</v>
      </c>
      <c r="E1501" s="232" t="s">
        <v>1</v>
      </c>
      <c r="F1501" s="233" t="s">
        <v>165</v>
      </c>
      <c r="G1501" s="230"/>
      <c r="H1501" s="232" t="s">
        <v>1</v>
      </c>
      <c r="I1501" s="234"/>
      <c r="J1501" s="230"/>
      <c r="K1501" s="230"/>
      <c r="L1501" s="235"/>
      <c r="M1501" s="236"/>
      <c r="N1501" s="237"/>
      <c r="O1501" s="237"/>
      <c r="P1501" s="237"/>
      <c r="Q1501" s="237"/>
      <c r="R1501" s="237"/>
      <c r="S1501" s="237"/>
      <c r="T1501" s="238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9" t="s">
        <v>152</v>
      </c>
      <c r="AU1501" s="239" t="s">
        <v>146</v>
      </c>
      <c r="AV1501" s="13" t="s">
        <v>82</v>
      </c>
      <c r="AW1501" s="13" t="s">
        <v>30</v>
      </c>
      <c r="AX1501" s="13" t="s">
        <v>74</v>
      </c>
      <c r="AY1501" s="239" t="s">
        <v>138</v>
      </c>
    </row>
    <row r="1502" s="14" customFormat="1">
      <c r="A1502" s="14"/>
      <c r="B1502" s="240"/>
      <c r="C1502" s="241"/>
      <c r="D1502" s="231" t="s">
        <v>152</v>
      </c>
      <c r="E1502" s="242" t="s">
        <v>1</v>
      </c>
      <c r="F1502" s="243" t="s">
        <v>193</v>
      </c>
      <c r="G1502" s="241"/>
      <c r="H1502" s="244">
        <v>-13</v>
      </c>
      <c r="I1502" s="245"/>
      <c r="J1502" s="241"/>
      <c r="K1502" s="241"/>
      <c r="L1502" s="246"/>
      <c r="M1502" s="247"/>
      <c r="N1502" s="248"/>
      <c r="O1502" s="248"/>
      <c r="P1502" s="248"/>
      <c r="Q1502" s="248"/>
      <c r="R1502" s="248"/>
      <c r="S1502" s="248"/>
      <c r="T1502" s="249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0" t="s">
        <v>152</v>
      </c>
      <c r="AU1502" s="250" t="s">
        <v>146</v>
      </c>
      <c r="AV1502" s="14" t="s">
        <v>146</v>
      </c>
      <c r="AW1502" s="14" t="s">
        <v>30</v>
      </c>
      <c r="AX1502" s="14" t="s">
        <v>74</v>
      </c>
      <c r="AY1502" s="250" t="s">
        <v>138</v>
      </c>
    </row>
    <row r="1503" s="13" customFormat="1">
      <c r="A1503" s="13"/>
      <c r="B1503" s="229"/>
      <c r="C1503" s="230"/>
      <c r="D1503" s="231" t="s">
        <v>152</v>
      </c>
      <c r="E1503" s="232" t="s">
        <v>1</v>
      </c>
      <c r="F1503" s="233" t="s">
        <v>167</v>
      </c>
      <c r="G1503" s="230"/>
      <c r="H1503" s="232" t="s">
        <v>1</v>
      </c>
      <c r="I1503" s="234"/>
      <c r="J1503" s="230"/>
      <c r="K1503" s="230"/>
      <c r="L1503" s="235"/>
      <c r="M1503" s="236"/>
      <c r="N1503" s="237"/>
      <c r="O1503" s="237"/>
      <c r="P1503" s="237"/>
      <c r="Q1503" s="237"/>
      <c r="R1503" s="237"/>
      <c r="S1503" s="237"/>
      <c r="T1503" s="238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9" t="s">
        <v>152</v>
      </c>
      <c r="AU1503" s="239" t="s">
        <v>146</v>
      </c>
      <c r="AV1503" s="13" t="s">
        <v>82</v>
      </c>
      <c r="AW1503" s="13" t="s">
        <v>30</v>
      </c>
      <c r="AX1503" s="13" t="s">
        <v>74</v>
      </c>
      <c r="AY1503" s="239" t="s">
        <v>138</v>
      </c>
    </row>
    <row r="1504" s="14" customFormat="1">
      <c r="A1504" s="14"/>
      <c r="B1504" s="240"/>
      <c r="C1504" s="241"/>
      <c r="D1504" s="231" t="s">
        <v>152</v>
      </c>
      <c r="E1504" s="242" t="s">
        <v>1</v>
      </c>
      <c r="F1504" s="243" t="s">
        <v>194</v>
      </c>
      <c r="G1504" s="241"/>
      <c r="H1504" s="244">
        <v>-5.7000000000000002</v>
      </c>
      <c r="I1504" s="245"/>
      <c r="J1504" s="241"/>
      <c r="K1504" s="241"/>
      <c r="L1504" s="246"/>
      <c r="M1504" s="247"/>
      <c r="N1504" s="248"/>
      <c r="O1504" s="248"/>
      <c r="P1504" s="248"/>
      <c r="Q1504" s="248"/>
      <c r="R1504" s="248"/>
      <c r="S1504" s="248"/>
      <c r="T1504" s="249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0" t="s">
        <v>152</v>
      </c>
      <c r="AU1504" s="250" t="s">
        <v>146</v>
      </c>
      <c r="AV1504" s="14" t="s">
        <v>146</v>
      </c>
      <c r="AW1504" s="14" t="s">
        <v>30</v>
      </c>
      <c r="AX1504" s="14" t="s">
        <v>74</v>
      </c>
      <c r="AY1504" s="250" t="s">
        <v>138</v>
      </c>
    </row>
    <row r="1505" s="15" customFormat="1">
      <c r="A1505" s="15"/>
      <c r="B1505" s="251"/>
      <c r="C1505" s="252"/>
      <c r="D1505" s="231" t="s">
        <v>152</v>
      </c>
      <c r="E1505" s="253" t="s">
        <v>1</v>
      </c>
      <c r="F1505" s="254" t="s">
        <v>169</v>
      </c>
      <c r="G1505" s="252"/>
      <c r="H1505" s="255">
        <v>19.425000000000001</v>
      </c>
      <c r="I1505" s="256"/>
      <c r="J1505" s="252"/>
      <c r="K1505" s="252"/>
      <c r="L1505" s="257"/>
      <c r="M1505" s="258"/>
      <c r="N1505" s="259"/>
      <c r="O1505" s="259"/>
      <c r="P1505" s="259"/>
      <c r="Q1505" s="259"/>
      <c r="R1505" s="259"/>
      <c r="S1505" s="259"/>
      <c r="T1505" s="260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1" t="s">
        <v>152</v>
      </c>
      <c r="AU1505" s="261" t="s">
        <v>146</v>
      </c>
      <c r="AV1505" s="15" t="s">
        <v>145</v>
      </c>
      <c r="AW1505" s="15" t="s">
        <v>30</v>
      </c>
      <c r="AX1505" s="15" t="s">
        <v>82</v>
      </c>
      <c r="AY1505" s="261" t="s">
        <v>138</v>
      </c>
    </row>
    <row r="1506" s="12" customFormat="1" ht="25.92" customHeight="1">
      <c r="A1506" s="12"/>
      <c r="B1506" s="199"/>
      <c r="C1506" s="200"/>
      <c r="D1506" s="201" t="s">
        <v>73</v>
      </c>
      <c r="E1506" s="202" t="s">
        <v>1667</v>
      </c>
      <c r="F1506" s="202" t="s">
        <v>1668</v>
      </c>
      <c r="G1506" s="200"/>
      <c r="H1506" s="200"/>
      <c r="I1506" s="203"/>
      <c r="J1506" s="204">
        <f>BK1506</f>
        <v>0</v>
      </c>
      <c r="K1506" s="200"/>
      <c r="L1506" s="205"/>
      <c r="M1506" s="206"/>
      <c r="N1506" s="207"/>
      <c r="O1506" s="207"/>
      <c r="P1506" s="208">
        <f>P1507</f>
        <v>0</v>
      </c>
      <c r="Q1506" s="207"/>
      <c r="R1506" s="208">
        <f>R1507</f>
        <v>0</v>
      </c>
      <c r="S1506" s="207"/>
      <c r="T1506" s="209">
        <f>T1507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10" t="s">
        <v>145</v>
      </c>
      <c r="AT1506" s="211" t="s">
        <v>73</v>
      </c>
      <c r="AU1506" s="211" t="s">
        <v>74</v>
      </c>
      <c r="AY1506" s="210" t="s">
        <v>138</v>
      </c>
      <c r="BK1506" s="212">
        <f>BK1507</f>
        <v>0</v>
      </c>
    </row>
    <row r="1507" s="2" customFormat="1" ht="24.15" customHeight="1">
      <c r="A1507" s="38"/>
      <c r="B1507" s="39"/>
      <c r="C1507" s="215" t="s">
        <v>1669</v>
      </c>
      <c r="D1507" s="215" t="s">
        <v>141</v>
      </c>
      <c r="E1507" s="216" t="s">
        <v>1670</v>
      </c>
      <c r="F1507" s="217" t="s">
        <v>1671</v>
      </c>
      <c r="G1507" s="218" t="s">
        <v>1672</v>
      </c>
      <c r="H1507" s="219">
        <v>8</v>
      </c>
      <c r="I1507" s="220"/>
      <c r="J1507" s="221">
        <f>ROUND(I1507*H1507,1)</f>
        <v>0</v>
      </c>
      <c r="K1507" s="222"/>
      <c r="L1507" s="44"/>
      <c r="M1507" s="223" t="s">
        <v>1</v>
      </c>
      <c r="N1507" s="224" t="s">
        <v>40</v>
      </c>
      <c r="O1507" s="91"/>
      <c r="P1507" s="225">
        <f>O1507*H1507</f>
        <v>0</v>
      </c>
      <c r="Q1507" s="225">
        <v>0</v>
      </c>
      <c r="R1507" s="225">
        <f>Q1507*H1507</f>
        <v>0</v>
      </c>
      <c r="S1507" s="225">
        <v>0</v>
      </c>
      <c r="T1507" s="226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227" t="s">
        <v>1673</v>
      </c>
      <c r="AT1507" s="227" t="s">
        <v>141</v>
      </c>
      <c r="AU1507" s="227" t="s">
        <v>82</v>
      </c>
      <c r="AY1507" s="17" t="s">
        <v>138</v>
      </c>
      <c r="BE1507" s="228">
        <f>IF(N1507="základní",J1507,0)</f>
        <v>0</v>
      </c>
      <c r="BF1507" s="228">
        <f>IF(N1507="snížená",J1507,0)</f>
        <v>0</v>
      </c>
      <c r="BG1507" s="228">
        <f>IF(N1507="zákl. přenesená",J1507,0)</f>
        <v>0</v>
      </c>
      <c r="BH1507" s="228">
        <f>IF(N1507="sníž. přenesená",J1507,0)</f>
        <v>0</v>
      </c>
      <c r="BI1507" s="228">
        <f>IF(N1507="nulová",J1507,0)</f>
        <v>0</v>
      </c>
      <c r="BJ1507" s="17" t="s">
        <v>146</v>
      </c>
      <c r="BK1507" s="228">
        <f>ROUND(I1507*H1507,1)</f>
        <v>0</v>
      </c>
      <c r="BL1507" s="17" t="s">
        <v>1673</v>
      </c>
      <c r="BM1507" s="227" t="s">
        <v>1674</v>
      </c>
    </row>
    <row r="1508" s="12" customFormat="1" ht="25.92" customHeight="1">
      <c r="A1508" s="12"/>
      <c r="B1508" s="199"/>
      <c r="C1508" s="200"/>
      <c r="D1508" s="201" t="s">
        <v>73</v>
      </c>
      <c r="E1508" s="202" t="s">
        <v>1675</v>
      </c>
      <c r="F1508" s="202" t="s">
        <v>1676</v>
      </c>
      <c r="G1508" s="200"/>
      <c r="H1508" s="200"/>
      <c r="I1508" s="203"/>
      <c r="J1508" s="204">
        <f>BK1508</f>
        <v>0</v>
      </c>
      <c r="K1508" s="200"/>
      <c r="L1508" s="205"/>
      <c r="M1508" s="206"/>
      <c r="N1508" s="207"/>
      <c r="O1508" s="207"/>
      <c r="P1508" s="208">
        <f>P1509+P1511</f>
        <v>0</v>
      </c>
      <c r="Q1508" s="207"/>
      <c r="R1508" s="208">
        <f>R1509+R1511</f>
        <v>0</v>
      </c>
      <c r="S1508" s="207"/>
      <c r="T1508" s="209">
        <f>T1509+T1511</f>
        <v>0</v>
      </c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R1508" s="210" t="s">
        <v>170</v>
      </c>
      <c r="AT1508" s="211" t="s">
        <v>73</v>
      </c>
      <c r="AU1508" s="211" t="s">
        <v>74</v>
      </c>
      <c r="AY1508" s="210" t="s">
        <v>138</v>
      </c>
      <c r="BK1508" s="212">
        <f>BK1509+BK1511</f>
        <v>0</v>
      </c>
    </row>
    <row r="1509" s="12" customFormat="1" ht="22.8" customHeight="1">
      <c r="A1509" s="12"/>
      <c r="B1509" s="199"/>
      <c r="C1509" s="200"/>
      <c r="D1509" s="201" t="s">
        <v>73</v>
      </c>
      <c r="E1509" s="213" t="s">
        <v>1677</v>
      </c>
      <c r="F1509" s="213" t="s">
        <v>1678</v>
      </c>
      <c r="G1509" s="200"/>
      <c r="H1509" s="200"/>
      <c r="I1509" s="203"/>
      <c r="J1509" s="214">
        <f>BK1509</f>
        <v>0</v>
      </c>
      <c r="K1509" s="200"/>
      <c r="L1509" s="205"/>
      <c r="M1509" s="206"/>
      <c r="N1509" s="207"/>
      <c r="O1509" s="207"/>
      <c r="P1509" s="208">
        <f>P1510</f>
        <v>0</v>
      </c>
      <c r="Q1509" s="207"/>
      <c r="R1509" s="208">
        <f>R1510</f>
        <v>0</v>
      </c>
      <c r="S1509" s="207"/>
      <c r="T1509" s="209">
        <f>T1510</f>
        <v>0</v>
      </c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R1509" s="210" t="s">
        <v>170</v>
      </c>
      <c r="AT1509" s="211" t="s">
        <v>73</v>
      </c>
      <c r="AU1509" s="211" t="s">
        <v>82</v>
      </c>
      <c r="AY1509" s="210" t="s">
        <v>138</v>
      </c>
      <c r="BK1509" s="212">
        <f>BK1510</f>
        <v>0</v>
      </c>
    </row>
    <row r="1510" s="2" customFormat="1" ht="16.5" customHeight="1">
      <c r="A1510" s="38"/>
      <c r="B1510" s="39"/>
      <c r="C1510" s="215" t="s">
        <v>1679</v>
      </c>
      <c r="D1510" s="215" t="s">
        <v>141</v>
      </c>
      <c r="E1510" s="216" t="s">
        <v>1680</v>
      </c>
      <c r="F1510" s="217" t="s">
        <v>1678</v>
      </c>
      <c r="G1510" s="218" t="s">
        <v>1681</v>
      </c>
      <c r="H1510" s="219">
        <v>45</v>
      </c>
      <c r="I1510" s="220"/>
      <c r="J1510" s="221">
        <f>ROUND(I1510*H1510,1)</f>
        <v>0</v>
      </c>
      <c r="K1510" s="222"/>
      <c r="L1510" s="44"/>
      <c r="M1510" s="223" t="s">
        <v>1</v>
      </c>
      <c r="N1510" s="224" t="s">
        <v>40</v>
      </c>
      <c r="O1510" s="91"/>
      <c r="P1510" s="225">
        <f>O1510*H1510</f>
        <v>0</v>
      </c>
      <c r="Q1510" s="225">
        <v>0</v>
      </c>
      <c r="R1510" s="225">
        <f>Q1510*H1510</f>
        <v>0</v>
      </c>
      <c r="S1510" s="225">
        <v>0</v>
      </c>
      <c r="T1510" s="226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227" t="s">
        <v>1682</v>
      </c>
      <c r="AT1510" s="227" t="s">
        <v>141</v>
      </c>
      <c r="AU1510" s="227" t="s">
        <v>146</v>
      </c>
      <c r="AY1510" s="17" t="s">
        <v>138</v>
      </c>
      <c r="BE1510" s="228">
        <f>IF(N1510="základní",J1510,0)</f>
        <v>0</v>
      </c>
      <c r="BF1510" s="228">
        <f>IF(N1510="snížená",J1510,0)</f>
        <v>0</v>
      </c>
      <c r="BG1510" s="228">
        <f>IF(N1510="zákl. přenesená",J1510,0)</f>
        <v>0</v>
      </c>
      <c r="BH1510" s="228">
        <f>IF(N1510="sníž. přenesená",J1510,0)</f>
        <v>0</v>
      </c>
      <c r="BI1510" s="228">
        <f>IF(N1510="nulová",J1510,0)</f>
        <v>0</v>
      </c>
      <c r="BJ1510" s="17" t="s">
        <v>146</v>
      </c>
      <c r="BK1510" s="228">
        <f>ROUND(I1510*H1510,1)</f>
        <v>0</v>
      </c>
      <c r="BL1510" s="17" t="s">
        <v>1682</v>
      </c>
      <c r="BM1510" s="227" t="s">
        <v>1683</v>
      </c>
    </row>
    <row r="1511" s="12" customFormat="1" ht="22.8" customHeight="1">
      <c r="A1511" s="12"/>
      <c r="B1511" s="199"/>
      <c r="C1511" s="200"/>
      <c r="D1511" s="201" t="s">
        <v>73</v>
      </c>
      <c r="E1511" s="213" t="s">
        <v>1684</v>
      </c>
      <c r="F1511" s="213" t="s">
        <v>1685</v>
      </c>
      <c r="G1511" s="200"/>
      <c r="H1511" s="200"/>
      <c r="I1511" s="203"/>
      <c r="J1511" s="214">
        <f>BK1511</f>
        <v>0</v>
      </c>
      <c r="K1511" s="200"/>
      <c r="L1511" s="205"/>
      <c r="M1511" s="206"/>
      <c r="N1511" s="207"/>
      <c r="O1511" s="207"/>
      <c r="P1511" s="208">
        <f>P1512</f>
        <v>0</v>
      </c>
      <c r="Q1511" s="207"/>
      <c r="R1511" s="208">
        <f>R1512</f>
        <v>0</v>
      </c>
      <c r="S1511" s="207"/>
      <c r="T1511" s="209">
        <f>T1512</f>
        <v>0</v>
      </c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R1511" s="210" t="s">
        <v>170</v>
      </c>
      <c r="AT1511" s="211" t="s">
        <v>73</v>
      </c>
      <c r="AU1511" s="211" t="s">
        <v>82</v>
      </c>
      <c r="AY1511" s="210" t="s">
        <v>138</v>
      </c>
      <c r="BK1511" s="212">
        <f>BK1512</f>
        <v>0</v>
      </c>
    </row>
    <row r="1512" s="2" customFormat="1" ht="16.5" customHeight="1">
      <c r="A1512" s="38"/>
      <c r="B1512" s="39"/>
      <c r="C1512" s="215" t="s">
        <v>1686</v>
      </c>
      <c r="D1512" s="215" t="s">
        <v>141</v>
      </c>
      <c r="E1512" s="216" t="s">
        <v>1687</v>
      </c>
      <c r="F1512" s="217" t="s">
        <v>1685</v>
      </c>
      <c r="G1512" s="218" t="s">
        <v>1681</v>
      </c>
      <c r="H1512" s="219">
        <v>45</v>
      </c>
      <c r="I1512" s="220"/>
      <c r="J1512" s="221">
        <f>ROUND(I1512*H1512,1)</f>
        <v>0</v>
      </c>
      <c r="K1512" s="222"/>
      <c r="L1512" s="44"/>
      <c r="M1512" s="273" t="s">
        <v>1</v>
      </c>
      <c r="N1512" s="274" t="s">
        <v>40</v>
      </c>
      <c r="O1512" s="275"/>
      <c r="P1512" s="276">
        <f>O1512*H1512</f>
        <v>0</v>
      </c>
      <c r="Q1512" s="276">
        <v>0</v>
      </c>
      <c r="R1512" s="276">
        <f>Q1512*H1512</f>
        <v>0</v>
      </c>
      <c r="S1512" s="276">
        <v>0</v>
      </c>
      <c r="T1512" s="277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227" t="s">
        <v>1682</v>
      </c>
      <c r="AT1512" s="227" t="s">
        <v>141</v>
      </c>
      <c r="AU1512" s="227" t="s">
        <v>146</v>
      </c>
      <c r="AY1512" s="17" t="s">
        <v>138</v>
      </c>
      <c r="BE1512" s="228">
        <f>IF(N1512="základní",J1512,0)</f>
        <v>0</v>
      </c>
      <c r="BF1512" s="228">
        <f>IF(N1512="snížená",J1512,0)</f>
        <v>0</v>
      </c>
      <c r="BG1512" s="228">
        <f>IF(N1512="zákl. přenesená",J1512,0)</f>
        <v>0</v>
      </c>
      <c r="BH1512" s="228">
        <f>IF(N1512="sníž. přenesená",J1512,0)</f>
        <v>0</v>
      </c>
      <c r="BI1512" s="228">
        <f>IF(N1512="nulová",J1512,0)</f>
        <v>0</v>
      </c>
      <c r="BJ1512" s="17" t="s">
        <v>146</v>
      </c>
      <c r="BK1512" s="228">
        <f>ROUND(I1512*H1512,1)</f>
        <v>0</v>
      </c>
      <c r="BL1512" s="17" t="s">
        <v>1682</v>
      </c>
      <c r="BM1512" s="227" t="s">
        <v>1688</v>
      </c>
    </row>
    <row r="1513" s="2" customFormat="1" ht="6.96" customHeight="1">
      <c r="A1513" s="38"/>
      <c r="B1513" s="66"/>
      <c r="C1513" s="67"/>
      <c r="D1513" s="67"/>
      <c r="E1513" s="67"/>
      <c r="F1513" s="67"/>
      <c r="G1513" s="67"/>
      <c r="H1513" s="67"/>
      <c r="I1513" s="67"/>
      <c r="J1513" s="67"/>
      <c r="K1513" s="67"/>
      <c r="L1513" s="44"/>
      <c r="M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</row>
  </sheetData>
  <sheetProtection sheet="1" autoFilter="0" formatColumns="0" formatRows="0" objects="1" scenarios="1" spinCount="100000" saltValue="B+T60Ei7V9W/M+EJqR5LM4KfG1g+xHkTuIu2qiviUGhHGFDmYVFHNxItCT2WU7ZcxfvLupUVG3wjcF7/rcLOCA==" hashValue="aLtNAIBpavA6oCHA4sDDHyAMJjhvf7dLu/h7Ts4bn1v7aBQlDg1ru5W4gzIQVAVDxks27hVu5ZEpHOYNev8tlg==" algorithmName="SHA-512" password="CC35"/>
  <autoFilter ref="C146:K1512"/>
  <mergeCells count="9">
    <mergeCell ref="E7:H7"/>
    <mergeCell ref="E9:H9"/>
    <mergeCell ref="E18:H18"/>
    <mergeCell ref="E27:H27"/>
    <mergeCell ref="E85:H85"/>
    <mergeCell ref="E87:H87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2022-12-15T13:25:34Z</dcterms:created>
  <dcterms:modified xsi:type="dcterms:W3CDTF">2022-12-15T13:25:38Z</dcterms:modified>
</cp:coreProperties>
</file>