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 01 - Provozní objekt" sheetId="2" r:id="rId2"/>
    <sheet name="02 - SO 02 - Víceúčelové ..." sheetId="3" r:id="rId3"/>
    <sheet name="03 - SO 03 - Zvětšované h..." sheetId="4" r:id="rId4"/>
    <sheet name="04 - SO 04 - Hřiště pro v..." sheetId="5" r:id="rId5"/>
    <sheet name="05 - Tribuny" sheetId="6" r:id="rId6"/>
    <sheet name="06 - Oplocení" sheetId="7" r:id="rId7"/>
    <sheet name="07 - Zámkové dlažby" sheetId="8" r:id="rId8"/>
    <sheet name="08 - Bourání zděné pokladny" sheetId="9" r:id="rId9"/>
    <sheet name="09 - Demontáž altánu" sheetId="10" r:id="rId10"/>
    <sheet name="10 - Běžecká dráha" sheetId="11" r:id="rId11"/>
    <sheet name="11 - Zeleň" sheetId="12" r:id="rId12"/>
    <sheet name="12 - Fotbalové hřiště" sheetId="13" r:id="rId13"/>
    <sheet name="Seznam figur" sheetId="14" r:id="rId14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'01 - SO 01 - Provozní objekt'!$C$147:$K$1773</definedName>
    <definedName name="_xlnm.Print_Area" localSheetId="1">'01 - SO 01 - Provozní objekt'!$C$4:$J$76,'01 - SO 01 - Provozní objekt'!$C$82:$J$129,'01 - SO 01 - Provozní objekt'!$C$135:$J$1773</definedName>
    <definedName name="_xlnm.Print_Titles" localSheetId="1">'01 - SO 01 - Provozní objekt'!$147:$147</definedName>
    <definedName name="_xlnm._FilterDatabase" localSheetId="2" hidden="1">'02 - SO 02 - Víceúčelové ...'!$C$131:$K$234</definedName>
    <definedName name="_xlnm.Print_Area" localSheetId="2">'02 - SO 02 - Víceúčelové ...'!$C$4:$J$76,'02 - SO 02 - Víceúčelové ...'!$C$82:$J$113,'02 - SO 02 - Víceúčelové ...'!$C$119:$J$234</definedName>
    <definedName name="_xlnm.Print_Titles" localSheetId="2">'02 - SO 02 - Víceúčelové ...'!$131:$131</definedName>
    <definedName name="_xlnm._FilterDatabase" localSheetId="3" hidden="1">'03 - SO 03 - Zvětšované h...'!$C$139:$K$487</definedName>
    <definedName name="_xlnm.Print_Area" localSheetId="3">'03 - SO 03 - Zvětšované h...'!$C$4:$J$76,'03 - SO 03 - Zvětšované h...'!$C$82:$J$121,'03 - SO 03 - Zvětšované h...'!$C$127:$J$487</definedName>
    <definedName name="_xlnm.Print_Titles" localSheetId="3">'03 - SO 03 - Zvětšované h...'!$139:$139</definedName>
    <definedName name="_xlnm._FilterDatabase" localSheetId="4" hidden="1">'04 - SO 04 - Hřiště pro v...'!$C$135:$K$352</definedName>
    <definedName name="_xlnm.Print_Area" localSheetId="4">'04 - SO 04 - Hřiště pro v...'!$C$4:$J$76,'04 - SO 04 - Hřiště pro v...'!$C$82:$J$117,'04 - SO 04 - Hřiště pro v...'!$C$123:$J$352</definedName>
    <definedName name="_xlnm.Print_Titles" localSheetId="4">'04 - SO 04 - Hřiště pro v...'!$135:$135</definedName>
    <definedName name="_xlnm._FilterDatabase" localSheetId="5" hidden="1">'05 - Tribuny'!$C$126:$K$211</definedName>
    <definedName name="_xlnm.Print_Area" localSheetId="5">'05 - Tribuny'!$C$4:$J$76,'05 - Tribuny'!$C$82:$J$108,'05 - Tribuny'!$C$114:$J$211</definedName>
    <definedName name="_xlnm.Print_Titles" localSheetId="5">'05 - Tribuny'!$126:$126</definedName>
    <definedName name="_xlnm._FilterDatabase" localSheetId="6" hidden="1">'06 - Oplocení'!$C$132:$K$271</definedName>
    <definedName name="_xlnm.Print_Area" localSheetId="6">'06 - Oplocení'!$C$4:$J$76,'06 - Oplocení'!$C$82:$J$114,'06 - Oplocení'!$C$120:$J$271</definedName>
    <definedName name="_xlnm.Print_Titles" localSheetId="6">'06 - Oplocení'!$132:$132</definedName>
    <definedName name="_xlnm._FilterDatabase" localSheetId="7" hidden="1">'07 - Zámkové dlažby'!$C$125:$K$155</definedName>
    <definedName name="_xlnm.Print_Area" localSheetId="7">'07 - Zámkové dlažby'!$C$4:$J$76,'07 - Zámkové dlažby'!$C$82:$J$107,'07 - Zámkové dlažby'!$C$113:$J$155</definedName>
    <definedName name="_xlnm.Print_Titles" localSheetId="7">'07 - Zámkové dlažby'!$125:$125</definedName>
    <definedName name="_xlnm._FilterDatabase" localSheetId="8" hidden="1">'08 - Bourání zděné pokladny'!$C$130:$K$206</definedName>
    <definedName name="_xlnm.Print_Area" localSheetId="8">'08 - Bourání zděné pokladny'!$C$4:$J$76,'08 - Bourání zděné pokladny'!$C$82:$J$112,'08 - Bourání zděné pokladny'!$C$118:$J$206</definedName>
    <definedName name="_xlnm.Print_Titles" localSheetId="8">'08 - Bourání zděné pokladny'!$130:$130</definedName>
    <definedName name="_xlnm._FilterDatabase" localSheetId="9" hidden="1">'09 - Demontáž altánu'!$C$124:$K$150</definedName>
    <definedName name="_xlnm.Print_Area" localSheetId="9">'09 - Demontáž altánu'!$C$4:$J$76,'09 - Demontáž altánu'!$C$82:$J$106,'09 - Demontáž altánu'!$C$112:$J$150</definedName>
    <definedName name="_xlnm.Print_Titles" localSheetId="9">'09 - Demontáž altánu'!$124:$124</definedName>
    <definedName name="_xlnm._FilterDatabase" localSheetId="10" hidden="1">'10 - Běžecká dráha'!$C$125:$K$172</definedName>
    <definedName name="_xlnm.Print_Area" localSheetId="10">'10 - Běžecká dráha'!$C$4:$J$76,'10 - Běžecká dráha'!$C$82:$J$107,'10 - Běžecká dráha'!$C$113:$J$172</definedName>
    <definedName name="_xlnm.Print_Titles" localSheetId="10">'10 - Běžecká dráha'!$125:$125</definedName>
    <definedName name="_xlnm._FilterDatabase" localSheetId="11" hidden="1">'11 - Zeleň'!$C$122:$K$143</definedName>
    <definedName name="_xlnm.Print_Area" localSheetId="11">'11 - Zeleň'!$C$4:$J$76,'11 - Zeleň'!$C$82:$J$104,'11 - Zeleň'!$C$110:$J$143</definedName>
    <definedName name="_xlnm.Print_Titles" localSheetId="11">'11 - Zeleň'!$122:$122</definedName>
    <definedName name="_xlnm._FilterDatabase" localSheetId="12" hidden="1">'12 - Fotbalové hřiště'!$C$126:$K$201</definedName>
    <definedName name="_xlnm.Print_Area" localSheetId="12">'12 - Fotbalové hřiště'!$C$4:$J$76,'12 - Fotbalové hřiště'!$C$82:$J$108,'12 - Fotbalové hřiště'!$C$114:$J$201</definedName>
    <definedName name="_xlnm.Print_Titles" localSheetId="12">'12 - Fotbalové hřiště'!$126:$126</definedName>
    <definedName name="_xlnm.Print_Area" localSheetId="13">'Seznam figur'!$C$4:$G$31</definedName>
    <definedName name="_xlnm.Print_Titles" localSheetId="13">'Seznam figur'!$9:$9</definedName>
  </definedNames>
  <calcPr/>
</workbook>
</file>

<file path=xl/calcChain.xml><?xml version="1.0" encoding="utf-8"?>
<calcChain xmlns="http://schemas.openxmlformats.org/spreadsheetml/2006/main">
  <c i="14" l="1" r="D7"/>
  <c i="13" r="J37"/>
  <c r="J36"/>
  <c i="1" r="AY106"/>
  <c i="13" r="J35"/>
  <c i="1" r="AX106"/>
  <c i="13" r="BI201"/>
  <c r="BH201"/>
  <c r="BG201"/>
  <c r="BF201"/>
  <c r="T201"/>
  <c r="T200"/>
  <c r="R201"/>
  <c r="R200"/>
  <c r="P201"/>
  <c r="P200"/>
  <c r="BI199"/>
  <c r="BH199"/>
  <c r="BG199"/>
  <c r="BF199"/>
  <c r="T199"/>
  <c r="T198"/>
  <c r="R199"/>
  <c r="R198"/>
  <c r="P199"/>
  <c r="P198"/>
  <c r="BI197"/>
  <c r="BH197"/>
  <c r="BG197"/>
  <c r="BF197"/>
  <c r="T197"/>
  <c r="T196"/>
  <c r="T195"/>
  <c r="R197"/>
  <c r="R196"/>
  <c r="R195"/>
  <c r="P197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91"/>
  <c r="J20"/>
  <c r="J18"/>
  <c r="E18"/>
  <c r="F124"/>
  <c r="J17"/>
  <c r="J15"/>
  <c r="E15"/>
  <c r="F123"/>
  <c r="J14"/>
  <c r="J12"/>
  <c r="J89"/>
  <c r="E7"/>
  <c r="E117"/>
  <c i="12" r="T125"/>
  <c r="J37"/>
  <c r="J36"/>
  <c i="1" r="AY105"/>
  <c i="12" r="J35"/>
  <c i="1" r="AX105"/>
  <c i="12"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T138"/>
  <c r="T137"/>
  <c r="R139"/>
  <c r="R138"/>
  <c r="R137"/>
  <c r="P139"/>
  <c r="P138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R125"/>
  <c r="P126"/>
  <c r="P125"/>
  <c r="F117"/>
  <c r="E115"/>
  <c r="F89"/>
  <c r="E87"/>
  <c r="J24"/>
  <c r="E24"/>
  <c r="J92"/>
  <c r="J23"/>
  <c r="J21"/>
  <c r="E21"/>
  <c r="J119"/>
  <c r="J20"/>
  <c r="J18"/>
  <c r="E18"/>
  <c r="F92"/>
  <c r="J17"/>
  <c r="J15"/>
  <c r="E15"/>
  <c r="F91"/>
  <c r="J14"/>
  <c r="J12"/>
  <c r="J89"/>
  <c r="E7"/>
  <c r="E85"/>
  <c i="11" r="J37"/>
  <c r="J36"/>
  <c i="1" r="AY104"/>
  <c i="11" r="J35"/>
  <c i="1" r="AX104"/>
  <c i="11"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1"/>
  <c r="BH161"/>
  <c r="BG161"/>
  <c r="BF161"/>
  <c r="T161"/>
  <c r="T160"/>
  <c r="T159"/>
  <c r="R161"/>
  <c r="R160"/>
  <c r="R159"/>
  <c r="P161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92"/>
  <c r="J17"/>
  <c r="J15"/>
  <c r="E15"/>
  <c r="F122"/>
  <c r="J14"/>
  <c r="J12"/>
  <c r="J89"/>
  <c r="E7"/>
  <c r="E85"/>
  <c i="10" r="J127"/>
  <c r="J37"/>
  <c r="J36"/>
  <c i="1" r="AY103"/>
  <c i="10" r="J35"/>
  <c i="1" r="AX103"/>
  <c i="10" r="BI150"/>
  <c r="BH150"/>
  <c r="BG150"/>
  <c r="BF150"/>
  <c r="T150"/>
  <c r="T149"/>
  <c r="R150"/>
  <c r="R149"/>
  <c r="P150"/>
  <c r="P149"/>
  <c r="BI148"/>
  <c r="BH148"/>
  <c r="BG148"/>
  <c r="BF148"/>
  <c r="T148"/>
  <c r="T147"/>
  <c r="R148"/>
  <c r="R147"/>
  <c r="P148"/>
  <c r="P147"/>
  <c r="BI146"/>
  <c r="BH146"/>
  <c r="BG146"/>
  <c r="BF146"/>
  <c r="T146"/>
  <c r="T145"/>
  <c r="T144"/>
  <c r="R146"/>
  <c r="R145"/>
  <c r="R144"/>
  <c r="P146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98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91"/>
  <c r="J14"/>
  <c r="J12"/>
  <c r="J119"/>
  <c r="E7"/>
  <c r="E115"/>
  <c i="9" r="J37"/>
  <c r="J36"/>
  <c i="1" r="AY102"/>
  <c i="9" r="J35"/>
  <c i="1" r="AX102"/>
  <c i="9" r="BI206"/>
  <c r="BH206"/>
  <c r="BG206"/>
  <c r="BF206"/>
  <c r="T206"/>
  <c r="T205"/>
  <c r="R206"/>
  <c r="R205"/>
  <c r="P206"/>
  <c r="P205"/>
  <c r="BI204"/>
  <c r="BH204"/>
  <c r="BG204"/>
  <c r="BF204"/>
  <c r="T204"/>
  <c r="T203"/>
  <c r="R204"/>
  <c r="R203"/>
  <c r="P204"/>
  <c r="P203"/>
  <c r="BI202"/>
  <c r="BH202"/>
  <c r="BG202"/>
  <c r="BF202"/>
  <c r="T202"/>
  <c r="T201"/>
  <c r="R202"/>
  <c r="R201"/>
  <c r="P202"/>
  <c r="P201"/>
  <c r="BI200"/>
  <c r="BH200"/>
  <c r="BG200"/>
  <c r="BF200"/>
  <c r="T200"/>
  <c r="T199"/>
  <c r="T198"/>
  <c r="R200"/>
  <c r="R199"/>
  <c r="R198"/>
  <c r="P200"/>
  <c r="P199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F125"/>
  <c r="E123"/>
  <c r="F89"/>
  <c r="E87"/>
  <c r="J24"/>
  <c r="E24"/>
  <c r="J92"/>
  <c r="J23"/>
  <c r="J21"/>
  <c r="E21"/>
  <c r="J127"/>
  <c r="J20"/>
  <c r="J18"/>
  <c r="E18"/>
  <c r="F128"/>
  <c r="J17"/>
  <c r="J15"/>
  <c r="E15"/>
  <c r="F127"/>
  <c r="J14"/>
  <c r="J12"/>
  <c r="J89"/>
  <c r="E7"/>
  <c r="E121"/>
  <c i="8" r="J37"/>
  <c r="J36"/>
  <c i="1" r="AY101"/>
  <c i="8" r="J35"/>
  <c i="1" r="AX101"/>
  <c i="8" r="BI155"/>
  <c r="BH155"/>
  <c r="BG155"/>
  <c r="BF155"/>
  <c r="T155"/>
  <c r="T154"/>
  <c r="R155"/>
  <c r="R154"/>
  <c r="P155"/>
  <c r="P154"/>
  <c r="BI153"/>
  <c r="BH153"/>
  <c r="BG153"/>
  <c r="BF153"/>
  <c r="T153"/>
  <c r="T152"/>
  <c r="T149"/>
  <c r="R153"/>
  <c r="R152"/>
  <c r="P153"/>
  <c r="P152"/>
  <c r="BI151"/>
  <c r="BH151"/>
  <c r="BG151"/>
  <c r="BF151"/>
  <c r="T151"/>
  <c r="T150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F120"/>
  <c r="E118"/>
  <c r="F89"/>
  <c r="E87"/>
  <c r="J24"/>
  <c r="E24"/>
  <c r="J92"/>
  <c r="J23"/>
  <c r="J21"/>
  <c r="E21"/>
  <c r="J91"/>
  <c r="J20"/>
  <c r="J18"/>
  <c r="E18"/>
  <c r="F92"/>
  <c r="J17"/>
  <c r="J15"/>
  <c r="E15"/>
  <c r="F122"/>
  <c r="J14"/>
  <c r="J12"/>
  <c r="J120"/>
  <c r="E7"/>
  <c r="E116"/>
  <c i="7" r="J37"/>
  <c r="J36"/>
  <c i="1" r="AY100"/>
  <c i="7" r="J35"/>
  <c i="1" r="AX100"/>
  <c i="7" r="BI271"/>
  <c r="BH271"/>
  <c r="BG271"/>
  <c r="BF271"/>
  <c r="T271"/>
  <c r="T270"/>
  <c r="R271"/>
  <c r="R270"/>
  <c r="P271"/>
  <c r="P270"/>
  <c r="BI269"/>
  <c r="BH269"/>
  <c r="BG269"/>
  <c r="BF269"/>
  <c r="T269"/>
  <c r="T268"/>
  <c r="R269"/>
  <c r="R268"/>
  <c r="P269"/>
  <c r="P268"/>
  <c r="BI267"/>
  <c r="BH267"/>
  <c r="BG267"/>
  <c r="BF267"/>
  <c r="T267"/>
  <c r="T266"/>
  <c r="R267"/>
  <c r="R266"/>
  <c r="P267"/>
  <c r="P266"/>
  <c r="BI265"/>
  <c r="BH265"/>
  <c r="BG265"/>
  <c r="BF265"/>
  <c r="T265"/>
  <c r="T264"/>
  <c r="T263"/>
  <c r="R265"/>
  <c r="R264"/>
  <c r="P265"/>
  <c r="P264"/>
  <c r="P263"/>
  <c r="BI257"/>
  <c r="BH257"/>
  <c r="BG257"/>
  <c r="BF257"/>
  <c r="T257"/>
  <c r="R257"/>
  <c r="P257"/>
  <c r="BI251"/>
  <c r="BH251"/>
  <c r="BG251"/>
  <c r="BF251"/>
  <c r="T251"/>
  <c r="R251"/>
  <c r="P251"/>
  <c r="BI245"/>
  <c r="BH245"/>
  <c r="BG245"/>
  <c r="BF245"/>
  <c r="T245"/>
  <c r="R245"/>
  <c r="P245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T190"/>
  <c r="R191"/>
  <c r="R190"/>
  <c r="P191"/>
  <c r="P190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F127"/>
  <c r="E125"/>
  <c r="F89"/>
  <c r="E87"/>
  <c r="J24"/>
  <c r="E24"/>
  <c r="J92"/>
  <c r="J23"/>
  <c r="J21"/>
  <c r="E21"/>
  <c r="J91"/>
  <c r="J20"/>
  <c r="J18"/>
  <c r="E18"/>
  <c r="F92"/>
  <c r="J17"/>
  <c r="J15"/>
  <c r="E15"/>
  <c r="F129"/>
  <c r="J14"/>
  <c r="J12"/>
  <c r="J127"/>
  <c r="E7"/>
  <c r="E85"/>
  <c i="6" r="J37"/>
  <c r="J36"/>
  <c i="1" r="AY99"/>
  <c i="6" r="J35"/>
  <c i="1" r="AX99"/>
  <c i="6" r="BI211"/>
  <c r="BH211"/>
  <c r="BG211"/>
  <c r="BF211"/>
  <c r="T211"/>
  <c r="T210"/>
  <c r="R211"/>
  <c r="R210"/>
  <c r="P211"/>
  <c r="P210"/>
  <c r="BI209"/>
  <c r="BH209"/>
  <c r="BG209"/>
  <c r="BF209"/>
  <c r="T209"/>
  <c r="T208"/>
  <c r="R209"/>
  <c r="R208"/>
  <c r="P209"/>
  <c r="P208"/>
  <c r="BI207"/>
  <c r="BH207"/>
  <c r="BG207"/>
  <c r="BF207"/>
  <c r="T207"/>
  <c r="T206"/>
  <c r="T205"/>
  <c r="R207"/>
  <c r="R206"/>
  <c r="R205"/>
  <c r="P207"/>
  <c r="P206"/>
  <c r="P205"/>
  <c r="BI199"/>
  <c r="BH199"/>
  <c r="BG199"/>
  <c r="BF199"/>
  <c r="T199"/>
  <c r="T198"/>
  <c r="R199"/>
  <c r="R198"/>
  <c r="P199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87"/>
  <c r="BH187"/>
  <c r="BG187"/>
  <c r="BF187"/>
  <c r="T187"/>
  <c r="R187"/>
  <c r="P187"/>
  <c r="BI180"/>
  <c r="BH180"/>
  <c r="BG180"/>
  <c r="BF180"/>
  <c r="T180"/>
  <c r="R180"/>
  <c r="P180"/>
  <c r="BI178"/>
  <c r="BH178"/>
  <c r="BG178"/>
  <c r="BF178"/>
  <c r="T178"/>
  <c r="R178"/>
  <c r="P178"/>
  <c r="BI171"/>
  <c r="BH171"/>
  <c r="BG171"/>
  <c r="BF171"/>
  <c r="T171"/>
  <c r="R171"/>
  <c r="P171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4"/>
  <c r="BH144"/>
  <c r="BG144"/>
  <c r="BF144"/>
  <c r="T144"/>
  <c r="R144"/>
  <c r="P144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123"/>
  <c r="J20"/>
  <c r="J18"/>
  <c r="E18"/>
  <c r="F124"/>
  <c r="J17"/>
  <c r="J15"/>
  <c r="E15"/>
  <c r="F91"/>
  <c r="J14"/>
  <c r="J12"/>
  <c r="J89"/>
  <c r="E7"/>
  <c r="E85"/>
  <c i="5" r="J284"/>
  <c r="J37"/>
  <c r="J36"/>
  <c i="1" r="AY98"/>
  <c i="5" r="J35"/>
  <c i="1" r="AX98"/>
  <c i="5" r="BI352"/>
  <c r="BH352"/>
  <c r="BG352"/>
  <c r="BF352"/>
  <c r="T352"/>
  <c r="T351"/>
  <c r="R352"/>
  <c r="R351"/>
  <c r="P352"/>
  <c r="P351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T345"/>
  <c r="R346"/>
  <c r="R345"/>
  <c r="P346"/>
  <c r="P345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26"/>
  <c r="BH326"/>
  <c r="BG326"/>
  <c r="BF326"/>
  <c r="T326"/>
  <c r="T325"/>
  <c r="R326"/>
  <c r="R325"/>
  <c r="P326"/>
  <c r="P325"/>
  <c r="BI319"/>
  <c r="BH319"/>
  <c r="BG319"/>
  <c r="BF319"/>
  <c r="T319"/>
  <c r="R319"/>
  <c r="P319"/>
  <c r="BI313"/>
  <c r="BH313"/>
  <c r="BG313"/>
  <c r="BF313"/>
  <c r="T313"/>
  <c r="R313"/>
  <c r="P313"/>
  <c r="BI307"/>
  <c r="BH307"/>
  <c r="BG307"/>
  <c r="BF307"/>
  <c r="T307"/>
  <c r="R307"/>
  <c r="P307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J107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T192"/>
  <c r="R193"/>
  <c r="R192"/>
  <c r="P193"/>
  <c r="P192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F130"/>
  <c r="E128"/>
  <c r="F89"/>
  <c r="E87"/>
  <c r="J24"/>
  <c r="E24"/>
  <c r="J92"/>
  <c r="J23"/>
  <c r="J21"/>
  <c r="E21"/>
  <c r="J91"/>
  <c r="J20"/>
  <c r="J18"/>
  <c r="E18"/>
  <c r="F133"/>
  <c r="J17"/>
  <c r="J15"/>
  <c r="E15"/>
  <c r="F132"/>
  <c r="J14"/>
  <c r="J12"/>
  <c r="J89"/>
  <c r="E7"/>
  <c r="E85"/>
  <c i="4" r="J37"/>
  <c r="J36"/>
  <c i="1" r="AY97"/>
  <c i="4" r="J35"/>
  <c i="1" r="AX97"/>
  <c i="4" r="BI487"/>
  <c r="BH487"/>
  <c r="BG487"/>
  <c r="BF487"/>
  <c r="T487"/>
  <c r="T486"/>
  <c r="R487"/>
  <c r="R486"/>
  <c r="P487"/>
  <c r="P486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T480"/>
  <c r="R481"/>
  <c r="R480"/>
  <c r="P481"/>
  <c r="P480"/>
  <c r="BI479"/>
  <c r="BH479"/>
  <c r="BG479"/>
  <c r="BF479"/>
  <c r="T479"/>
  <c r="T478"/>
  <c r="R479"/>
  <c r="R478"/>
  <c r="P479"/>
  <c r="P478"/>
  <c r="BI476"/>
  <c r="BH476"/>
  <c r="BG476"/>
  <c r="BF476"/>
  <c r="T476"/>
  <c r="R476"/>
  <c r="P476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4"/>
  <c r="BH464"/>
  <c r="BG464"/>
  <c r="BF464"/>
  <c r="T464"/>
  <c r="R464"/>
  <c r="P464"/>
  <c r="BI463"/>
  <c r="BH463"/>
  <c r="BG463"/>
  <c r="BF463"/>
  <c r="T463"/>
  <c r="R463"/>
  <c r="P463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6"/>
  <c r="BH446"/>
  <c r="BG446"/>
  <c r="BF446"/>
  <c r="T446"/>
  <c r="R446"/>
  <c r="P446"/>
  <c r="BI440"/>
  <c r="BH440"/>
  <c r="BG440"/>
  <c r="BF440"/>
  <c r="T440"/>
  <c r="R440"/>
  <c r="P440"/>
  <c r="BI434"/>
  <c r="BH434"/>
  <c r="BG434"/>
  <c r="BF434"/>
  <c r="T434"/>
  <c r="R434"/>
  <c r="P434"/>
  <c r="BI428"/>
  <c r="BH428"/>
  <c r="BG428"/>
  <c r="BF428"/>
  <c r="T428"/>
  <c r="R428"/>
  <c r="P428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3"/>
  <c r="BH413"/>
  <c r="BG413"/>
  <c r="BF413"/>
  <c r="T413"/>
  <c r="R413"/>
  <c r="P413"/>
  <c r="BI405"/>
  <c r="BH405"/>
  <c r="BG405"/>
  <c r="BF405"/>
  <c r="T405"/>
  <c r="R405"/>
  <c r="P405"/>
  <c r="BI402"/>
  <c r="BH402"/>
  <c r="BG402"/>
  <c r="BF402"/>
  <c r="T402"/>
  <c r="R402"/>
  <c r="P402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7"/>
  <c r="BH247"/>
  <c r="BG247"/>
  <c r="BF247"/>
  <c r="T247"/>
  <c r="R247"/>
  <c r="P247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69"/>
  <c r="BH169"/>
  <c r="BG169"/>
  <c r="BF169"/>
  <c r="T169"/>
  <c r="R169"/>
  <c r="P169"/>
  <c r="BI166"/>
  <c r="BH166"/>
  <c r="BG166"/>
  <c r="BF166"/>
  <c r="T166"/>
  <c r="R166"/>
  <c r="P166"/>
  <c r="BI150"/>
  <c r="BH150"/>
  <c r="BG150"/>
  <c r="BF150"/>
  <c r="T150"/>
  <c r="R150"/>
  <c r="P150"/>
  <c r="BI143"/>
  <c r="BH143"/>
  <c r="BG143"/>
  <c r="BF143"/>
  <c r="T143"/>
  <c r="R143"/>
  <c r="P143"/>
  <c r="F134"/>
  <c r="E132"/>
  <c r="F89"/>
  <c r="E87"/>
  <c r="J24"/>
  <c r="E24"/>
  <c r="J137"/>
  <c r="J23"/>
  <c r="J21"/>
  <c r="E21"/>
  <c r="J91"/>
  <c r="J20"/>
  <c r="J18"/>
  <c r="E18"/>
  <c r="F137"/>
  <c r="J17"/>
  <c r="J15"/>
  <c r="E15"/>
  <c r="F136"/>
  <c r="J14"/>
  <c r="J12"/>
  <c r="J134"/>
  <c r="E7"/>
  <c r="E130"/>
  <c i="3" r="J37"/>
  <c r="J36"/>
  <c i="1" r="AY96"/>
  <c i="3" r="J35"/>
  <c i="1" r="AX96"/>
  <c i="3"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T227"/>
  <c r="R228"/>
  <c r="R227"/>
  <c r="P228"/>
  <c r="P227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F126"/>
  <c r="E124"/>
  <c r="F89"/>
  <c r="E87"/>
  <c r="J24"/>
  <c r="E24"/>
  <c r="J129"/>
  <c r="J23"/>
  <c r="J21"/>
  <c r="E21"/>
  <c r="J91"/>
  <c r="J20"/>
  <c r="J18"/>
  <c r="E18"/>
  <c r="F92"/>
  <c r="J17"/>
  <c r="J15"/>
  <c r="E15"/>
  <c r="F91"/>
  <c r="J14"/>
  <c r="J12"/>
  <c r="J126"/>
  <c r="E7"/>
  <c r="E122"/>
  <c i="2" r="J37"/>
  <c r="J36"/>
  <c i="1" r="AY95"/>
  <c i="2" r="J35"/>
  <c i="1" r="AX95"/>
  <c i="2" r="BI1773"/>
  <c r="BH1773"/>
  <c r="BG1773"/>
  <c r="BF1773"/>
  <c r="T1773"/>
  <c r="T1772"/>
  <c r="R1773"/>
  <c r="R1772"/>
  <c r="P1773"/>
  <c r="P1772"/>
  <c r="BI1771"/>
  <c r="BH1771"/>
  <c r="BG1771"/>
  <c r="BF1771"/>
  <c r="T1771"/>
  <c r="T1770"/>
  <c r="R1771"/>
  <c r="R1770"/>
  <c r="P1771"/>
  <c r="P1770"/>
  <c r="BI1769"/>
  <c r="BH1769"/>
  <c r="BG1769"/>
  <c r="BF1769"/>
  <c r="T1769"/>
  <c r="T1768"/>
  <c r="T1767"/>
  <c r="R1769"/>
  <c r="R1768"/>
  <c r="R1767"/>
  <c r="P1769"/>
  <c r="P1768"/>
  <c r="P1767"/>
  <c r="BI1764"/>
  <c r="BH1764"/>
  <c r="BG1764"/>
  <c r="BF1764"/>
  <c r="T1764"/>
  <c r="T1763"/>
  <c r="R1764"/>
  <c r="R1763"/>
  <c r="P1764"/>
  <c r="P1763"/>
  <c r="BI1761"/>
  <c r="BH1761"/>
  <c r="BG1761"/>
  <c r="BF1761"/>
  <c r="T1761"/>
  <c r="R1761"/>
  <c r="P1761"/>
  <c r="BI1735"/>
  <c r="BH1735"/>
  <c r="BG1735"/>
  <c r="BF1735"/>
  <c r="T1735"/>
  <c r="R1735"/>
  <c r="P1735"/>
  <c r="BI1709"/>
  <c r="BH1709"/>
  <c r="BG1709"/>
  <c r="BF1709"/>
  <c r="T1709"/>
  <c r="R1709"/>
  <c r="P1709"/>
  <c r="BI1706"/>
  <c r="BH1706"/>
  <c r="BG1706"/>
  <c r="BF1706"/>
  <c r="T1706"/>
  <c r="R1706"/>
  <c r="P1706"/>
  <c r="BI1704"/>
  <c r="BH1704"/>
  <c r="BG1704"/>
  <c r="BF1704"/>
  <c r="T1704"/>
  <c r="R1704"/>
  <c r="P1704"/>
  <c r="BI1701"/>
  <c r="BH1701"/>
  <c r="BG1701"/>
  <c r="BF1701"/>
  <c r="T1701"/>
  <c r="R1701"/>
  <c r="P1701"/>
  <c r="BI1699"/>
  <c r="BH1699"/>
  <c r="BG1699"/>
  <c r="BF1699"/>
  <c r="T1699"/>
  <c r="R1699"/>
  <c r="P1699"/>
  <c r="BI1696"/>
  <c r="BH1696"/>
  <c r="BG1696"/>
  <c r="BF1696"/>
  <c r="T1696"/>
  <c r="R1696"/>
  <c r="P1696"/>
  <c r="BI1694"/>
  <c r="BH1694"/>
  <c r="BG1694"/>
  <c r="BF1694"/>
  <c r="T1694"/>
  <c r="R1694"/>
  <c r="P1694"/>
  <c r="BI1692"/>
  <c r="BH1692"/>
  <c r="BG1692"/>
  <c r="BF1692"/>
  <c r="T1692"/>
  <c r="R1692"/>
  <c r="P1692"/>
  <c r="BI1668"/>
  <c r="BH1668"/>
  <c r="BG1668"/>
  <c r="BF1668"/>
  <c r="T1668"/>
  <c r="R1668"/>
  <c r="P1668"/>
  <c r="BI1644"/>
  <c r="BH1644"/>
  <c r="BG1644"/>
  <c r="BF1644"/>
  <c r="T1644"/>
  <c r="R1644"/>
  <c r="P1644"/>
  <c r="BI1640"/>
  <c r="BH1640"/>
  <c r="BG1640"/>
  <c r="BF1640"/>
  <c r="T1640"/>
  <c r="R1640"/>
  <c r="P1640"/>
  <c r="BI1637"/>
  <c r="BH1637"/>
  <c r="BG1637"/>
  <c r="BF1637"/>
  <c r="T1637"/>
  <c r="R1637"/>
  <c r="P1637"/>
  <c r="BI1634"/>
  <c r="BH1634"/>
  <c r="BG1634"/>
  <c r="BF1634"/>
  <c r="T1634"/>
  <c r="R1634"/>
  <c r="P1634"/>
  <c r="BI1630"/>
  <c r="BH1630"/>
  <c r="BG1630"/>
  <c r="BF1630"/>
  <c r="T1630"/>
  <c r="R1630"/>
  <c r="P1630"/>
  <c r="BI1626"/>
  <c r="BH1626"/>
  <c r="BG1626"/>
  <c r="BF1626"/>
  <c r="T1626"/>
  <c r="R1626"/>
  <c r="P1626"/>
  <c r="BI1622"/>
  <c r="BH1622"/>
  <c r="BG1622"/>
  <c r="BF1622"/>
  <c r="T1622"/>
  <c r="R1622"/>
  <c r="P1622"/>
  <c r="BI1618"/>
  <c r="BH1618"/>
  <c r="BG1618"/>
  <c r="BF1618"/>
  <c r="T1618"/>
  <c r="R1618"/>
  <c r="P1618"/>
  <c r="BI1614"/>
  <c r="BH1614"/>
  <c r="BG1614"/>
  <c r="BF1614"/>
  <c r="T1614"/>
  <c r="R1614"/>
  <c r="P1614"/>
  <c r="BI1612"/>
  <c r="BH1612"/>
  <c r="BG1612"/>
  <c r="BF1612"/>
  <c r="T1612"/>
  <c r="R1612"/>
  <c r="P1612"/>
  <c r="BI1611"/>
  <c r="BH1611"/>
  <c r="BG1611"/>
  <c r="BF1611"/>
  <c r="T1611"/>
  <c r="R1611"/>
  <c r="P1611"/>
  <c r="BI1610"/>
  <c r="BH1610"/>
  <c r="BG1610"/>
  <c r="BF1610"/>
  <c r="T1610"/>
  <c r="R1610"/>
  <c r="P1610"/>
  <c r="BI1608"/>
  <c r="BH1608"/>
  <c r="BG1608"/>
  <c r="BF1608"/>
  <c r="T1608"/>
  <c r="R1608"/>
  <c r="P1608"/>
  <c r="BI1602"/>
  <c r="BH1602"/>
  <c r="BG1602"/>
  <c r="BF1602"/>
  <c r="T1602"/>
  <c r="R1602"/>
  <c r="P1602"/>
  <c r="BI1600"/>
  <c r="BH1600"/>
  <c r="BG1600"/>
  <c r="BF1600"/>
  <c r="T1600"/>
  <c r="R1600"/>
  <c r="P1600"/>
  <c r="BI1599"/>
  <c r="BH1599"/>
  <c r="BG1599"/>
  <c r="BF1599"/>
  <c r="T1599"/>
  <c r="R1599"/>
  <c r="P1599"/>
  <c r="BI1598"/>
  <c r="BH1598"/>
  <c r="BG1598"/>
  <c r="BF1598"/>
  <c r="T1598"/>
  <c r="R1598"/>
  <c r="P1598"/>
  <c r="BI1596"/>
  <c r="BH1596"/>
  <c r="BG1596"/>
  <c r="BF1596"/>
  <c r="T1596"/>
  <c r="R1596"/>
  <c r="P1596"/>
  <c r="BI1582"/>
  <c r="BH1582"/>
  <c r="BG1582"/>
  <c r="BF1582"/>
  <c r="T1582"/>
  <c r="R1582"/>
  <c r="P1582"/>
  <c r="BI1579"/>
  <c r="BH1579"/>
  <c r="BG1579"/>
  <c r="BF1579"/>
  <c r="T1579"/>
  <c r="R1579"/>
  <c r="P1579"/>
  <c r="BI1569"/>
  <c r="BH1569"/>
  <c r="BG1569"/>
  <c r="BF1569"/>
  <c r="T1569"/>
  <c r="R1569"/>
  <c r="P1569"/>
  <c r="BI1565"/>
  <c r="BH1565"/>
  <c r="BG1565"/>
  <c r="BF1565"/>
  <c r="T1565"/>
  <c r="R1565"/>
  <c r="P1565"/>
  <c r="BI1559"/>
  <c r="BH1559"/>
  <c r="BG1559"/>
  <c r="BF1559"/>
  <c r="T1559"/>
  <c r="R1559"/>
  <c r="P1559"/>
  <c r="BI1557"/>
  <c r="BH1557"/>
  <c r="BG1557"/>
  <c r="BF1557"/>
  <c r="T1557"/>
  <c r="R1557"/>
  <c r="P1557"/>
  <c r="BI1543"/>
  <c r="BH1543"/>
  <c r="BG1543"/>
  <c r="BF1543"/>
  <c r="T1543"/>
  <c r="R1543"/>
  <c r="P1543"/>
  <c r="BI1539"/>
  <c r="BH1539"/>
  <c r="BG1539"/>
  <c r="BF1539"/>
  <c r="T1539"/>
  <c r="R1539"/>
  <c r="P1539"/>
  <c r="BI1525"/>
  <c r="BH1525"/>
  <c r="BG1525"/>
  <c r="BF1525"/>
  <c r="T1525"/>
  <c r="R1525"/>
  <c r="P1525"/>
  <c r="BI1521"/>
  <c r="BH1521"/>
  <c r="BG1521"/>
  <c r="BF1521"/>
  <c r="T1521"/>
  <c r="R1521"/>
  <c r="P1521"/>
  <c r="BI1507"/>
  <c r="BH1507"/>
  <c r="BG1507"/>
  <c r="BF1507"/>
  <c r="T1507"/>
  <c r="R1507"/>
  <c r="P1507"/>
  <c r="BI1493"/>
  <c r="BH1493"/>
  <c r="BG1493"/>
  <c r="BF1493"/>
  <c r="T1493"/>
  <c r="R1493"/>
  <c r="P1493"/>
  <c r="BI1479"/>
  <c r="BH1479"/>
  <c r="BG1479"/>
  <c r="BF1479"/>
  <c r="T1479"/>
  <c r="R1479"/>
  <c r="P1479"/>
  <c r="BI1477"/>
  <c r="BH1477"/>
  <c r="BG1477"/>
  <c r="BF1477"/>
  <c r="T1477"/>
  <c r="R1477"/>
  <c r="P1477"/>
  <c r="BI1476"/>
  <c r="BH1476"/>
  <c r="BG1476"/>
  <c r="BF1476"/>
  <c r="T1476"/>
  <c r="R1476"/>
  <c r="P1476"/>
  <c r="BI1475"/>
  <c r="BH1475"/>
  <c r="BG1475"/>
  <c r="BF1475"/>
  <c r="T1475"/>
  <c r="R1475"/>
  <c r="P1475"/>
  <c r="BI1472"/>
  <c r="BH1472"/>
  <c r="BG1472"/>
  <c r="BF1472"/>
  <c r="T1472"/>
  <c r="R1472"/>
  <c r="P1472"/>
  <c r="BI1470"/>
  <c r="BH1470"/>
  <c r="BG1470"/>
  <c r="BF1470"/>
  <c r="T1470"/>
  <c r="R1470"/>
  <c r="P1470"/>
  <c r="BI1469"/>
  <c r="BH1469"/>
  <c r="BG1469"/>
  <c r="BF1469"/>
  <c r="T1469"/>
  <c r="R1469"/>
  <c r="P1469"/>
  <c r="BI1468"/>
  <c r="BH1468"/>
  <c r="BG1468"/>
  <c r="BF1468"/>
  <c r="T1468"/>
  <c r="R1468"/>
  <c r="P1468"/>
  <c r="BI1467"/>
  <c r="BH1467"/>
  <c r="BG1467"/>
  <c r="BF1467"/>
  <c r="T1467"/>
  <c r="R1467"/>
  <c r="P1467"/>
  <c r="BI1464"/>
  <c r="BH1464"/>
  <c r="BG1464"/>
  <c r="BF1464"/>
  <c r="T1464"/>
  <c r="R1464"/>
  <c r="P1464"/>
  <c r="BI1459"/>
  <c r="BH1459"/>
  <c r="BG1459"/>
  <c r="BF1459"/>
  <c r="T1459"/>
  <c r="R1459"/>
  <c r="P1459"/>
  <c r="BI1453"/>
  <c r="BH1453"/>
  <c r="BG1453"/>
  <c r="BF1453"/>
  <c r="T1453"/>
  <c r="R1453"/>
  <c r="P1453"/>
  <c r="BI1451"/>
  <c r="BH1451"/>
  <c r="BG1451"/>
  <c r="BF1451"/>
  <c r="T1451"/>
  <c r="R1451"/>
  <c r="P1451"/>
  <c r="BI1449"/>
  <c r="BH1449"/>
  <c r="BG1449"/>
  <c r="BF1449"/>
  <c r="T1449"/>
  <c r="R1449"/>
  <c r="P1449"/>
  <c r="BI1447"/>
  <c r="BH1447"/>
  <c r="BG1447"/>
  <c r="BF1447"/>
  <c r="T1447"/>
  <c r="R1447"/>
  <c r="P1447"/>
  <c r="BI1437"/>
  <c r="BH1437"/>
  <c r="BG1437"/>
  <c r="BF1437"/>
  <c r="T1437"/>
  <c r="R1437"/>
  <c r="P1437"/>
  <c r="BI1427"/>
  <c r="BH1427"/>
  <c r="BG1427"/>
  <c r="BF1427"/>
  <c r="T1427"/>
  <c r="R1427"/>
  <c r="P1427"/>
  <c r="BI1424"/>
  <c r="BH1424"/>
  <c r="BG1424"/>
  <c r="BF1424"/>
  <c r="T1424"/>
  <c r="R1424"/>
  <c r="P1424"/>
  <c r="BI1421"/>
  <c r="BH1421"/>
  <c r="BG1421"/>
  <c r="BF1421"/>
  <c r="T1421"/>
  <c r="R1421"/>
  <c r="P1421"/>
  <c r="BI1417"/>
  <c r="BH1417"/>
  <c r="BG1417"/>
  <c r="BF1417"/>
  <c r="T1417"/>
  <c r="R1417"/>
  <c r="P1417"/>
  <c r="BI1414"/>
  <c r="BH1414"/>
  <c r="BG1414"/>
  <c r="BF1414"/>
  <c r="T1414"/>
  <c r="R1414"/>
  <c r="P1414"/>
  <c r="BI1411"/>
  <c r="BH1411"/>
  <c r="BG1411"/>
  <c r="BF1411"/>
  <c r="T1411"/>
  <c r="R1411"/>
  <c r="P1411"/>
  <c r="BI1409"/>
  <c r="BH1409"/>
  <c r="BG1409"/>
  <c r="BF1409"/>
  <c r="T1409"/>
  <c r="R1409"/>
  <c r="P1409"/>
  <c r="BI1402"/>
  <c r="BH1402"/>
  <c r="BG1402"/>
  <c r="BF1402"/>
  <c r="T1402"/>
  <c r="R1402"/>
  <c r="P1402"/>
  <c r="BI1400"/>
  <c r="BH1400"/>
  <c r="BG1400"/>
  <c r="BF1400"/>
  <c r="T1400"/>
  <c r="R1400"/>
  <c r="P1400"/>
  <c r="BI1398"/>
  <c r="BH1398"/>
  <c r="BG1398"/>
  <c r="BF1398"/>
  <c r="T1398"/>
  <c r="R1398"/>
  <c r="P1398"/>
  <c r="BI1395"/>
  <c r="BH1395"/>
  <c r="BG1395"/>
  <c r="BF1395"/>
  <c r="T1395"/>
  <c r="R1395"/>
  <c r="P1395"/>
  <c r="BI1392"/>
  <c r="BH1392"/>
  <c r="BG1392"/>
  <c r="BF1392"/>
  <c r="T1392"/>
  <c r="R1392"/>
  <c r="P1392"/>
  <c r="BI1389"/>
  <c r="BH1389"/>
  <c r="BG1389"/>
  <c r="BF1389"/>
  <c r="T1389"/>
  <c r="R1389"/>
  <c r="P1389"/>
  <c r="BI1387"/>
  <c r="BH1387"/>
  <c r="BG1387"/>
  <c r="BF1387"/>
  <c r="T1387"/>
  <c r="R1387"/>
  <c r="P1387"/>
  <c r="BI1386"/>
  <c r="BH1386"/>
  <c r="BG1386"/>
  <c r="BF1386"/>
  <c r="T1386"/>
  <c r="R1386"/>
  <c r="P1386"/>
  <c r="BI1385"/>
  <c r="BH1385"/>
  <c r="BG1385"/>
  <c r="BF1385"/>
  <c r="T1385"/>
  <c r="R1385"/>
  <c r="P1385"/>
  <c r="BI1383"/>
  <c r="BH1383"/>
  <c r="BG1383"/>
  <c r="BF1383"/>
  <c r="T1383"/>
  <c r="R1383"/>
  <c r="P1383"/>
  <c r="BI1381"/>
  <c r="BH1381"/>
  <c r="BG1381"/>
  <c r="BF1381"/>
  <c r="T1381"/>
  <c r="R1381"/>
  <c r="P1381"/>
  <c r="BI1379"/>
  <c r="BH1379"/>
  <c r="BG1379"/>
  <c r="BF1379"/>
  <c r="T1379"/>
  <c r="R1379"/>
  <c r="P1379"/>
  <c r="BI1377"/>
  <c r="BH1377"/>
  <c r="BG1377"/>
  <c r="BF1377"/>
  <c r="T1377"/>
  <c r="R1377"/>
  <c r="P1377"/>
  <c r="BI1373"/>
  <c r="BH1373"/>
  <c r="BG1373"/>
  <c r="BF1373"/>
  <c r="T1373"/>
  <c r="R1373"/>
  <c r="P1373"/>
  <c r="BI1370"/>
  <c r="BH1370"/>
  <c r="BG1370"/>
  <c r="BF1370"/>
  <c r="T1370"/>
  <c r="R1370"/>
  <c r="P1370"/>
  <c r="BI1367"/>
  <c r="BH1367"/>
  <c r="BG1367"/>
  <c r="BF1367"/>
  <c r="T1367"/>
  <c r="R1367"/>
  <c r="P1367"/>
  <c r="BI1364"/>
  <c r="BH1364"/>
  <c r="BG1364"/>
  <c r="BF1364"/>
  <c r="T1364"/>
  <c r="R1364"/>
  <c r="P1364"/>
  <c r="BI1362"/>
  <c r="BH1362"/>
  <c r="BG1362"/>
  <c r="BF1362"/>
  <c r="T1362"/>
  <c r="R1362"/>
  <c r="P1362"/>
  <c r="BI1360"/>
  <c r="BH1360"/>
  <c r="BG1360"/>
  <c r="BF1360"/>
  <c r="T1360"/>
  <c r="R1360"/>
  <c r="P1360"/>
  <c r="BI1358"/>
  <c r="BH1358"/>
  <c r="BG1358"/>
  <c r="BF1358"/>
  <c r="T1358"/>
  <c r="R1358"/>
  <c r="P1358"/>
  <c r="BI1353"/>
  <c r="BH1353"/>
  <c r="BG1353"/>
  <c r="BF1353"/>
  <c r="T1353"/>
  <c r="R1353"/>
  <c r="P1353"/>
  <c r="BI1348"/>
  <c r="BH1348"/>
  <c r="BG1348"/>
  <c r="BF1348"/>
  <c r="T1348"/>
  <c r="R1348"/>
  <c r="P1348"/>
  <c r="BI1345"/>
  <c r="BH1345"/>
  <c r="BG1345"/>
  <c r="BF1345"/>
  <c r="T1345"/>
  <c r="R1345"/>
  <c r="P1345"/>
  <c r="BI1343"/>
  <c r="BH1343"/>
  <c r="BG1343"/>
  <c r="BF1343"/>
  <c r="T1343"/>
  <c r="R1343"/>
  <c r="P1343"/>
  <c r="BI1341"/>
  <c r="BH1341"/>
  <c r="BG1341"/>
  <c r="BF1341"/>
  <c r="T1341"/>
  <c r="R1341"/>
  <c r="P1341"/>
  <c r="BI1339"/>
  <c r="BH1339"/>
  <c r="BG1339"/>
  <c r="BF1339"/>
  <c r="T1339"/>
  <c r="R1339"/>
  <c r="P1339"/>
  <c r="BI1338"/>
  <c r="BH1338"/>
  <c r="BG1338"/>
  <c r="BF1338"/>
  <c r="T1338"/>
  <c r="R1338"/>
  <c r="P1338"/>
  <c r="BI1337"/>
  <c r="BH1337"/>
  <c r="BG1337"/>
  <c r="BF1337"/>
  <c r="T1337"/>
  <c r="R1337"/>
  <c r="P1337"/>
  <c r="BI1334"/>
  <c r="BH1334"/>
  <c r="BG1334"/>
  <c r="BF1334"/>
  <c r="T1334"/>
  <c r="R1334"/>
  <c r="P1334"/>
  <c r="BI1308"/>
  <c r="BH1308"/>
  <c r="BG1308"/>
  <c r="BF1308"/>
  <c r="T1308"/>
  <c r="R1308"/>
  <c r="P1308"/>
  <c r="BI1304"/>
  <c r="BH1304"/>
  <c r="BG1304"/>
  <c r="BF1304"/>
  <c r="T1304"/>
  <c r="R1304"/>
  <c r="P1304"/>
  <c r="BI1301"/>
  <c r="BH1301"/>
  <c r="BG1301"/>
  <c r="BF1301"/>
  <c r="T1301"/>
  <c r="R1301"/>
  <c r="P1301"/>
  <c r="BI1299"/>
  <c r="BH1299"/>
  <c r="BG1299"/>
  <c r="BF1299"/>
  <c r="T1299"/>
  <c r="R1299"/>
  <c r="P1299"/>
  <c r="BI1273"/>
  <c r="BH1273"/>
  <c r="BG1273"/>
  <c r="BF1273"/>
  <c r="T1273"/>
  <c r="R1273"/>
  <c r="P1273"/>
  <c r="BI1247"/>
  <c r="BH1247"/>
  <c r="BG1247"/>
  <c r="BF1247"/>
  <c r="T1247"/>
  <c r="R1247"/>
  <c r="P1247"/>
  <c r="BI1241"/>
  <c r="BH1241"/>
  <c r="BG1241"/>
  <c r="BF1241"/>
  <c r="T1241"/>
  <c r="R1241"/>
  <c r="P1241"/>
  <c r="BI1235"/>
  <c r="BH1235"/>
  <c r="BG1235"/>
  <c r="BF1235"/>
  <c r="T1235"/>
  <c r="R1235"/>
  <c r="P1235"/>
  <c r="BI1232"/>
  <c r="BH1232"/>
  <c r="BG1232"/>
  <c r="BF1232"/>
  <c r="T1232"/>
  <c r="R1232"/>
  <c r="P1232"/>
  <c r="BI1230"/>
  <c r="BH1230"/>
  <c r="BG1230"/>
  <c r="BF1230"/>
  <c r="T1230"/>
  <c r="R1230"/>
  <c r="P1230"/>
  <c r="BI1229"/>
  <c r="BH1229"/>
  <c r="BG1229"/>
  <c r="BF1229"/>
  <c r="T1229"/>
  <c r="R1229"/>
  <c r="P1229"/>
  <c r="BI1228"/>
  <c r="BH1228"/>
  <c r="BG1228"/>
  <c r="BF1228"/>
  <c r="T1228"/>
  <c r="R1228"/>
  <c r="P1228"/>
  <c r="BI1225"/>
  <c r="BH1225"/>
  <c r="BG1225"/>
  <c r="BF1225"/>
  <c r="T1225"/>
  <c r="R1225"/>
  <c r="P1225"/>
  <c r="BI1222"/>
  <c r="BH1222"/>
  <c r="BG1222"/>
  <c r="BF1222"/>
  <c r="T1222"/>
  <c r="R1222"/>
  <c r="P1222"/>
  <c r="BI1219"/>
  <c r="BH1219"/>
  <c r="BG1219"/>
  <c r="BF1219"/>
  <c r="T1219"/>
  <c r="R1219"/>
  <c r="P1219"/>
  <c r="BI1217"/>
  <c r="BH1217"/>
  <c r="BG1217"/>
  <c r="BF1217"/>
  <c r="T1217"/>
  <c r="R1217"/>
  <c r="P1217"/>
  <c r="BI1216"/>
  <c r="BH1216"/>
  <c r="BG1216"/>
  <c r="BF1216"/>
  <c r="T1216"/>
  <c r="R1216"/>
  <c r="P1216"/>
  <c r="BI1215"/>
  <c r="BH1215"/>
  <c r="BG1215"/>
  <c r="BF1215"/>
  <c r="T1215"/>
  <c r="R1215"/>
  <c r="P1215"/>
  <c r="BI1214"/>
  <c r="BH1214"/>
  <c r="BG1214"/>
  <c r="BF1214"/>
  <c r="T1214"/>
  <c r="R1214"/>
  <c r="P1214"/>
  <c r="BI1212"/>
  <c r="BH1212"/>
  <c r="BG1212"/>
  <c r="BF1212"/>
  <c r="T1212"/>
  <c r="R1212"/>
  <c r="P1212"/>
  <c r="BI1210"/>
  <c r="BH1210"/>
  <c r="BG1210"/>
  <c r="BF1210"/>
  <c r="T1210"/>
  <c r="R1210"/>
  <c r="P1210"/>
  <c r="BI1207"/>
  <c r="BH1207"/>
  <c r="BG1207"/>
  <c r="BF1207"/>
  <c r="T1207"/>
  <c r="R1207"/>
  <c r="P1207"/>
  <c r="BI1205"/>
  <c r="BH1205"/>
  <c r="BG1205"/>
  <c r="BF1205"/>
  <c r="T1205"/>
  <c r="R1205"/>
  <c r="P1205"/>
  <c r="BI1203"/>
  <c r="BH1203"/>
  <c r="BG1203"/>
  <c r="BF1203"/>
  <c r="T1203"/>
  <c r="R1203"/>
  <c r="P1203"/>
  <c r="BI1202"/>
  <c r="BH1202"/>
  <c r="BG1202"/>
  <c r="BF1202"/>
  <c r="T1202"/>
  <c r="R1202"/>
  <c r="P1202"/>
  <c r="BI1201"/>
  <c r="BH1201"/>
  <c r="BG1201"/>
  <c r="BF1201"/>
  <c r="T1201"/>
  <c r="R1201"/>
  <c r="P1201"/>
  <c r="BI1195"/>
  <c r="BH1195"/>
  <c r="BG1195"/>
  <c r="BF1195"/>
  <c r="T1195"/>
  <c r="R1195"/>
  <c r="P1195"/>
  <c r="BI1194"/>
  <c r="BH1194"/>
  <c r="BG1194"/>
  <c r="BF1194"/>
  <c r="T1194"/>
  <c r="R1194"/>
  <c r="P1194"/>
  <c r="BI1192"/>
  <c r="BH1192"/>
  <c r="BG1192"/>
  <c r="BF1192"/>
  <c r="T1192"/>
  <c r="R1192"/>
  <c r="P1192"/>
  <c r="BI1190"/>
  <c r="BH1190"/>
  <c r="BG1190"/>
  <c r="BF1190"/>
  <c r="T1190"/>
  <c r="R1190"/>
  <c r="P1190"/>
  <c r="BI1187"/>
  <c r="BH1187"/>
  <c r="BG1187"/>
  <c r="BF1187"/>
  <c r="T1187"/>
  <c r="R1187"/>
  <c r="P1187"/>
  <c r="BI1184"/>
  <c r="BH1184"/>
  <c r="BG1184"/>
  <c r="BF1184"/>
  <c r="T1184"/>
  <c r="R1184"/>
  <c r="P1184"/>
  <c r="BI1181"/>
  <c r="BH1181"/>
  <c r="BG1181"/>
  <c r="BF1181"/>
  <c r="T1181"/>
  <c r="R1181"/>
  <c r="P1181"/>
  <c r="BI1179"/>
  <c r="BH1179"/>
  <c r="BG1179"/>
  <c r="BF1179"/>
  <c r="T1179"/>
  <c r="R1179"/>
  <c r="P1179"/>
  <c r="BI1177"/>
  <c r="BH1177"/>
  <c r="BG1177"/>
  <c r="BF1177"/>
  <c r="T1177"/>
  <c r="R1177"/>
  <c r="P1177"/>
  <c r="BI1155"/>
  <c r="BH1155"/>
  <c r="BG1155"/>
  <c r="BF1155"/>
  <c r="T1155"/>
  <c r="R1155"/>
  <c r="P1155"/>
  <c r="BI1149"/>
  <c r="BH1149"/>
  <c r="BG1149"/>
  <c r="BF1149"/>
  <c r="T1149"/>
  <c r="R1149"/>
  <c r="P1149"/>
  <c r="BI1143"/>
  <c r="BH1143"/>
  <c r="BG1143"/>
  <c r="BF1143"/>
  <c r="T1143"/>
  <c r="R1143"/>
  <c r="P1143"/>
  <c r="BI1141"/>
  <c r="BH1141"/>
  <c r="BG1141"/>
  <c r="BF1141"/>
  <c r="T1141"/>
  <c r="R1141"/>
  <c r="P1141"/>
  <c r="BI1140"/>
  <c r="BH1140"/>
  <c r="BG1140"/>
  <c r="BF1140"/>
  <c r="T1140"/>
  <c r="R1140"/>
  <c r="P1140"/>
  <c r="BI1136"/>
  <c r="BH1136"/>
  <c r="BG1136"/>
  <c r="BF1136"/>
  <c r="T1136"/>
  <c r="R1136"/>
  <c r="P1136"/>
  <c r="BI1134"/>
  <c r="BH1134"/>
  <c r="BG1134"/>
  <c r="BF1134"/>
  <c r="T1134"/>
  <c r="R1134"/>
  <c r="P1134"/>
  <c r="BI1133"/>
  <c r="BH1133"/>
  <c r="BG1133"/>
  <c r="BF1133"/>
  <c r="T1133"/>
  <c r="R1133"/>
  <c r="P1133"/>
  <c r="BI1130"/>
  <c r="BH1130"/>
  <c r="BG1130"/>
  <c r="BF1130"/>
  <c r="T1130"/>
  <c r="R1130"/>
  <c r="P1130"/>
  <c r="BI1128"/>
  <c r="BH1128"/>
  <c r="BG1128"/>
  <c r="BF1128"/>
  <c r="T1128"/>
  <c r="R1128"/>
  <c r="P1128"/>
  <c r="BI1125"/>
  <c r="BH1125"/>
  <c r="BG1125"/>
  <c r="BF1125"/>
  <c r="T1125"/>
  <c r="R1125"/>
  <c r="P1125"/>
  <c r="BI1122"/>
  <c r="BH1122"/>
  <c r="BG1122"/>
  <c r="BF1122"/>
  <c r="T1122"/>
  <c r="R1122"/>
  <c r="P1122"/>
  <c r="BI1119"/>
  <c r="BH1119"/>
  <c r="BG1119"/>
  <c r="BF1119"/>
  <c r="T1119"/>
  <c r="R1119"/>
  <c r="P1119"/>
  <c r="BI1107"/>
  <c r="BH1107"/>
  <c r="BG1107"/>
  <c r="BF1107"/>
  <c r="T1107"/>
  <c r="R1107"/>
  <c r="P1107"/>
  <c r="BI1095"/>
  <c r="BH1095"/>
  <c r="BG1095"/>
  <c r="BF1095"/>
  <c r="T1095"/>
  <c r="R1095"/>
  <c r="P1095"/>
  <c r="BI1083"/>
  <c r="BH1083"/>
  <c r="BG1083"/>
  <c r="BF1083"/>
  <c r="T1083"/>
  <c r="R1083"/>
  <c r="P1083"/>
  <c r="BI1082"/>
  <c r="BH1082"/>
  <c r="BG1082"/>
  <c r="BF1082"/>
  <c r="T1082"/>
  <c r="R1082"/>
  <c r="P1082"/>
  <c r="BI1068"/>
  <c r="BH1068"/>
  <c r="BG1068"/>
  <c r="BF1068"/>
  <c r="T1068"/>
  <c r="R1068"/>
  <c r="P1068"/>
  <c r="BI1054"/>
  <c r="BH1054"/>
  <c r="BG1054"/>
  <c r="BF1054"/>
  <c r="T1054"/>
  <c r="R1054"/>
  <c r="P1054"/>
  <c r="BI1040"/>
  <c r="BH1040"/>
  <c r="BG1040"/>
  <c r="BF1040"/>
  <c r="T1040"/>
  <c r="R1040"/>
  <c r="P1040"/>
  <c r="BI1039"/>
  <c r="BH1039"/>
  <c r="BG1039"/>
  <c r="BF1039"/>
  <c r="T1039"/>
  <c r="R1039"/>
  <c r="P1039"/>
  <c r="BI1037"/>
  <c r="BH1037"/>
  <c r="BG1037"/>
  <c r="BF1037"/>
  <c r="T1037"/>
  <c r="R1037"/>
  <c r="P1037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31"/>
  <c r="BH1031"/>
  <c r="BG1031"/>
  <c r="BF1031"/>
  <c r="T1031"/>
  <c r="R1031"/>
  <c r="P1031"/>
  <c r="BI1028"/>
  <c r="BH1028"/>
  <c r="BG1028"/>
  <c r="BF1028"/>
  <c r="T1028"/>
  <c r="R1028"/>
  <c r="P1028"/>
  <c r="BI1024"/>
  <c r="BH1024"/>
  <c r="BG1024"/>
  <c r="BF1024"/>
  <c r="T1024"/>
  <c r="R1024"/>
  <c r="P1024"/>
  <c r="BI1021"/>
  <c r="BH1021"/>
  <c r="BG1021"/>
  <c r="BF1021"/>
  <c r="T1021"/>
  <c r="R1021"/>
  <c r="P1021"/>
  <c r="BI1018"/>
  <c r="BH1018"/>
  <c r="BG1018"/>
  <c r="BF1018"/>
  <c r="T1018"/>
  <c r="R1018"/>
  <c r="P1018"/>
  <c r="BI993"/>
  <c r="BH993"/>
  <c r="BG993"/>
  <c r="BF993"/>
  <c r="T993"/>
  <c r="R993"/>
  <c r="P993"/>
  <c r="BI988"/>
  <c r="BH988"/>
  <c r="BG988"/>
  <c r="BF988"/>
  <c r="T988"/>
  <c r="R988"/>
  <c r="P988"/>
  <c r="BI985"/>
  <c r="BH985"/>
  <c r="BG985"/>
  <c r="BF985"/>
  <c r="T985"/>
  <c r="R985"/>
  <c r="P985"/>
  <c r="BI982"/>
  <c r="BH982"/>
  <c r="BG982"/>
  <c r="BF982"/>
  <c r="T982"/>
  <c r="R982"/>
  <c r="P982"/>
  <c r="BI980"/>
  <c r="BH980"/>
  <c r="BG980"/>
  <c r="BF980"/>
  <c r="T980"/>
  <c r="R980"/>
  <c r="P980"/>
  <c r="BI978"/>
  <c r="BH978"/>
  <c r="BG978"/>
  <c r="BF978"/>
  <c r="T978"/>
  <c r="R978"/>
  <c r="P978"/>
  <c r="BI976"/>
  <c r="BH976"/>
  <c r="BG976"/>
  <c r="BF976"/>
  <c r="T976"/>
  <c r="R976"/>
  <c r="P976"/>
  <c r="BI974"/>
  <c r="BH974"/>
  <c r="BG974"/>
  <c r="BF974"/>
  <c r="T974"/>
  <c r="R974"/>
  <c r="P974"/>
  <c r="BI973"/>
  <c r="BH973"/>
  <c r="BG973"/>
  <c r="BF973"/>
  <c r="T973"/>
  <c r="R973"/>
  <c r="P973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5"/>
  <c r="BH965"/>
  <c r="BG965"/>
  <c r="BF965"/>
  <c r="T965"/>
  <c r="R965"/>
  <c r="P965"/>
  <c r="BI961"/>
  <c r="BH961"/>
  <c r="BG961"/>
  <c r="BF961"/>
  <c r="T961"/>
  <c r="R961"/>
  <c r="P961"/>
  <c r="BI959"/>
  <c r="BH959"/>
  <c r="BG959"/>
  <c r="BF959"/>
  <c r="T959"/>
  <c r="R959"/>
  <c r="P959"/>
  <c r="BI957"/>
  <c r="BH957"/>
  <c r="BG957"/>
  <c r="BF957"/>
  <c r="T957"/>
  <c r="R957"/>
  <c r="P957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3"/>
  <c r="BH933"/>
  <c r="BG933"/>
  <c r="BF933"/>
  <c r="T933"/>
  <c r="R933"/>
  <c r="P933"/>
  <c r="BI927"/>
  <c r="BH927"/>
  <c r="BG927"/>
  <c r="BF927"/>
  <c r="T927"/>
  <c r="R927"/>
  <c r="P927"/>
  <c r="BI921"/>
  <c r="BH921"/>
  <c r="BG921"/>
  <c r="BF921"/>
  <c r="T921"/>
  <c r="R921"/>
  <c r="P921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5"/>
  <c r="BH915"/>
  <c r="BG915"/>
  <c r="BF915"/>
  <c r="T915"/>
  <c r="R915"/>
  <c r="P915"/>
  <c r="BI912"/>
  <c r="BH912"/>
  <c r="BG912"/>
  <c r="BF912"/>
  <c r="T912"/>
  <c r="R912"/>
  <c r="P912"/>
  <c r="BI909"/>
  <c r="BH909"/>
  <c r="BG909"/>
  <c r="BF909"/>
  <c r="T909"/>
  <c r="R909"/>
  <c r="P909"/>
  <c r="BI906"/>
  <c r="BH906"/>
  <c r="BG906"/>
  <c r="BF906"/>
  <c r="T906"/>
  <c r="R906"/>
  <c r="P906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7"/>
  <c r="BH897"/>
  <c r="BG897"/>
  <c r="BF897"/>
  <c r="T897"/>
  <c r="R897"/>
  <c r="P897"/>
  <c r="BI895"/>
  <c r="BH895"/>
  <c r="BG895"/>
  <c r="BF895"/>
  <c r="T895"/>
  <c r="R895"/>
  <c r="P895"/>
  <c r="BI893"/>
  <c r="BH893"/>
  <c r="BG893"/>
  <c r="BF893"/>
  <c r="T893"/>
  <c r="R893"/>
  <c r="P893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0"/>
  <c r="BH880"/>
  <c r="BG880"/>
  <c r="BF880"/>
  <c r="T880"/>
  <c r="R880"/>
  <c r="P880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3"/>
  <c r="BH863"/>
  <c r="BG863"/>
  <c r="BF863"/>
  <c r="T863"/>
  <c r="R863"/>
  <c r="P863"/>
  <c r="BI862"/>
  <c r="BH862"/>
  <c r="BG862"/>
  <c r="BF862"/>
  <c r="T862"/>
  <c r="R862"/>
  <c r="P862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41"/>
  <c r="BH841"/>
  <c r="BG841"/>
  <c r="BF841"/>
  <c r="T841"/>
  <c r="R841"/>
  <c r="P841"/>
  <c r="BI839"/>
  <c r="BH839"/>
  <c r="BG839"/>
  <c r="BF839"/>
  <c r="T839"/>
  <c r="R839"/>
  <c r="P839"/>
  <c r="BI837"/>
  <c r="BH837"/>
  <c r="BG837"/>
  <c r="BF837"/>
  <c r="T837"/>
  <c r="R837"/>
  <c r="P837"/>
  <c r="BI836"/>
  <c r="BH836"/>
  <c r="BG836"/>
  <c r="BF836"/>
  <c r="T836"/>
  <c r="R836"/>
  <c r="P836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5"/>
  <c r="BH815"/>
  <c r="BG815"/>
  <c r="BF815"/>
  <c r="T815"/>
  <c r="R815"/>
  <c r="P815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06"/>
  <c r="BH806"/>
  <c r="BG806"/>
  <c r="BF806"/>
  <c r="T806"/>
  <c r="R806"/>
  <c r="P806"/>
  <c r="BI803"/>
  <c r="BH803"/>
  <c r="BG803"/>
  <c r="BF803"/>
  <c r="T803"/>
  <c r="R803"/>
  <c r="P803"/>
  <c r="BI800"/>
  <c r="BH800"/>
  <c r="BG800"/>
  <c r="BF800"/>
  <c r="T800"/>
  <c r="R800"/>
  <c r="P800"/>
  <c r="BI797"/>
  <c r="BH797"/>
  <c r="BG797"/>
  <c r="BF797"/>
  <c r="T797"/>
  <c r="R797"/>
  <c r="P797"/>
  <c r="BI791"/>
  <c r="BH791"/>
  <c r="BG791"/>
  <c r="BF791"/>
  <c r="T791"/>
  <c r="R791"/>
  <c r="P791"/>
  <c r="BI788"/>
  <c r="BH788"/>
  <c r="BG788"/>
  <c r="BF788"/>
  <c r="T788"/>
  <c r="R788"/>
  <c r="P788"/>
  <c r="BI782"/>
  <c r="BH782"/>
  <c r="BG782"/>
  <c r="BF782"/>
  <c r="T782"/>
  <c r="R782"/>
  <c r="P782"/>
  <c r="BI779"/>
  <c r="BH779"/>
  <c r="BG779"/>
  <c r="BF779"/>
  <c r="T779"/>
  <c r="R779"/>
  <c r="P779"/>
  <c r="BI777"/>
  <c r="BH777"/>
  <c r="BG777"/>
  <c r="BF777"/>
  <c r="T777"/>
  <c r="R777"/>
  <c r="P777"/>
  <c r="BI769"/>
  <c r="BH769"/>
  <c r="BG769"/>
  <c r="BF769"/>
  <c r="T769"/>
  <c r="R769"/>
  <c r="P769"/>
  <c r="BI766"/>
  <c r="BH766"/>
  <c r="BG766"/>
  <c r="BF766"/>
  <c r="T766"/>
  <c r="R766"/>
  <c r="P766"/>
  <c r="BI763"/>
  <c r="BH763"/>
  <c r="BG763"/>
  <c r="BF763"/>
  <c r="T763"/>
  <c r="R763"/>
  <c r="P763"/>
  <c r="BI757"/>
  <c r="BH757"/>
  <c r="BG757"/>
  <c r="BF757"/>
  <c r="T757"/>
  <c r="R757"/>
  <c r="P757"/>
  <c r="BI749"/>
  <c r="BH749"/>
  <c r="BG749"/>
  <c r="BF749"/>
  <c r="T749"/>
  <c r="R749"/>
  <c r="P749"/>
  <c r="BI746"/>
  <c r="BH746"/>
  <c r="BG746"/>
  <c r="BF746"/>
  <c r="T746"/>
  <c r="R746"/>
  <c r="P746"/>
  <c r="BI743"/>
  <c r="BH743"/>
  <c r="BG743"/>
  <c r="BF743"/>
  <c r="T743"/>
  <c r="R743"/>
  <c r="P743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7"/>
  <c r="BH737"/>
  <c r="BG737"/>
  <c r="BF737"/>
  <c r="T737"/>
  <c r="R737"/>
  <c r="P737"/>
  <c r="BI727"/>
  <c r="BH727"/>
  <c r="BG727"/>
  <c r="BF727"/>
  <c r="T727"/>
  <c r="R727"/>
  <c r="P727"/>
  <c r="BI725"/>
  <c r="BH725"/>
  <c r="BG725"/>
  <c r="BF725"/>
  <c r="T725"/>
  <c r="R725"/>
  <c r="P725"/>
  <c r="BI715"/>
  <c r="BH715"/>
  <c r="BG715"/>
  <c r="BF715"/>
  <c r="T715"/>
  <c r="R715"/>
  <c r="P715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2"/>
  <c r="BH692"/>
  <c r="BG692"/>
  <c r="BF692"/>
  <c r="T692"/>
  <c r="R692"/>
  <c r="P692"/>
  <c r="BI682"/>
  <c r="BH682"/>
  <c r="BG682"/>
  <c r="BF682"/>
  <c r="T682"/>
  <c r="R682"/>
  <c r="P682"/>
  <c r="BI672"/>
  <c r="BH672"/>
  <c r="BG672"/>
  <c r="BF672"/>
  <c r="T672"/>
  <c r="R672"/>
  <c r="P672"/>
  <c r="BI670"/>
  <c r="BH670"/>
  <c r="BG670"/>
  <c r="BF670"/>
  <c r="T670"/>
  <c r="R670"/>
  <c r="P670"/>
  <c r="BI660"/>
  <c r="BH660"/>
  <c r="BG660"/>
  <c r="BF660"/>
  <c r="T660"/>
  <c r="R660"/>
  <c r="P660"/>
  <c r="BI656"/>
  <c r="BH656"/>
  <c r="BG656"/>
  <c r="BF656"/>
  <c r="T656"/>
  <c r="R656"/>
  <c r="P656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50"/>
  <c r="BH650"/>
  <c r="BG650"/>
  <c r="BF650"/>
  <c r="T650"/>
  <c r="R650"/>
  <c r="P650"/>
  <c r="BI648"/>
  <c r="BH648"/>
  <c r="BG648"/>
  <c r="BF648"/>
  <c r="T648"/>
  <c r="R648"/>
  <c r="P648"/>
  <c r="BI647"/>
  <c r="BH647"/>
  <c r="BG647"/>
  <c r="BF647"/>
  <c r="T647"/>
  <c r="R647"/>
  <c r="P647"/>
  <c r="BI638"/>
  <c r="BH638"/>
  <c r="BG638"/>
  <c r="BF638"/>
  <c r="T638"/>
  <c r="R638"/>
  <c r="P638"/>
  <c r="BI634"/>
  <c r="BH634"/>
  <c r="BG634"/>
  <c r="BF634"/>
  <c r="T634"/>
  <c r="R634"/>
  <c r="P634"/>
  <c r="BI628"/>
  <c r="BH628"/>
  <c r="BG628"/>
  <c r="BF628"/>
  <c r="T628"/>
  <c r="R628"/>
  <c r="P628"/>
  <c r="BI626"/>
  <c r="BH626"/>
  <c r="BG626"/>
  <c r="BF626"/>
  <c r="T626"/>
  <c r="R626"/>
  <c r="P626"/>
  <c r="BI623"/>
  <c r="BH623"/>
  <c r="BG623"/>
  <c r="BF623"/>
  <c r="T623"/>
  <c r="R623"/>
  <c r="P623"/>
  <c r="BI621"/>
  <c r="BH621"/>
  <c r="BG621"/>
  <c r="BF621"/>
  <c r="T621"/>
  <c r="R621"/>
  <c r="P621"/>
  <c r="BI618"/>
  <c r="BH618"/>
  <c r="BG618"/>
  <c r="BF618"/>
  <c r="T618"/>
  <c r="R618"/>
  <c r="P618"/>
  <c r="BI615"/>
  <c r="BH615"/>
  <c r="BG615"/>
  <c r="BF615"/>
  <c r="T615"/>
  <c r="R615"/>
  <c r="P615"/>
  <c r="BI612"/>
  <c r="BH612"/>
  <c r="BG612"/>
  <c r="BF612"/>
  <c r="T612"/>
  <c r="R612"/>
  <c r="P612"/>
  <c r="BI607"/>
  <c r="BH607"/>
  <c r="BG607"/>
  <c r="BF607"/>
  <c r="T607"/>
  <c r="R607"/>
  <c r="P607"/>
  <c r="BI599"/>
  <c r="BH599"/>
  <c r="BG599"/>
  <c r="BF599"/>
  <c r="T599"/>
  <c r="R599"/>
  <c r="P599"/>
  <c r="BI573"/>
  <c r="BH573"/>
  <c r="BG573"/>
  <c r="BF573"/>
  <c r="T573"/>
  <c r="R573"/>
  <c r="P573"/>
  <c r="BI564"/>
  <c r="BH564"/>
  <c r="BG564"/>
  <c r="BF564"/>
  <c r="T564"/>
  <c r="R564"/>
  <c r="P564"/>
  <c r="BI549"/>
  <c r="BH549"/>
  <c r="BG549"/>
  <c r="BF549"/>
  <c r="T549"/>
  <c r="R549"/>
  <c r="P549"/>
  <c r="BI523"/>
  <c r="BH523"/>
  <c r="BG523"/>
  <c r="BF523"/>
  <c r="T523"/>
  <c r="R523"/>
  <c r="P523"/>
  <c r="BI497"/>
  <c r="BH497"/>
  <c r="BG497"/>
  <c r="BF497"/>
  <c r="T497"/>
  <c r="R497"/>
  <c r="P497"/>
  <c r="BI488"/>
  <c r="BH488"/>
  <c r="BG488"/>
  <c r="BF488"/>
  <c r="T488"/>
  <c r="R488"/>
  <c r="P488"/>
  <c r="BI473"/>
  <c r="BH473"/>
  <c r="BG473"/>
  <c r="BF473"/>
  <c r="T473"/>
  <c r="R473"/>
  <c r="P473"/>
  <c r="BI455"/>
  <c r="BH455"/>
  <c r="BG455"/>
  <c r="BF455"/>
  <c r="T455"/>
  <c r="R455"/>
  <c r="P455"/>
  <c r="BI452"/>
  <c r="BH452"/>
  <c r="BG452"/>
  <c r="BF452"/>
  <c r="T452"/>
  <c r="R452"/>
  <c r="P452"/>
  <c r="BI450"/>
  <c r="BH450"/>
  <c r="BG450"/>
  <c r="BF450"/>
  <c r="T450"/>
  <c r="R450"/>
  <c r="P450"/>
  <c r="BI424"/>
  <c r="BH424"/>
  <c r="BG424"/>
  <c r="BF424"/>
  <c r="T424"/>
  <c r="R424"/>
  <c r="P424"/>
  <c r="BI417"/>
  <c r="BH417"/>
  <c r="BG417"/>
  <c r="BF417"/>
  <c r="T417"/>
  <c r="R417"/>
  <c r="P417"/>
  <c r="BI409"/>
  <c r="BH409"/>
  <c r="BG409"/>
  <c r="BF409"/>
  <c r="T409"/>
  <c r="R409"/>
  <c r="P409"/>
  <c r="BI395"/>
  <c r="BH395"/>
  <c r="BG395"/>
  <c r="BF395"/>
  <c r="T395"/>
  <c r="R395"/>
  <c r="P395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75"/>
  <c r="BH375"/>
  <c r="BG375"/>
  <c r="BF375"/>
  <c r="T375"/>
  <c r="R375"/>
  <c r="P375"/>
  <c r="BI367"/>
  <c r="BH367"/>
  <c r="BG367"/>
  <c r="BF367"/>
  <c r="T367"/>
  <c r="R367"/>
  <c r="P367"/>
  <c r="BI353"/>
  <c r="BH353"/>
  <c r="BG353"/>
  <c r="BF353"/>
  <c r="T353"/>
  <c r="R353"/>
  <c r="P353"/>
  <c r="BI339"/>
  <c r="BH339"/>
  <c r="BG339"/>
  <c r="BF339"/>
  <c r="T339"/>
  <c r="R339"/>
  <c r="P339"/>
  <c r="BI335"/>
  <c r="BH335"/>
  <c r="BG335"/>
  <c r="BF335"/>
  <c r="T335"/>
  <c r="R335"/>
  <c r="P335"/>
  <c r="BI327"/>
  <c r="BH327"/>
  <c r="BG327"/>
  <c r="BF327"/>
  <c r="T327"/>
  <c r="R327"/>
  <c r="P327"/>
  <c r="BI315"/>
  <c r="BH315"/>
  <c r="BG315"/>
  <c r="BF315"/>
  <c r="T315"/>
  <c r="R315"/>
  <c r="P315"/>
  <c r="BI312"/>
  <c r="BH312"/>
  <c r="BG312"/>
  <c r="BF312"/>
  <c r="T312"/>
  <c r="R312"/>
  <c r="P312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5"/>
  <c r="BH285"/>
  <c r="BG285"/>
  <c r="BF285"/>
  <c r="T285"/>
  <c r="R285"/>
  <c r="P285"/>
  <c r="BI261"/>
  <c r="BH261"/>
  <c r="BG261"/>
  <c r="BF261"/>
  <c r="T261"/>
  <c r="R261"/>
  <c r="P261"/>
  <c r="BI244"/>
  <c r="BH244"/>
  <c r="BG244"/>
  <c r="BF244"/>
  <c r="T244"/>
  <c r="R244"/>
  <c r="P244"/>
  <c r="BI241"/>
  <c r="BH241"/>
  <c r="BG241"/>
  <c r="BF241"/>
  <c r="T241"/>
  <c r="R241"/>
  <c r="P241"/>
  <c r="BI217"/>
  <c r="BH217"/>
  <c r="BG217"/>
  <c r="BF217"/>
  <c r="T217"/>
  <c r="R217"/>
  <c r="P217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189"/>
  <c r="BH189"/>
  <c r="BG189"/>
  <c r="BF189"/>
  <c r="T189"/>
  <c r="R189"/>
  <c r="P189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0"/>
  <c r="BH160"/>
  <c r="BG160"/>
  <c r="BF160"/>
  <c r="T160"/>
  <c r="T150"/>
  <c r="R160"/>
  <c r="R150"/>
  <c r="P160"/>
  <c r="P150"/>
  <c r="BI151"/>
  <c r="BH151"/>
  <c r="BG151"/>
  <c r="BF151"/>
  <c r="T151"/>
  <c r="R151"/>
  <c r="P151"/>
  <c r="F142"/>
  <c r="E140"/>
  <c r="F89"/>
  <c r="E87"/>
  <c r="J24"/>
  <c r="E24"/>
  <c r="J145"/>
  <c r="J23"/>
  <c r="J21"/>
  <c r="E21"/>
  <c r="J91"/>
  <c r="J20"/>
  <c r="J18"/>
  <c r="E18"/>
  <c r="F92"/>
  <c r="J17"/>
  <c r="J15"/>
  <c r="E15"/>
  <c r="F144"/>
  <c r="J14"/>
  <c r="J12"/>
  <c r="J89"/>
  <c r="E7"/>
  <c r="E138"/>
  <c i="1" r="L90"/>
  <c r="AM90"/>
  <c r="AM89"/>
  <c r="L89"/>
  <c r="AM87"/>
  <c r="L87"/>
  <c r="L85"/>
  <c r="L84"/>
  <c i="2" r="BK1596"/>
  <c r="BK1437"/>
  <c r="J1411"/>
  <c r="BK1367"/>
  <c r="J1353"/>
  <c r="J1195"/>
  <c r="BK1149"/>
  <c r="J1083"/>
  <c r="J980"/>
  <c r="BK1706"/>
  <c r="J1692"/>
  <c r="J1637"/>
  <c r="BK1599"/>
  <c r="J1358"/>
  <c r="J1215"/>
  <c r="J1122"/>
  <c r="J971"/>
  <c r="J951"/>
  <c r="BK895"/>
  <c r="BK854"/>
  <c r="BK740"/>
  <c r="BK648"/>
  <c r="BK488"/>
  <c r="BK749"/>
  <c r="BK699"/>
  <c r="J549"/>
  <c r="J203"/>
  <c r="J943"/>
  <c r="BK893"/>
  <c r="BK884"/>
  <c r="BK803"/>
  <c r="J737"/>
  <c r="BK564"/>
  <c r="BK1559"/>
  <c r="J1464"/>
  <c r="BK1362"/>
  <c r="J1600"/>
  <c r="BK1364"/>
  <c r="J1181"/>
  <c r="BK843"/>
  <c r="BK682"/>
  <c r="J564"/>
  <c r="J387"/>
  <c r="J151"/>
  <c r="BK1598"/>
  <c r="J1539"/>
  <c r="J1447"/>
  <c r="BK1353"/>
  <c r="J1225"/>
  <c r="BK1195"/>
  <c r="BK1035"/>
  <c r="BK941"/>
  <c r="BK890"/>
  <c r="BK828"/>
  <c r="J699"/>
  <c r="BK634"/>
  <c r="J335"/>
  <c r="J205"/>
  <c r="J1622"/>
  <c r="BK1600"/>
  <c r="J1559"/>
  <c r="J1451"/>
  <c r="J1383"/>
  <c r="BK1337"/>
  <c r="J1222"/>
  <c r="J1201"/>
  <c r="BK1021"/>
  <c r="BK978"/>
  <c r="J965"/>
  <c r="J940"/>
  <c r="BK897"/>
  <c r="J871"/>
  <c r="J839"/>
  <c r="BK788"/>
  <c r="J656"/>
  <c r="J626"/>
  <c r="J375"/>
  <c r="J160"/>
  <c r="J1608"/>
  <c r="J1373"/>
  <c r="J1338"/>
  <c r="J1143"/>
  <c r="J1119"/>
  <c r="BK909"/>
  <c r="J887"/>
  <c r="J867"/>
  <c r="BK769"/>
  <c r="J651"/>
  <c r="BK170"/>
  <c r="J1381"/>
  <c r="J34"/>
  <c r="BK833"/>
  <c r="BK725"/>
  <c r="J1701"/>
  <c r="BK1602"/>
  <c r="BK1539"/>
  <c r="J1467"/>
  <c r="J1449"/>
  <c r="J1341"/>
  <c r="BK1230"/>
  <c r="BK1181"/>
  <c r="BK1095"/>
  <c r="BK1039"/>
  <c r="J978"/>
  <c r="J950"/>
  <c r="BK902"/>
  <c r="J859"/>
  <c r="J841"/>
  <c r="BK832"/>
  <c r="BK727"/>
  <c r="BK409"/>
  <c r="BK209"/>
  <c i="3" r="BK207"/>
  <c r="BK205"/>
  <c r="BK187"/>
  <c r="J201"/>
  <c r="J135"/>
  <c r="BK194"/>
  <c r="J194"/>
  <c r="BK155"/>
  <c r="BK135"/>
  <c r="J155"/>
  <c r="J189"/>
  <c r="J180"/>
  <c r="J207"/>
  <c r="J218"/>
  <c r="J195"/>
  <c r="J175"/>
  <c r="BK169"/>
  <c i="4" r="J483"/>
  <c r="J467"/>
  <c r="J382"/>
  <c r="BK229"/>
  <c r="BK379"/>
  <c r="J276"/>
  <c r="BK485"/>
  <c r="BK384"/>
  <c r="BK335"/>
  <c r="J254"/>
  <c r="J201"/>
  <c r="J166"/>
  <c r="BK421"/>
  <c r="BK382"/>
  <c r="BK365"/>
  <c r="J338"/>
  <c r="BK195"/>
  <c r="BK474"/>
  <c r="J452"/>
  <c r="BK388"/>
  <c r="BK300"/>
  <c r="BK211"/>
  <c r="BK468"/>
  <c r="J419"/>
  <c r="J361"/>
  <c r="BK354"/>
  <c r="BK322"/>
  <c r="J229"/>
  <c r="J481"/>
  <c r="J394"/>
  <c r="BK373"/>
  <c r="BK319"/>
  <c r="BK276"/>
  <c r="BK232"/>
  <c r="BK446"/>
  <c r="J377"/>
  <c r="J346"/>
  <c r="BK313"/>
  <c r="BK289"/>
  <c r="BK184"/>
  <c r="J434"/>
  <c r="BK370"/>
  <c r="BK285"/>
  <c r="BK224"/>
  <c r="BK466"/>
  <c r="BK352"/>
  <c r="J458"/>
  <c r="J234"/>
  <c r="BK368"/>
  <c r="J322"/>
  <c r="BK260"/>
  <c r="BK238"/>
  <c i="5" r="J235"/>
  <c r="BK233"/>
  <c r="BK227"/>
  <c r="BK208"/>
  <c r="J230"/>
  <c r="BK157"/>
  <c r="J177"/>
  <c r="J170"/>
  <c r="BK144"/>
  <c r="BK341"/>
  <c r="J326"/>
  <c r="BK299"/>
  <c r="BK276"/>
  <c r="BK252"/>
  <c r="J183"/>
  <c r="BK297"/>
  <c r="J282"/>
  <c r="BK326"/>
  <c r="BK273"/>
  <c r="J350"/>
  <c r="J313"/>
  <c r="J289"/>
  <c r="J168"/>
  <c r="J299"/>
  <c r="BK240"/>
  <c r="BK216"/>
  <c r="BK212"/>
  <c r="BK282"/>
  <c r="J172"/>
  <c r="J260"/>
  <c r="J216"/>
  <c r="BK202"/>
  <c r="BK246"/>
  <c r="BK160"/>
  <c i="6" r="J209"/>
  <c r="BK207"/>
  <c r="J137"/>
  <c r="BK160"/>
  <c r="J171"/>
  <c r="BK171"/>
  <c i="7" r="BK251"/>
  <c r="BK197"/>
  <c r="BK205"/>
  <c r="J222"/>
  <c i="9" r="J182"/>
  <c r="BK152"/>
  <c r="BK200"/>
  <c r="J141"/>
  <c r="J134"/>
  <c r="BK166"/>
  <c i="10" r="BK148"/>
  <c r="BK131"/>
  <c r="J142"/>
  <c i="11" r="J132"/>
  <c i="13" r="J185"/>
  <c r="J130"/>
  <c r="BK180"/>
  <c r="J163"/>
  <c r="BK191"/>
  <c r="BK136"/>
  <c r="J199"/>
  <c r="J140"/>
  <c i="5" r="J227"/>
  <c r="J233"/>
  <c r="J348"/>
  <c r="J276"/>
  <c r="J352"/>
  <c r="BK334"/>
  <c r="J279"/>
  <c r="J144"/>
  <c r="BK290"/>
  <c r="BK220"/>
  <c r="J252"/>
  <c r="BK301"/>
  <c r="BK319"/>
  <c r="J147"/>
  <c r="J193"/>
  <c r="J179"/>
  <c r="J174"/>
  <c i="6" r="BK158"/>
  <c r="J211"/>
  <c r="BK155"/>
  <c r="J133"/>
  <c r="J130"/>
  <c r="J194"/>
  <c i="7" r="J208"/>
  <c r="BK227"/>
  <c r="J235"/>
  <c r="J265"/>
  <c r="J223"/>
  <c r="BK164"/>
  <c r="BK170"/>
  <c r="J184"/>
  <c r="J170"/>
  <c r="BK146"/>
  <c r="J157"/>
  <c i="8" r="BK143"/>
  <c r="J153"/>
  <c r="BK139"/>
  <c i="10" r="J146"/>
  <c i="11" r="BK155"/>
  <c r="BK158"/>
  <c i="13" r="J186"/>
  <c r="J189"/>
  <c r="J180"/>
  <c r="J197"/>
  <c r="J191"/>
  <c r="J159"/>
  <c r="BK143"/>
  <c i="5" r="BK195"/>
  <c r="BK223"/>
  <c r="BK298"/>
  <c r="J290"/>
  <c r="J195"/>
  <c i="6" r="BK144"/>
  <c r="BK130"/>
  <c r="BK161"/>
  <c i="7" r="BK234"/>
  <c r="BK180"/>
  <c r="J212"/>
  <c r="J269"/>
  <c r="J220"/>
  <c r="BK223"/>
  <c r="BK191"/>
  <c r="J251"/>
  <c r="BK153"/>
  <c i="8" r="J145"/>
  <c r="BK155"/>
  <c r="BK132"/>
  <c i="10" r="J131"/>
  <c i="11" r="BK150"/>
  <c r="J172"/>
  <c r="J158"/>
  <c r="J153"/>
  <c r="J149"/>
  <c r="BK138"/>
  <c i="12" r="J134"/>
  <c r="BK143"/>
  <c r="BK133"/>
  <c r="BK141"/>
  <c i="13" r="J136"/>
  <c r="BK162"/>
  <c r="BK175"/>
  <c r="J194"/>
  <c r="J153"/>
  <c i="5" r="BK238"/>
  <c r="BK281"/>
  <c r="J198"/>
  <c r="BK289"/>
  <c r="BK174"/>
  <c r="BK168"/>
  <c r="J140"/>
  <c r="J338"/>
  <c r="J319"/>
  <c r="J294"/>
  <c r="BK263"/>
  <c r="BK256"/>
  <c r="BK249"/>
  <c r="J346"/>
  <c r="J298"/>
  <c r="BK294"/>
  <c r="J273"/>
  <c r="BK235"/>
  <c r="J307"/>
  <c r="J238"/>
  <c r="BK348"/>
  <c r="BK338"/>
  <c r="J291"/>
  <c r="BK288"/>
  <c r="J151"/>
  <c r="BK350"/>
  <c r="J256"/>
  <c r="BK179"/>
  <c r="BK260"/>
  <c r="J263"/>
  <c r="J220"/>
  <c i="6" r="J160"/>
  <c i="7" r="BK207"/>
  <c r="J225"/>
  <c r="BK267"/>
  <c i="8" r="J129"/>
  <c i="9" r="BK189"/>
  <c r="BK186"/>
  <c i="11" r="J161"/>
  <c i="13" r="BK159"/>
  <c r="J193"/>
  <c r="BK199"/>
  <c r="BK146"/>
  <c r="BK183"/>
  <c i="2" r="J1543"/>
  <c r="BK1421"/>
  <c r="BK1398"/>
  <c r="BK1358"/>
  <c r="J1235"/>
  <c r="BK1179"/>
  <c r="BK1125"/>
  <c r="BK971"/>
  <c r="J1735"/>
  <c r="BK1699"/>
  <c r="J1668"/>
  <c r="BK1608"/>
  <c r="BK1386"/>
  <c r="J1299"/>
  <c r="J1140"/>
  <c r="BK976"/>
  <c r="BK948"/>
  <c r="J921"/>
  <c r="J873"/>
  <c r="J821"/>
  <c r="BK746"/>
  <c r="BK705"/>
  <c r="BK626"/>
  <c r="J312"/>
  <c i="1" r="AS94"/>
  <c i="2" r="J1229"/>
  <c r="BK1207"/>
  <c r="J1095"/>
  <c r="J1054"/>
  <c r="BK952"/>
  <c r="BK919"/>
  <c r="J865"/>
  <c r="J777"/>
  <c r="BK623"/>
  <c r="BK297"/>
  <c r="BK173"/>
  <c r="J988"/>
  <c r="J945"/>
  <c r="J886"/>
  <c r="J837"/>
  <c r="BK812"/>
  <c r="BK741"/>
  <c r="J670"/>
  <c r="BK473"/>
  <c r="J241"/>
  <c r="BK940"/>
  <c r="BK888"/>
  <c r="J806"/>
  <c r="J746"/>
  <c r="J672"/>
  <c r="J409"/>
  <c r="BK261"/>
  <c r="J1761"/>
  <c r="BK1479"/>
  <c r="BK1773"/>
  <c r="J1395"/>
  <c r="BK1222"/>
  <c r="J1177"/>
  <c r="J828"/>
  <c r="J812"/>
  <c r="BK650"/>
  <c r="J473"/>
  <c r="BK385"/>
  <c r="J1771"/>
  <c r="J1618"/>
  <c r="J1569"/>
  <c r="J1470"/>
  <c r="J1387"/>
  <c r="BK1338"/>
  <c r="BK1217"/>
  <c r="J1125"/>
  <c r="BK980"/>
  <c r="J952"/>
  <c r="J902"/>
  <c r="J853"/>
  <c r="BK777"/>
  <c r="BK695"/>
  <c r="BK618"/>
  <c r="J209"/>
  <c r="BK1630"/>
  <c r="BK1611"/>
  <c r="BK1569"/>
  <c r="BK1493"/>
  <c r="J1459"/>
  <c r="BK1400"/>
  <c r="BK1370"/>
  <c r="BK1247"/>
  <c r="J1217"/>
  <c r="J1192"/>
  <c r="J1018"/>
  <c r="J970"/>
  <c r="J953"/>
  <c r="J918"/>
  <c r="BK887"/>
  <c r="BK862"/>
  <c r="BK824"/>
  <c r="BK806"/>
  <c r="J653"/>
  <c r="J648"/>
  <c r="J573"/>
  <c r="BK244"/>
  <c r="BK1626"/>
  <c r="J1424"/>
  <c r="J1360"/>
  <c r="J1216"/>
  <c r="J1136"/>
  <c r="J976"/>
  <c r="BK904"/>
  <c r="J883"/>
  <c r="J824"/>
  <c r="J696"/>
  <c r="J450"/>
  <c r="J1398"/>
  <c r="J1367"/>
  <c r="BK1054"/>
  <c r="BK880"/>
  <c r="BK841"/>
  <c r="BK814"/>
  <c r="J452"/>
  <c r="J176"/>
  <c r="J884"/>
  <c r="J834"/>
  <c r="BK822"/>
  <c r="BK782"/>
  <c r="J739"/>
  <c r="BK697"/>
  <c r="J655"/>
  <c r="BK628"/>
  <c r="J599"/>
  <c r="BK417"/>
  <c r="F36"/>
  <c r="BK1411"/>
  <c r="J1402"/>
  <c r="BK1377"/>
  <c r="BK1373"/>
  <c r="J1308"/>
  <c r="J1301"/>
  <c r="BK1229"/>
  <c r="BK1228"/>
  <c r="BK1210"/>
  <c r="BK1205"/>
  <c r="BK1203"/>
  <c r="BK1177"/>
  <c r="BK1143"/>
  <c r="BK1122"/>
  <c r="BK1119"/>
  <c r="J1107"/>
  <c r="J1037"/>
  <c r="BK993"/>
  <c r="J961"/>
  <c r="BK957"/>
  <c r="BK921"/>
  <c r="J912"/>
  <c r="BK900"/>
  <c r="J877"/>
  <c r="BK815"/>
  <c r="J740"/>
  <c r="BK291"/>
  <c r="J1626"/>
  <c r="BK1565"/>
  <c r="BK1476"/>
  <c r="BK1459"/>
  <c r="J1417"/>
  <c r="BK1345"/>
  <c r="BK1235"/>
  <c r="J1190"/>
  <c r="J1134"/>
  <c r="J1031"/>
  <c r="J982"/>
  <c r="J955"/>
  <c r="BK891"/>
  <c r="BK853"/>
  <c r="BK837"/>
  <c r="J757"/>
  <c r="J660"/>
  <c r="J339"/>
  <c r="BK189"/>
  <c i="3" r="BK228"/>
  <c r="BK198"/>
  <c r="BK149"/>
  <c r="BK230"/>
  <c r="J161"/>
  <c r="J230"/>
  <c r="BK175"/>
  <c r="BK186"/>
  <c r="BK166"/>
  <c r="J141"/>
  <c r="J234"/>
  <c r="BK201"/>
  <c r="J210"/>
  <c r="J137"/>
  <c r="J149"/>
  <c i="4" r="BK471"/>
  <c r="BK452"/>
  <c r="BK254"/>
  <c r="J186"/>
  <c r="BK385"/>
  <c r="BK192"/>
  <c r="J464"/>
  <c r="BK339"/>
  <c r="BK296"/>
  <c r="J213"/>
  <c r="BK189"/>
  <c r="BK143"/>
  <c r="BK476"/>
  <c r="BK423"/>
  <c r="BK383"/>
  <c r="BK372"/>
  <c r="BK343"/>
  <c r="J296"/>
  <c r="BK481"/>
  <c r="BK455"/>
  <c r="J363"/>
  <c r="J284"/>
  <c r="J463"/>
  <c r="J413"/>
  <c r="J366"/>
  <c r="BK336"/>
  <c r="J238"/>
  <c r="J179"/>
  <c r="BK470"/>
  <c r="J405"/>
  <c r="BK377"/>
  <c r="J311"/>
  <c r="BK225"/>
  <c r="J143"/>
  <c r="BK355"/>
  <c r="J352"/>
  <c r="J316"/>
  <c r="BK219"/>
  <c r="J474"/>
  <c r="BK428"/>
  <c r="J289"/>
  <c r="J225"/>
  <c r="BK197"/>
  <c r="BK349"/>
  <c r="BK181"/>
  <c r="BK338"/>
  <c r="BK169"/>
  <c r="BK367"/>
  <c r="J285"/>
  <c r="BK247"/>
  <c i="5" r="J269"/>
  <c r="J297"/>
  <c r="J301"/>
  <c r="BK274"/>
  <c r="BK151"/>
  <c r="BK266"/>
  <c i="6" r="F37"/>
  <c i="7" r="J176"/>
  <c r="BK257"/>
  <c i="5" r="J334"/>
  <c r="BK177"/>
  <c r="J139"/>
  <c r="J286"/>
  <c r="J223"/>
  <c r="BK346"/>
  <c r="BK307"/>
  <c r="BK277"/>
  <c r="BK352"/>
  <c r="BK291"/>
  <c r="BK230"/>
  <c r="J341"/>
  <c r="J240"/>
  <c r="BK243"/>
  <c r="BK186"/>
  <c r="J246"/>
  <c r="J186"/>
  <c i="7" r="J230"/>
  <c r="BK200"/>
  <c r="BK165"/>
  <c i="9" r="J195"/>
  <c r="J152"/>
  <c r="J189"/>
  <c r="BK164"/>
  <c r="BK180"/>
  <c i="11" r="BK172"/>
  <c i="13" r="J183"/>
  <c i="6" r="J199"/>
  <c i="7" r="J227"/>
  <c r="J146"/>
  <c r="BK195"/>
  <c i="9" r="BK175"/>
  <c r="J171"/>
  <c r="BK172"/>
  <c r="BK158"/>
  <c r="BK182"/>
  <c r="BK134"/>
  <c i="10" r="BK143"/>
  <c r="J130"/>
  <c i="11" r="BK161"/>
  <c i="6" r="J153"/>
  <c i="7" r="J267"/>
  <c r="J210"/>
  <c r="J160"/>
  <c r="J234"/>
  <c r="BK210"/>
  <c r="J165"/>
  <c i="8" r="BK153"/>
  <c r="J142"/>
  <c i="9" r="BK195"/>
  <c r="J137"/>
  <c r="J158"/>
  <c i="10" r="BK146"/>
  <c i="11" r="BK132"/>
  <c i="2" r="J1565"/>
  <c r="BK1525"/>
  <c r="J1409"/>
  <c r="J1362"/>
  <c r="BK1308"/>
  <c r="J1194"/>
  <c r="J1141"/>
  <c r="BK1068"/>
  <c r="BK988"/>
  <c r="BK1709"/>
  <c r="J1694"/>
  <c r="BK1668"/>
  <c r="J1634"/>
  <c r="J1598"/>
  <c r="BK1304"/>
  <c r="J1210"/>
  <c r="BK1107"/>
  <c r="J946"/>
  <c r="J897"/>
  <c r="J843"/>
  <c r="J791"/>
  <c r="BK703"/>
  <c r="J618"/>
  <c r="J285"/>
  <c r="J170"/>
  <c r="J1709"/>
  <c r="BK1557"/>
  <c r="J1493"/>
  <c r="BK1453"/>
  <c r="J1385"/>
  <c r="BK1273"/>
  <c r="J1219"/>
  <c r="J1202"/>
  <c r="BK1083"/>
  <c r="J1028"/>
  <c r="BK944"/>
  <c r="BK889"/>
  <c r="J826"/>
  <c r="J497"/>
  <c r="BK179"/>
  <c r="BK1018"/>
  <c r="J915"/>
  <c r="BK877"/>
  <c r="J845"/>
  <c r="J782"/>
  <c r="J291"/>
  <c r="BK151"/>
  <c r="J919"/>
  <c r="J847"/>
  <c r="BK739"/>
  <c r="J628"/>
  <c r="BK353"/>
  <c r="J1764"/>
  <c r="J1525"/>
  <c r="BK1379"/>
  <c r="BK1769"/>
  <c r="J1599"/>
  <c r="J1203"/>
  <c r="J862"/>
  <c r="J849"/>
  <c r="BK779"/>
  <c r="BK647"/>
  <c r="BK573"/>
  <c r="BK367"/>
  <c r="BK1634"/>
  <c r="J1579"/>
  <c r="BK1475"/>
  <c r="BK1385"/>
  <c r="BK1343"/>
  <c r="BK1214"/>
  <c r="BK1141"/>
  <c r="BK961"/>
  <c r="J917"/>
  <c r="J855"/>
  <c r="J779"/>
  <c r="BK672"/>
  <c r="BK599"/>
  <c r="J327"/>
  <c r="BK1764"/>
  <c r="J1421"/>
  <c r="BK1348"/>
  <c r="BK1219"/>
  <c r="J1130"/>
  <c r="BK969"/>
  <c r="J893"/>
  <c r="J854"/>
  <c r="BK797"/>
  <c r="BK523"/>
  <c r="BK383"/>
  <c r="J1386"/>
  <c r="BK955"/>
  <c r="J863"/>
  <c r="J803"/>
  <c r="BK293"/>
  <c r="J888"/>
  <c r="BK866"/>
  <c r="BK830"/>
  <c r="J800"/>
  <c r="BK763"/>
  <c r="BK701"/>
  <c r="BK670"/>
  <c r="J634"/>
  <c r="BK497"/>
  <c r="BK395"/>
  <c r="F35"/>
  <c r="J890"/>
  <c r="J814"/>
  <c r="BK452"/>
  <c r="J1696"/>
  <c r="J1582"/>
  <c r="BK1470"/>
  <c r="J1437"/>
  <c r="BK1395"/>
  <c r="BK1299"/>
  <c r="BK1216"/>
  <c r="BK1130"/>
  <c r="J1021"/>
  <c r="J959"/>
  <c r="BK945"/>
  <c r="J869"/>
  <c r="BK845"/>
  <c r="BK834"/>
  <c r="J705"/>
  <c r="BK450"/>
  <c r="J297"/>
  <c r="BK160"/>
  <c i="3" r="BK214"/>
  <c r="BK222"/>
  <c r="J142"/>
  <c r="BK174"/>
  <c r="J193"/>
  <c r="BK195"/>
  <c r="J174"/>
  <c r="BK232"/>
  <c r="BK161"/>
  <c r="J214"/>
  <c r="J205"/>
  <c r="J192"/>
  <c r="J163"/>
  <c r="BK142"/>
  <c r="BK163"/>
  <c i="4" r="J468"/>
  <c r="BK387"/>
  <c r="J342"/>
  <c r="J485"/>
  <c r="BK356"/>
  <c r="BK150"/>
  <c r="BK425"/>
  <c r="BK342"/>
  <c r="BK328"/>
  <c r="J219"/>
  <c r="J388"/>
  <c r="J370"/>
  <c r="J260"/>
  <c r="J169"/>
  <c r="J440"/>
  <c r="J466"/>
  <c r="J343"/>
  <c r="BK311"/>
  <c r="BK234"/>
  <c r="J420"/>
  <c r="J354"/>
  <c r="J247"/>
  <c r="J237"/>
  <c r="J368"/>
  <c r="J279"/>
  <c r="BK363"/>
  <c r="J282"/>
  <c r="J446"/>
  <c r="BK331"/>
  <c r="J293"/>
  <c r="BK252"/>
  <c i="5" r="BK139"/>
  <c r="J274"/>
  <c r="J287"/>
  <c r="BK286"/>
  <c r="BK147"/>
  <c i="6" r="J158"/>
  <c r="BK187"/>
  <c r="BK196"/>
  <c r="J161"/>
  <c r="BK178"/>
  <c i="7" r="BK168"/>
  <c r="BK220"/>
  <c r="BK239"/>
  <c r="J271"/>
  <c r="J224"/>
  <c r="BK176"/>
  <c r="J164"/>
  <c r="J213"/>
  <c r="BK157"/>
  <c r="J139"/>
  <c i="8" r="BK142"/>
  <c r="J135"/>
  <c r="J139"/>
  <c i="9" r="J206"/>
  <c r="BK167"/>
  <c r="J178"/>
  <c r="BK192"/>
  <c r="J163"/>
  <c r="BK185"/>
  <c r="J180"/>
  <c r="J160"/>
  <c i="10" r="BK138"/>
  <c i="11" r="BK149"/>
  <c r="BK129"/>
  <c r="J155"/>
  <c r="BK141"/>
  <c r="BK168"/>
  <c r="BK170"/>
  <c r="J129"/>
  <c r="J150"/>
  <c i="12" r="J133"/>
  <c r="BK130"/>
  <c r="J141"/>
  <c r="J126"/>
  <c r="BK139"/>
  <c i="13" r="BK134"/>
  <c r="J152"/>
  <c r="J175"/>
  <c r="BK189"/>
  <c r="BK151"/>
  <c r="BK140"/>
  <c r="J156"/>
  <c i="2" r="BK1579"/>
  <c r="BK1477"/>
  <c r="J1414"/>
  <c r="J1370"/>
  <c r="BK1360"/>
  <c r="BK1334"/>
  <c r="J1205"/>
  <c r="BK1190"/>
  <c r="J1133"/>
  <c r="BK1040"/>
  <c r="BK951"/>
  <c r="J1704"/>
  <c r="BK1692"/>
  <c r="BK1640"/>
  <c r="J1602"/>
  <c r="J1377"/>
  <c r="J1273"/>
  <c r="J1128"/>
  <c r="BK973"/>
  <c r="BK954"/>
  <c r="BK906"/>
  <c r="BK869"/>
  <c r="BK819"/>
  <c r="J769"/>
  <c r="J715"/>
  <c r="J638"/>
  <c r="J353"/>
  <c r="J173"/>
  <c r="BK1735"/>
  <c r="BK1704"/>
  <c r="J1507"/>
  <c r="J1475"/>
  <c r="J1389"/>
  <c r="J1304"/>
  <c r="BK1215"/>
  <c r="J1149"/>
  <c r="BK1128"/>
  <c r="J1035"/>
  <c r="BK939"/>
  <c r="BK917"/>
  <c r="BK863"/>
  <c r="BK818"/>
  <c r="J523"/>
  <c r="J217"/>
  <c r="J1773"/>
  <c r="BK985"/>
  <c r="J906"/>
  <c r="J879"/>
  <c r="BK847"/>
  <c r="BK817"/>
  <c r="J743"/>
  <c r="J703"/>
  <c r="BK656"/>
  <c r="BK217"/>
  <c r="BK946"/>
  <c r="BK918"/>
  <c r="BK813"/>
  <c r="J763"/>
  <c r="J682"/>
  <c r="BK549"/>
  <c r="J315"/>
  <c r="J1400"/>
  <c r="J1769"/>
  <c r="BK1472"/>
  <c r="J1232"/>
  <c r="J1179"/>
  <c r="BK855"/>
  <c r="BK821"/>
  <c r="J749"/>
  <c r="BK621"/>
  <c r="J455"/>
  <c r="BK335"/>
  <c r="J1640"/>
  <c r="BK1610"/>
  <c r="J1521"/>
  <c r="J1468"/>
  <c r="BK1383"/>
  <c r="J1228"/>
  <c r="BK1201"/>
  <c r="J1082"/>
  <c r="J954"/>
  <c r="J903"/>
  <c r="BK859"/>
  <c r="J830"/>
  <c r="J650"/>
  <c r="J615"/>
  <c r="J189"/>
  <c r="BK1637"/>
  <c r="J1614"/>
  <c r="J1610"/>
  <c r="J1477"/>
  <c r="BK1468"/>
  <c r="BK1387"/>
  <c r="BK1339"/>
  <c r="BK1241"/>
  <c r="J1207"/>
  <c r="BK1194"/>
  <c r="BK982"/>
  <c r="J974"/>
  <c r="BK949"/>
  <c r="BK912"/>
  <c r="J880"/>
  <c r="J833"/>
  <c r="J817"/>
  <c r="BK696"/>
  <c r="J607"/>
  <c r="J385"/>
  <c r="BK285"/>
  <c r="J1612"/>
  <c r="J1453"/>
  <c r="BK1392"/>
  <c r="BK1155"/>
  <c r="BK1134"/>
  <c r="BK974"/>
  <c r="J900"/>
  <c r="BK886"/>
  <c r="J851"/>
  <c r="J697"/>
  <c r="J488"/>
  <c r="BK315"/>
  <c r="J1392"/>
  <c r="BK1187"/>
  <c r="BK970"/>
  <c r="BK867"/>
  <c r="J820"/>
  <c r="BK715"/>
  <c r="BK387"/>
  <c r="F37"/>
  <c r="J944"/>
  <c r="BK915"/>
  <c r="J904"/>
  <c r="J891"/>
  <c r="BK873"/>
  <c r="BK800"/>
  <c r="BK375"/>
  <c r="BK1694"/>
  <c r="J1557"/>
  <c r="J1472"/>
  <c r="BK1451"/>
  <c r="BK1414"/>
  <c r="J1339"/>
  <c r="BK1225"/>
  <c r="BK1184"/>
  <c r="BK1082"/>
  <c r="J1033"/>
  <c r="J985"/>
  <c r="J957"/>
  <c r="BK943"/>
  <c r="BK879"/>
  <c r="BK851"/>
  <c r="BK836"/>
  <c r="BK766"/>
  <c r="BK607"/>
  <c r="J417"/>
  <c r="BK241"/>
  <c i="3" r="BK159"/>
  <c r="BK178"/>
  <c r="BK189"/>
  <c r="BK183"/>
  <c r="J159"/>
  <c r="BK218"/>
  <c r="BK210"/>
  <c r="J152"/>
  <c r="J144"/>
  <c r="BK193"/>
  <c r="BK147"/>
  <c r="BK182"/>
  <c r="BK152"/>
  <c r="J187"/>
  <c r="J183"/>
  <c r="J186"/>
  <c r="J169"/>
  <c r="BK137"/>
  <c i="4" r="J470"/>
  <c r="J384"/>
  <c r="J335"/>
  <c r="J150"/>
  <c r="J371"/>
  <c r="J199"/>
  <c r="BK483"/>
  <c r="BK364"/>
  <c r="J300"/>
  <c r="J241"/>
  <c r="J211"/>
  <c r="J181"/>
  <c r="J428"/>
  <c r="J391"/>
  <c r="J379"/>
  <c r="BK345"/>
  <c r="BK308"/>
  <c r="J197"/>
  <c r="J479"/>
  <c r="J421"/>
  <c r="BK391"/>
  <c r="J331"/>
  <c r="BK282"/>
  <c r="J184"/>
  <c r="J423"/>
  <c r="J364"/>
  <c r="J355"/>
  <c r="J325"/>
  <c r="J313"/>
  <c r="BK186"/>
  <c r="BK467"/>
  <c r="J385"/>
  <c r="BK361"/>
  <c r="J298"/>
  <c r="BK179"/>
  <c r="J455"/>
  <c r="BK434"/>
  <c r="BK463"/>
  <c r="BK325"/>
  <c r="BK298"/>
  <c r="J476"/>
  <c r="BK472"/>
  <c r="J383"/>
  <c r="BK237"/>
  <c r="BK201"/>
  <c r="J358"/>
  <c r="BK199"/>
  <c r="J356"/>
  <c r="BK263"/>
  <c r="J373"/>
  <c r="J336"/>
  <c r="BK305"/>
  <c r="BK241"/>
  <c r="J216"/>
  <c i="5" r="BK172"/>
  <c r="J249"/>
  <c r="J212"/>
  <c r="BK140"/>
  <c r="BK193"/>
  <c r="BK170"/>
  <c i="6" r="J144"/>
  <c r="J180"/>
  <c r="BK180"/>
  <c i="7" r="BK173"/>
  <c r="BK136"/>
  <c r="BK139"/>
  <c i="8" r="BK151"/>
  <c r="J151"/>
  <c i="10" r="J137"/>
  <c r="J143"/>
  <c r="BK140"/>
  <c i="11" r="J166"/>
  <c i="13" r="BK152"/>
  <c r="BK185"/>
  <c r="BK186"/>
  <c r="BK197"/>
  <c r="BK169"/>
  <c i="5" r="J154"/>
  <c i="6" r="J152"/>
  <c i="7" r="J216"/>
  <c r="J180"/>
  <c r="J204"/>
  <c i="8" r="BK140"/>
  <c r="J147"/>
  <c r="BK129"/>
  <c r="J132"/>
  <c i="9" r="J179"/>
  <c i="11" r="J168"/>
  <c i="13" r="J146"/>
  <c r="BK153"/>
  <c r="BK177"/>
  <c r="J134"/>
  <c r="BK156"/>
  <c r="BK201"/>
  <c r="J138"/>
  <c i="2" r="BK1771"/>
  <c r="BK1467"/>
  <c r="BK1402"/>
  <c r="J1364"/>
  <c r="J1345"/>
  <c r="BK1212"/>
  <c r="J1187"/>
  <c r="BK1136"/>
  <c r="BK1037"/>
  <c r="BK1031"/>
  <c r="J949"/>
  <c r="BK1696"/>
  <c r="J1644"/>
  <c r="J1630"/>
  <c r="J1427"/>
  <c r="BK1301"/>
  <c r="BK1133"/>
  <c r="BK1024"/>
  <c r="J969"/>
  <c r="J939"/>
  <c r="BK871"/>
  <c r="J818"/>
  <c r="BK743"/>
  <c r="BK655"/>
  <c r="BK615"/>
  <c r="J261"/>
  <c r="BK1761"/>
  <c r="J1706"/>
  <c r="BK1543"/>
  <c r="J1476"/>
  <c r="BK1449"/>
  <c r="J1348"/>
  <c r="J1230"/>
  <c r="J1212"/>
  <c r="BK1140"/>
  <c r="J1068"/>
  <c r="J1024"/>
  <c r="J927"/>
  <c r="BK885"/>
  <c r="J822"/>
  <c r="BK660"/>
  <c r="BK203"/>
  <c r="J1034"/>
  <c r="J941"/>
  <c r="BK903"/>
  <c r="J852"/>
  <c r="J836"/>
  <c r="BK791"/>
  <c r="J725"/>
  <c r="J244"/>
  <c r="BK950"/>
  <c r="BK927"/>
  <c r="J885"/>
  <c r="BK852"/>
  <c r="J788"/>
  <c r="J621"/>
  <c r="J367"/>
  <c r="BK176"/>
  <c r="BK1701"/>
  <c r="J1469"/>
  <c r="J1337"/>
  <c r="BK1447"/>
  <c r="J1214"/>
  <c r="BK857"/>
  <c r="J819"/>
  <c r="J741"/>
  <c r="BK612"/>
  <c r="J395"/>
  <c r="BK312"/>
  <c r="BK1622"/>
  <c r="J1596"/>
  <c r="BK1507"/>
  <c r="BK1427"/>
  <c r="BK1381"/>
  <c r="J1241"/>
  <c r="J1184"/>
  <c r="BK1034"/>
  <c r="J948"/>
  <c r="J889"/>
  <c r="BK849"/>
  <c r="J701"/>
  <c r="J647"/>
  <c r="J424"/>
  <c r="BK1644"/>
  <c r="BK1618"/>
  <c r="BK1612"/>
  <c r="BK1582"/>
  <c r="BK1521"/>
  <c r="BK1469"/>
  <c r="BK1409"/>
  <c r="J1379"/>
  <c r="J1334"/>
  <c r="BK1232"/>
  <c r="BK1202"/>
  <c r="BK1028"/>
  <c r="J973"/>
  <c r="BK959"/>
  <c r="BK933"/>
  <c r="J909"/>
  <c r="BK865"/>
  <c r="BK826"/>
  <c r="J815"/>
  <c r="J692"/>
  <c r="BK651"/>
  <c r="BK339"/>
  <c r="BK205"/>
  <c r="J1611"/>
  <c r="BK1417"/>
  <c r="J1343"/>
  <c r="J1039"/>
  <c r="BK965"/>
  <c r="J895"/>
  <c r="BK875"/>
  <c r="J831"/>
  <c r="BK737"/>
  <c r="J695"/>
  <c r="BK327"/>
  <c r="BK1341"/>
  <c r="BK1033"/>
  <c r="J898"/>
  <c r="J832"/>
  <c r="J727"/>
  <c r="BK638"/>
  <c r="BK898"/>
  <c r="J875"/>
  <c r="BK831"/>
  <c r="BK820"/>
  <c r="J797"/>
  <c r="BK757"/>
  <c r="BK692"/>
  <c r="BK653"/>
  <c r="J623"/>
  <c r="BK424"/>
  <c r="J383"/>
  <c r="F34"/>
  <c r="BK883"/>
  <c r="J857"/>
  <c r="J766"/>
  <c r="J1699"/>
  <c r="BK1614"/>
  <c r="J1479"/>
  <c r="BK1464"/>
  <c r="BK1424"/>
  <c r="BK1389"/>
  <c r="J1247"/>
  <c r="BK1192"/>
  <c r="J1155"/>
  <c r="J1040"/>
  <c r="J993"/>
  <c r="BK953"/>
  <c r="J933"/>
  <c r="J866"/>
  <c r="BK839"/>
  <c r="J813"/>
  <c r="J612"/>
  <c r="BK455"/>
  <c r="J293"/>
  <c r="J179"/>
  <c i="3" r="J198"/>
  <c r="J197"/>
  <c r="J182"/>
  <c r="J228"/>
  <c r="BK141"/>
  <c r="BK192"/>
  <c r="BK177"/>
  <c r="J147"/>
  <c r="J178"/>
  <c r="BK197"/>
  <c r="J222"/>
  <c r="BK234"/>
  <c r="J232"/>
  <c r="J177"/>
  <c r="BK180"/>
  <c r="J166"/>
  <c r="BK144"/>
  <c i="4" r="BK464"/>
  <c r="J349"/>
  <c r="J224"/>
  <c r="BK402"/>
  <c r="BK279"/>
  <c r="J487"/>
  <c r="BK366"/>
  <c r="J308"/>
  <c r="BK257"/>
  <c r="J195"/>
  <c r="BK479"/>
  <c r="J471"/>
  <c r="J425"/>
  <c r="BK405"/>
  <c r="J367"/>
  <c r="BK341"/>
  <c r="BK487"/>
  <c r="BK458"/>
  <c r="J402"/>
  <c r="J365"/>
  <c r="BK293"/>
  <c r="J189"/>
  <c r="J472"/>
  <c r="BK394"/>
  <c r="BK358"/>
  <c r="BK346"/>
  <c r="BK302"/>
  <c r="BK166"/>
  <c r="BK420"/>
  <c r="J372"/>
  <c r="BK316"/>
  <c r="J263"/>
  <c r="BK213"/>
  <c r="J473"/>
  <c r="BK419"/>
  <c r="BK413"/>
  <c r="J341"/>
  <c r="J305"/>
  <c r="BK284"/>
  <c r="J319"/>
  <c r="BK473"/>
  <c r="BK371"/>
  <c r="J252"/>
  <c r="BK216"/>
  <c r="J387"/>
  <c r="J339"/>
  <c r="J192"/>
  <c r="J345"/>
  <c r="BK440"/>
  <c r="J328"/>
  <c r="J302"/>
  <c r="J257"/>
  <c r="J232"/>
  <c i="5" r="J277"/>
  <c r="J243"/>
  <c r="BK279"/>
  <c r="BK198"/>
  <c r="BK183"/>
  <c i="6" r="BK133"/>
  <c i="7" r="J257"/>
  <c i="9" r="BK155"/>
  <c r="J186"/>
  <c r="J149"/>
  <c i="10" r="J140"/>
  <c r="J150"/>
  <c r="BK134"/>
  <c r="J129"/>
  <c i="12" r="BK136"/>
  <c i="6" r="J197"/>
  <c i="7" r="BK230"/>
  <c i="8" r="J131"/>
  <c r="BK148"/>
  <c i="9" r="BK179"/>
  <c r="BK169"/>
  <c r="J167"/>
  <c r="J155"/>
  <c r="J172"/>
  <c i="10" r="BK130"/>
  <c r="BK150"/>
  <c r="J134"/>
  <c i="13" r="BK130"/>
  <c i="5" r="BK313"/>
  <c r="J266"/>
  <c r="J202"/>
  <c r="BK287"/>
  <c r="BK205"/>
  <c r="J157"/>
  <c i="6" r="J207"/>
  <c r="BK199"/>
  <c r="J178"/>
  <c r="BK209"/>
  <c i="7" r="BK235"/>
  <c r="BK237"/>
  <c r="J200"/>
  <c r="BK224"/>
  <c r="BK208"/>
  <c r="J168"/>
  <c r="BK233"/>
  <c r="BK213"/>
  <c i="9" r="J192"/>
  <c r="BK141"/>
  <c i="11" r="J141"/>
  <c i="5" r="J205"/>
  <c r="J160"/>
  <c r="J281"/>
  <c r="J208"/>
  <c r="BK269"/>
  <c i="6" r="BK194"/>
  <c r="BK137"/>
  <c r="BK156"/>
  <c r="J164"/>
  <c i="7" r="BK204"/>
  <c r="J233"/>
  <c r="BK265"/>
  <c r="BK216"/>
  <c r="J143"/>
  <c r="BK222"/>
  <c r="J207"/>
  <c r="BK212"/>
  <c r="J237"/>
  <c r="BK149"/>
  <c i="8" r="BK135"/>
  <c r="J140"/>
  <c r="J143"/>
  <c i="9" r="BK146"/>
  <c r="J204"/>
  <c r="J166"/>
  <c r="J200"/>
  <c r="BK204"/>
  <c r="BK178"/>
  <c r="BK160"/>
  <c r="J175"/>
  <c i="10" r="J135"/>
  <c r="BK137"/>
  <c r="BK142"/>
  <c r="J148"/>
  <c i="11" r="J138"/>
  <c r="BK135"/>
  <c i="12" r="J143"/>
  <c r="J139"/>
  <c i="13" r="J177"/>
  <c r="J188"/>
  <c r="BK194"/>
  <c r="J201"/>
  <c r="BK138"/>
  <c r="BK163"/>
  <c i="5" r="BK154"/>
  <c i="6" r="BK197"/>
  <c r="J196"/>
  <c r="BK153"/>
  <c r="J156"/>
  <c i="7" r="J191"/>
  <c r="J149"/>
  <c r="BK245"/>
  <c r="J239"/>
  <c r="BK271"/>
  <c r="J153"/>
  <c r="BK143"/>
  <c r="BK225"/>
  <c r="BK184"/>
  <c r="J205"/>
  <c r="J197"/>
  <c i="8" r="BK145"/>
  <c r="BK147"/>
  <c r="J148"/>
  <c r="J155"/>
  <c r="BK131"/>
  <c i="9" r="J187"/>
  <c r="J146"/>
  <c r="BK163"/>
  <c r="BK206"/>
  <c i="11" r="J157"/>
  <c i="13" r="J169"/>
  <c r="J143"/>
  <c r="J162"/>
  <c r="BK193"/>
  <c r="BK188"/>
  <c i="5" r="J288"/>
  <c i="6" r="J187"/>
  <c r="BK211"/>
  <c r="BK164"/>
  <c r="BK152"/>
  <c i="7" r="BK269"/>
  <c r="J195"/>
  <c r="J136"/>
  <c r="J173"/>
  <c r="BK160"/>
  <c r="J245"/>
  <c i="9" r="J202"/>
  <c r="J169"/>
  <c r="J164"/>
  <c r="BK202"/>
  <c r="BK149"/>
  <c r="J185"/>
  <c r="BK171"/>
  <c r="BK137"/>
  <c r="BK187"/>
  <c i="10" r="BK135"/>
  <c r="J138"/>
  <c r="BK129"/>
  <c i="11" r="J135"/>
  <c r="BK157"/>
  <c r="J145"/>
  <c r="J170"/>
  <c r="BK153"/>
  <c r="BK152"/>
  <c r="J152"/>
  <c r="BK166"/>
  <c r="BK145"/>
  <c i="12" r="J136"/>
  <c r="J131"/>
  <c r="BK126"/>
  <c r="BK131"/>
  <c r="J130"/>
  <c r="BK134"/>
  <c i="13" r="J151"/>
  <c i="6" r="J155"/>
  <c i="7" l="1" r="R263"/>
  <c i="10" r="P144"/>
  <c i="13" r="P195"/>
  <c i="9" r="R162"/>
  <c r="R181"/>
  <c i="11" r="BK156"/>
  <c r="J156"/>
  <c r="J100"/>
  <c i="7" r="T163"/>
  <c r="T194"/>
  <c i="8" r="P146"/>
  <c i="10" r="T128"/>
  <c i="11" r="T148"/>
  <c i="5" r="R182"/>
  <c r="T201"/>
  <c r="R272"/>
  <c r="P285"/>
  <c r="R300"/>
  <c r="BK333"/>
  <c r="BK332"/>
  <c r="J332"/>
  <c r="J111"/>
  <c i="7" r="BK163"/>
  <c r="J163"/>
  <c r="J100"/>
  <c r="R211"/>
  <c r="BK226"/>
  <c r="J226"/>
  <c r="J107"/>
  <c i="8" r="BK138"/>
  <c r="J138"/>
  <c r="J101"/>
  <c i="9" r="BK162"/>
  <c r="J162"/>
  <c r="J101"/>
  <c r="T181"/>
  <c i="10" r="BK128"/>
  <c r="J128"/>
  <c r="J99"/>
  <c i="2" r="R423"/>
  <c r="T646"/>
  <c r="BK698"/>
  <c r="J698"/>
  <c r="J106"/>
  <c r="T698"/>
  <c r="T823"/>
  <c r="R856"/>
  <c r="P905"/>
  <c r="T905"/>
  <c r="T920"/>
  <c r="P942"/>
  <c r="T942"/>
  <c r="R947"/>
  <c r="T1231"/>
  <c r="P1388"/>
  <c r="BK1471"/>
  <c r="J1471"/>
  <c r="J119"/>
  <c r="T1471"/>
  <c r="P1643"/>
  <c i="3" r="BK134"/>
  <c r="J134"/>
  <c r="J98"/>
  <c r="BK140"/>
  <c r="J140"/>
  <c r="J99"/>
  <c r="T143"/>
  <c r="R158"/>
  <c r="R173"/>
  <c r="P181"/>
  <c r="R185"/>
  <c r="R196"/>
  <c r="BK204"/>
  <c r="J204"/>
  <c r="J108"/>
  <c r="R229"/>
  <c r="R226"/>
  <c i="4" r="R142"/>
  <c r="R212"/>
  <c r="P236"/>
  <c r="P259"/>
  <c r="P357"/>
  <c i="5" r="BK138"/>
  <c r="R232"/>
  <c i="6" r="P151"/>
  <c r="R159"/>
  <c i="7" r="T135"/>
  <c r="P215"/>
  <c r="P226"/>
  <c i="9" r="BK133"/>
  <c r="J133"/>
  <c r="J98"/>
  <c r="T162"/>
  <c r="R174"/>
  <c i="10" r="P133"/>
  <c i="11" r="P148"/>
  <c r="T167"/>
  <c r="T164"/>
  <c i="12" r="T129"/>
  <c r="T124"/>
  <c r="T123"/>
  <c i="9" r="P162"/>
  <c r="P181"/>
  <c i="10" r="T133"/>
  <c i="2" r="BK169"/>
  <c r="J169"/>
  <c r="J99"/>
  <c r="T423"/>
  <c r="BK659"/>
  <c r="T742"/>
  <c r="P972"/>
  <c r="BK1218"/>
  <c r="J1218"/>
  <c r="J115"/>
  <c r="R1218"/>
  <c r="BK1340"/>
  <c r="J1340"/>
  <c r="J117"/>
  <c r="T1388"/>
  <c r="R1471"/>
  <c r="R1643"/>
  <c i="4" r="T191"/>
  <c r="BK228"/>
  <c r="J228"/>
  <c r="J101"/>
  <c r="BK275"/>
  <c r="J275"/>
  <c r="J104"/>
  <c r="T334"/>
  <c r="BK357"/>
  <c r="J357"/>
  <c r="J109"/>
  <c r="R369"/>
  <c r="P386"/>
  <c i="5" r="P182"/>
  <c r="P232"/>
  <c i="6" r="BK163"/>
  <c i="7" r="BK152"/>
  <c r="J152"/>
  <c r="J99"/>
  <c r="R203"/>
  <c r="T236"/>
  <c i="8" r="BK130"/>
  <c r="J130"/>
  <c r="J99"/>
  <c r="T146"/>
  <c i="10" r="BK133"/>
  <c r="J133"/>
  <c r="J100"/>
  <c i="11" r="P156"/>
  <c r="P167"/>
  <c r="P164"/>
  <c i="2" r="BK208"/>
  <c r="J208"/>
  <c r="J100"/>
  <c r="T208"/>
  <c r="T659"/>
  <c r="R698"/>
  <c r="P823"/>
  <c r="BK972"/>
  <c r="J972"/>
  <c r="J114"/>
  <c r="R1231"/>
  <c r="R1388"/>
  <c r="P1471"/>
  <c r="T1643"/>
  <c i="3" r="R134"/>
  <c r="BK143"/>
  <c r="J143"/>
  <c r="J100"/>
  <c r="P151"/>
  <c r="P158"/>
  <c r="T173"/>
  <c r="T181"/>
  <c r="T185"/>
  <c r="T196"/>
  <c r="T204"/>
  <c r="BK229"/>
  <c r="J229"/>
  <c r="J111"/>
  <c r="T229"/>
  <c r="T226"/>
  <c i="4" r="T142"/>
  <c r="T212"/>
  <c r="T275"/>
  <c r="P344"/>
  <c r="R348"/>
  <c r="P369"/>
  <c r="T422"/>
  <c r="T469"/>
  <c r="T482"/>
  <c r="T477"/>
  <c i="5" r="P194"/>
  <c r="T194"/>
  <c r="P272"/>
  <c r="T280"/>
  <c r="R285"/>
  <c r="R283"/>
  <c r="P333"/>
  <c r="P332"/>
  <c r="P347"/>
  <c r="P344"/>
  <c i="6" r="BK151"/>
  <c r="J151"/>
  <c r="J99"/>
  <c r="P159"/>
  <c i="7" r="P135"/>
  <c r="T203"/>
  <c r="R236"/>
  <c i="8" r="P130"/>
  <c r="R146"/>
  <c i="9" r="T133"/>
  <c r="P174"/>
  <c r="BK181"/>
  <c r="J181"/>
  <c r="J105"/>
  <c i="11" r="R128"/>
  <c r="BK167"/>
  <c r="J167"/>
  <c r="J105"/>
  <c i="9" r="BK145"/>
  <c r="J145"/>
  <c r="J99"/>
  <c r="R170"/>
  <c r="R188"/>
  <c i="11" r="T156"/>
  <c i="2" r="R169"/>
  <c r="P208"/>
  <c r="P659"/>
  <c r="R742"/>
  <c r="R972"/>
  <c r="T1218"/>
  <c r="P1340"/>
  <c r="P1478"/>
  <c r="BK1601"/>
  <c r="J1601"/>
  <c r="J121"/>
  <c r="P1601"/>
  <c r="R1601"/>
  <c r="T1601"/>
  <c r="R1613"/>
  <c i="4" r="P191"/>
  <c r="P228"/>
  <c r="T236"/>
  <c r="T259"/>
  <c r="R334"/>
  <c r="P348"/>
  <c r="BK369"/>
  <c r="J369"/>
  <c r="J110"/>
  <c r="R422"/>
  <c r="P469"/>
  <c r="BK482"/>
  <c r="J482"/>
  <c r="J119"/>
  <c i="5" r="T138"/>
  <c r="R201"/>
  <c i="6" r="R129"/>
  <c r="BK159"/>
  <c r="J159"/>
  <c r="J100"/>
  <c i="7" r="T152"/>
  <c r="BK203"/>
  <c r="J203"/>
  <c r="J103"/>
  <c r="BK236"/>
  <c r="J236"/>
  <c r="J108"/>
  <c i="8" r="T130"/>
  <c r="R138"/>
  <c i="9" r="P133"/>
  <c r="T170"/>
  <c r="T188"/>
  <c i="10" r="BK141"/>
  <c r="J141"/>
  <c r="J101"/>
  <c i="11" r="BK128"/>
  <c r="J128"/>
  <c r="J98"/>
  <c r="R156"/>
  <c i="12" r="R129"/>
  <c r="R124"/>
  <c r="R123"/>
  <c i="2" r="T169"/>
  <c r="R208"/>
  <c r="BK646"/>
  <c r="J646"/>
  <c r="J102"/>
  <c r="R659"/>
  <c r="P698"/>
  <c r="R823"/>
  <c r="P856"/>
  <c r="BK905"/>
  <c r="J905"/>
  <c r="J110"/>
  <c r="R905"/>
  <c r="R920"/>
  <c r="BK942"/>
  <c r="J942"/>
  <c r="J112"/>
  <c r="R942"/>
  <c r="T947"/>
  <c r="P1231"/>
  <c r="BK1388"/>
  <c r="J1388"/>
  <c r="J118"/>
  <c r="BK1478"/>
  <c r="J1478"/>
  <c r="J120"/>
  <c r="BK1643"/>
  <c r="J1643"/>
  <c r="J123"/>
  <c i="3" r="P134"/>
  <c r="R140"/>
  <c r="R143"/>
  <c r="T158"/>
  <c r="BK196"/>
  <c i="4" r="BK142"/>
  <c r="BK212"/>
  <c r="J212"/>
  <c r="J100"/>
  <c r="R275"/>
  <c r="R344"/>
  <c r="T357"/>
  <c r="T386"/>
  <c r="P462"/>
  <c r="P461"/>
  <c r="BK469"/>
  <c r="J469"/>
  <c r="J115"/>
  <c i="5" r="BK232"/>
  <c r="J232"/>
  <c r="J103"/>
  <c r="BK285"/>
  <c r="J285"/>
  <c r="J108"/>
  <c r="P300"/>
  <c r="BK347"/>
  <c i="6" r="P129"/>
  <c r="P128"/>
  <c r="T163"/>
  <c r="T162"/>
  <c i="7" r="P152"/>
  <c r="R194"/>
  <c r="T211"/>
  <c r="T226"/>
  <c i="13" r="P129"/>
  <c i="4" r="R191"/>
  <c r="R228"/>
  <c r="R236"/>
  <c r="R259"/>
  <c r="P334"/>
  <c r="T344"/>
  <c r="BK386"/>
  <c r="J386"/>
  <c r="J111"/>
  <c r="R386"/>
  <c r="BK462"/>
  <c r="J462"/>
  <c r="J114"/>
  <c r="R462"/>
  <c r="P482"/>
  <c r="P477"/>
  <c i="5" r="BK182"/>
  <c r="J182"/>
  <c r="J99"/>
  <c r="T232"/>
  <c r="P280"/>
  <c r="T300"/>
  <c i="7" r="R135"/>
  <c r="P203"/>
  <c r="R215"/>
  <c i="8" r="T138"/>
  <c i="9" r="T145"/>
  <c r="BK174"/>
  <c r="J174"/>
  <c r="J104"/>
  <c r="BK188"/>
  <c r="J188"/>
  <c r="J106"/>
  <c i="11" r="R148"/>
  <c i="13" r="BK158"/>
  <c r="J158"/>
  <c r="J101"/>
  <c r="P158"/>
  <c i="10" r="P141"/>
  <c i="11" r="P128"/>
  <c r="P127"/>
  <c r="P126"/>
  <c i="1" r="AU104"/>
  <c i="11" r="R167"/>
  <c r="R164"/>
  <c i="13" r="T158"/>
  <c i="2" r="P169"/>
  <c r="P423"/>
  <c r="R646"/>
  <c r="P654"/>
  <c r="BK742"/>
  <c r="J742"/>
  <c r="J107"/>
  <c r="BK823"/>
  <c r="J823"/>
  <c r="J108"/>
  <c r="T972"/>
  <c r="P1218"/>
  <c r="R1340"/>
  <c r="T1478"/>
  <c r="P1613"/>
  <c i="3" r="T134"/>
  <c r="T140"/>
  <c r="BK151"/>
  <c r="J151"/>
  <c r="J101"/>
  <c r="BK158"/>
  <c r="J158"/>
  <c r="J102"/>
  <c r="P173"/>
  <c r="BK181"/>
  <c r="J181"/>
  <c r="J104"/>
  <c r="R181"/>
  <c r="P185"/>
  <c r="P196"/>
  <c r="R204"/>
  <c r="R184"/>
  <c r="P229"/>
  <c r="P226"/>
  <c i="4" r="BK191"/>
  <c r="J191"/>
  <c r="J99"/>
  <c r="T228"/>
  <c r="BK236"/>
  <c r="J236"/>
  <c r="J102"/>
  <c r="BK259"/>
  <c r="J259"/>
  <c r="J103"/>
  <c r="BK334"/>
  <c r="J334"/>
  <c r="J105"/>
  <c r="BK348"/>
  <c r="J348"/>
  <c r="J108"/>
  <c r="R357"/>
  <c r="R347"/>
  <c r="P422"/>
  <c r="T462"/>
  <c r="T461"/>
  <c r="R482"/>
  <c r="R477"/>
  <c i="5" r="P138"/>
  <c r="BK194"/>
  <c r="J194"/>
  <c r="J101"/>
  <c r="R194"/>
  <c i="6" r="T129"/>
  <c r="R163"/>
  <c r="R162"/>
  <c i="7" r="R163"/>
  <c r="BK215"/>
  <c r="BK214"/>
  <c r="J214"/>
  <c r="J105"/>
  <c r="R226"/>
  <c i="9" r="R133"/>
  <c r="BK170"/>
  <c r="J170"/>
  <c r="J102"/>
  <c r="P188"/>
  <c i="10" r="P128"/>
  <c r="P126"/>
  <c r="P125"/>
  <c i="1" r="AU103"/>
  <c i="10" r="T141"/>
  <c i="11" r="BK148"/>
  <c r="J148"/>
  <c r="J99"/>
  <c i="13" r="BK129"/>
  <c r="J129"/>
  <c r="J98"/>
  <c r="T184"/>
  <c i="9" r="P145"/>
  <c i="13" r="R158"/>
  <c i="2" r="BK423"/>
  <c r="J423"/>
  <c r="J101"/>
  <c r="P646"/>
  <c r="BK654"/>
  <c r="J654"/>
  <c r="J103"/>
  <c r="R654"/>
  <c r="T654"/>
  <c r="P742"/>
  <c r="BK856"/>
  <c r="J856"/>
  <c r="J109"/>
  <c r="T856"/>
  <c r="BK920"/>
  <c r="J920"/>
  <c r="J111"/>
  <c r="P920"/>
  <c r="BK947"/>
  <c r="J947"/>
  <c r="J113"/>
  <c r="P947"/>
  <c r="BK1231"/>
  <c r="J1231"/>
  <c r="J116"/>
  <c r="T1340"/>
  <c r="R1478"/>
  <c r="BK1613"/>
  <c r="J1613"/>
  <c r="J122"/>
  <c r="T1613"/>
  <c i="3" r="P140"/>
  <c r="P143"/>
  <c r="R151"/>
  <c r="T151"/>
  <c r="BK173"/>
  <c r="J173"/>
  <c r="J103"/>
  <c r="BK185"/>
  <c r="J185"/>
  <c r="J106"/>
  <c r="P204"/>
  <c i="4" r="P142"/>
  <c r="P141"/>
  <c r="P212"/>
  <c r="P275"/>
  <c r="BK344"/>
  <c r="J344"/>
  <c r="J106"/>
  <c r="T348"/>
  <c r="T369"/>
  <c r="BK422"/>
  <c r="J422"/>
  <c r="J112"/>
  <c r="R469"/>
  <c i="5" r="T182"/>
  <c r="BK201"/>
  <c r="J201"/>
  <c r="J102"/>
  <c r="BK272"/>
  <c r="J272"/>
  <c r="J104"/>
  <c r="R280"/>
  <c r="BK300"/>
  <c r="J300"/>
  <c r="J109"/>
  <c r="T333"/>
  <c r="T332"/>
  <c r="R347"/>
  <c r="R344"/>
  <c i="6" r="BK129"/>
  <c r="J129"/>
  <c r="J98"/>
  <c r="T151"/>
  <c r="T159"/>
  <c i="7" r="R152"/>
  <c r="P194"/>
  <c r="P211"/>
  <c r="T215"/>
  <c r="T214"/>
  <c i="8" r="R130"/>
  <c r="R127"/>
  <c r="R126"/>
  <c r="BK146"/>
  <c r="J146"/>
  <c r="J102"/>
  <c i="12" r="BK129"/>
  <c r="J129"/>
  <c r="J99"/>
  <c i="13" r="T129"/>
  <c r="P150"/>
  <c r="BK184"/>
  <c r="J184"/>
  <c r="J102"/>
  <c r="BK192"/>
  <c r="J192"/>
  <c r="J103"/>
  <c r="R192"/>
  <c i="5" r="R138"/>
  <c r="R137"/>
  <c r="P201"/>
  <c r="T272"/>
  <c r="BK280"/>
  <c r="J280"/>
  <c r="J105"/>
  <c r="T285"/>
  <c r="T283"/>
  <c r="R333"/>
  <c r="R332"/>
  <c r="T347"/>
  <c r="T344"/>
  <c i="6" r="R151"/>
  <c r="P163"/>
  <c r="P162"/>
  <c i="7" r="BK135"/>
  <c r="P163"/>
  <c r="BK194"/>
  <c r="J194"/>
  <c r="J102"/>
  <c r="BK211"/>
  <c r="J211"/>
  <c r="J104"/>
  <c r="P236"/>
  <c i="8" r="P138"/>
  <c r="P127"/>
  <c r="P126"/>
  <c i="1" r="AU101"/>
  <c i="9" r="R145"/>
  <c r="P170"/>
  <c r="T174"/>
  <c r="T173"/>
  <c i="10" r="R133"/>
  <c i="11" r="T128"/>
  <c r="T127"/>
  <c r="T126"/>
  <c i="13" r="R129"/>
  <c r="R128"/>
  <c r="R127"/>
  <c r="R150"/>
  <c r="R184"/>
  <c r="T192"/>
  <c i="10" r="R128"/>
  <c r="R126"/>
  <c r="R125"/>
  <c r="R141"/>
  <c i="12" r="P129"/>
  <c r="P124"/>
  <c r="P123"/>
  <c i="1" r="AU105"/>
  <c i="13" r="BK150"/>
  <c r="J150"/>
  <c r="J100"/>
  <c r="T150"/>
  <c r="P184"/>
  <c r="P192"/>
  <c i="9" r="BK203"/>
  <c r="J203"/>
  <c r="J110"/>
  <c r="BK201"/>
  <c r="J201"/>
  <c r="J109"/>
  <c i="5" r="BK351"/>
  <c r="J351"/>
  <c r="J116"/>
  <c i="11" r="BK165"/>
  <c r="J165"/>
  <c r="J104"/>
  <c i="12" r="BK140"/>
  <c r="J140"/>
  <c r="J102"/>
  <c i="2" r="BK1768"/>
  <c r="J1768"/>
  <c r="J126"/>
  <c i="3" r="BK233"/>
  <c r="J233"/>
  <c r="J112"/>
  <c i="6" r="BK198"/>
  <c r="J198"/>
  <c r="J103"/>
  <c r="BK208"/>
  <c r="J208"/>
  <c r="J106"/>
  <c r="BK210"/>
  <c r="J210"/>
  <c r="J107"/>
  <c i="7" r="BK190"/>
  <c r="J190"/>
  <c r="J101"/>
  <c r="BK270"/>
  <c r="J270"/>
  <c r="J113"/>
  <c i="8" r="BK152"/>
  <c r="J152"/>
  <c r="J105"/>
  <c r="BK154"/>
  <c r="J154"/>
  <c r="J106"/>
  <c i="9" r="BK205"/>
  <c r="J205"/>
  <c r="J111"/>
  <c i="11" r="BK160"/>
  <c r="BK159"/>
  <c r="J159"/>
  <c r="J101"/>
  <c r="BK171"/>
  <c r="J171"/>
  <c r="J106"/>
  <c i="12" r="BK138"/>
  <c r="J138"/>
  <c r="J101"/>
  <c r="BK142"/>
  <c r="J142"/>
  <c r="J103"/>
  <c i="2" r="BK150"/>
  <c r="BK149"/>
  <c r="BK1763"/>
  <c r="J1763"/>
  <c r="J124"/>
  <c i="7" r="BK266"/>
  <c r="J266"/>
  <c r="J111"/>
  <c r="BK268"/>
  <c r="J268"/>
  <c r="J112"/>
  <c i="8" r="BK150"/>
  <c r="J150"/>
  <c r="J104"/>
  <c i="9" r="BK199"/>
  <c r="BK198"/>
  <c r="J198"/>
  <c r="J107"/>
  <c i="4" r="BK480"/>
  <c r="J480"/>
  <c r="J118"/>
  <c i="8" r="BK128"/>
  <c r="J128"/>
  <c r="J98"/>
  <c r="BK134"/>
  <c r="J134"/>
  <c r="J100"/>
  <c i="3" r="BK227"/>
  <c r="J227"/>
  <c r="J110"/>
  <c i="9" r="BK159"/>
  <c r="J159"/>
  <c r="J100"/>
  <c i="10" r="BK147"/>
  <c r="J147"/>
  <c r="J104"/>
  <c i="12" r="BK125"/>
  <c r="BK124"/>
  <c i="2" r="BK1770"/>
  <c r="J1770"/>
  <c r="J127"/>
  <c r="BK1772"/>
  <c r="J1772"/>
  <c r="J128"/>
  <c i="4" r="BK478"/>
  <c r="J478"/>
  <c r="J117"/>
  <c r="BK486"/>
  <c r="J486"/>
  <c r="J120"/>
  <c i="7" r="BK264"/>
  <c r="BK263"/>
  <c r="J263"/>
  <c r="J109"/>
  <c i="13" r="BK198"/>
  <c r="J198"/>
  <c r="J106"/>
  <c i="5" r="BK192"/>
  <c r="J192"/>
  <c r="J100"/>
  <c r="BK325"/>
  <c r="J325"/>
  <c r="J110"/>
  <c r="BK345"/>
  <c r="J345"/>
  <c r="J114"/>
  <c i="6" r="BK206"/>
  <c r="J206"/>
  <c r="J105"/>
  <c i="10" r="BK145"/>
  <c r="J145"/>
  <c r="J103"/>
  <c r="BK149"/>
  <c r="J149"/>
  <c r="J105"/>
  <c i="13" r="BK145"/>
  <c r="J145"/>
  <c r="J99"/>
  <c r="BK196"/>
  <c r="J196"/>
  <c r="J105"/>
  <c r="BK200"/>
  <c r="J200"/>
  <c r="J107"/>
  <c r="J123"/>
  <c i="12" r="J125"/>
  <c r="J98"/>
  <c i="13" r="F91"/>
  <c r="BE138"/>
  <c r="BE159"/>
  <c i="12" r="J124"/>
  <c r="J97"/>
  <c i="13" r="BE180"/>
  <c r="J121"/>
  <c r="E85"/>
  <c r="F92"/>
  <c r="J124"/>
  <c r="BE134"/>
  <c r="BE136"/>
  <c r="BE169"/>
  <c r="BE199"/>
  <c r="BE151"/>
  <c r="BE188"/>
  <c r="BE197"/>
  <c r="BE130"/>
  <c r="BE201"/>
  <c r="BE185"/>
  <c r="BE193"/>
  <c r="BE156"/>
  <c r="BE177"/>
  <c r="BE186"/>
  <c r="BE143"/>
  <c r="BE152"/>
  <c r="BE194"/>
  <c r="BE183"/>
  <c r="BE140"/>
  <c r="BE162"/>
  <c r="BE163"/>
  <c r="BE175"/>
  <c r="BE189"/>
  <c r="BE153"/>
  <c r="BE146"/>
  <c r="BE191"/>
  <c i="12" r="E113"/>
  <c r="BE131"/>
  <c i="11" r="J160"/>
  <c r="J102"/>
  <c i="12" r="F120"/>
  <c r="J91"/>
  <c r="J117"/>
  <c r="BE133"/>
  <c i="11" r="BK127"/>
  <c i="12" r="BE130"/>
  <c r="F119"/>
  <c r="BE126"/>
  <c r="BE134"/>
  <c r="BE136"/>
  <c r="BE143"/>
  <c r="J120"/>
  <c r="BE141"/>
  <c r="BE139"/>
  <c i="10" r="BK126"/>
  <c i="11" r="E116"/>
  <c r="J122"/>
  <c r="F123"/>
  <c r="BE132"/>
  <c r="F91"/>
  <c r="J120"/>
  <c r="BE135"/>
  <c r="BE138"/>
  <c r="BE161"/>
  <c r="J92"/>
  <c r="BE145"/>
  <c r="BE129"/>
  <c r="BE152"/>
  <c r="BE141"/>
  <c r="BE166"/>
  <c r="BE168"/>
  <c r="BE170"/>
  <c r="BE172"/>
  <c r="BE155"/>
  <c r="BE158"/>
  <c r="BE150"/>
  <c i="10" r="BK144"/>
  <c r="J144"/>
  <c r="J102"/>
  <c i="11" r="BE149"/>
  <c r="BE153"/>
  <c r="BE157"/>
  <c i="10" r="F92"/>
  <c i="9" r="J199"/>
  <c r="J108"/>
  <c i="10" r="BE138"/>
  <c r="BE137"/>
  <c r="BE143"/>
  <c r="F121"/>
  <c r="BE135"/>
  <c r="E85"/>
  <c r="J91"/>
  <c r="BE134"/>
  <c r="BE129"/>
  <c i="9" r="BK173"/>
  <c r="J173"/>
  <c r="J103"/>
  <c i="10" r="BE131"/>
  <c i="9" r="BK132"/>
  <c i="10" r="J89"/>
  <c r="J122"/>
  <c r="BE150"/>
  <c r="BE130"/>
  <c r="BE142"/>
  <c r="BE146"/>
  <c r="BE148"/>
  <c r="BE140"/>
  <c i="8" r="BK127"/>
  <c r="J127"/>
  <c r="J97"/>
  <c i="9" r="BE178"/>
  <c r="BE185"/>
  <c r="BE172"/>
  <c r="F92"/>
  <c r="E85"/>
  <c r="J91"/>
  <c r="BE158"/>
  <c r="BE164"/>
  <c r="J128"/>
  <c r="BE134"/>
  <c r="BE137"/>
  <c r="BE163"/>
  <c r="BE149"/>
  <c r="BE155"/>
  <c r="F91"/>
  <c r="J125"/>
  <c r="BE141"/>
  <c r="BE204"/>
  <c r="BE182"/>
  <c r="BE160"/>
  <c r="BE186"/>
  <c r="BE146"/>
  <c r="BE152"/>
  <c r="BE166"/>
  <c r="BE167"/>
  <c r="BE187"/>
  <c r="BE206"/>
  <c r="BE175"/>
  <c r="BE180"/>
  <c r="BE192"/>
  <c r="BE202"/>
  <c r="BE189"/>
  <c r="BE200"/>
  <c r="BE195"/>
  <c r="BE179"/>
  <c r="BE169"/>
  <c r="BE171"/>
  <c i="7" r="J135"/>
  <c r="J98"/>
  <c i="8" r="E85"/>
  <c r="F91"/>
  <c i="7" r="J215"/>
  <c r="J106"/>
  <c i="8" r="J123"/>
  <c r="F123"/>
  <c r="BE147"/>
  <c r="BE131"/>
  <c r="J122"/>
  <c r="BE135"/>
  <c r="BE143"/>
  <c r="J89"/>
  <c r="BE155"/>
  <c r="BE145"/>
  <c i="7" r="J264"/>
  <c r="J110"/>
  <c i="8" r="BE151"/>
  <c r="BE132"/>
  <c r="BE140"/>
  <c r="BE148"/>
  <c r="BE153"/>
  <c r="BE142"/>
  <c r="BE129"/>
  <c r="BE139"/>
  <c i="6" r="P127"/>
  <c i="1" r="AU99"/>
  <c i="7" r="F91"/>
  <c r="F130"/>
  <c r="BE204"/>
  <c r="BE197"/>
  <c r="E123"/>
  <c r="BE173"/>
  <c r="BE195"/>
  <c r="BE210"/>
  <c r="BE143"/>
  <c r="BE149"/>
  <c r="BE191"/>
  <c r="J89"/>
  <c r="BE225"/>
  <c r="BE234"/>
  <c r="BE139"/>
  <c r="BE227"/>
  <c r="BE153"/>
  <c r="BE157"/>
  <c r="BE168"/>
  <c r="BE176"/>
  <c r="BE212"/>
  <c r="BE269"/>
  <c r="J130"/>
  <c r="BE208"/>
  <c r="BE224"/>
  <c i="6" r="BK128"/>
  <c i="7" r="J129"/>
  <c r="BE213"/>
  <c r="BE230"/>
  <c r="BE251"/>
  <c r="BE146"/>
  <c r="BE237"/>
  <c r="BE267"/>
  <c r="BE180"/>
  <c r="BE257"/>
  <c r="BE207"/>
  <c r="BE245"/>
  <c r="BE271"/>
  <c r="BE233"/>
  <c r="BE235"/>
  <c r="BE239"/>
  <c r="BE265"/>
  <c r="BE184"/>
  <c r="BE220"/>
  <c i="6" r="J163"/>
  <c r="J102"/>
  <c i="7" r="BE165"/>
  <c r="BE205"/>
  <c r="BE216"/>
  <c r="BE222"/>
  <c r="BE223"/>
  <c r="BE160"/>
  <c r="BE136"/>
  <c r="BE164"/>
  <c r="BE170"/>
  <c r="BE200"/>
  <c i="5" r="BK283"/>
  <c r="J283"/>
  <c r="J106"/>
  <c i="6" r="F92"/>
  <c r="BE160"/>
  <c r="F123"/>
  <c r="BE137"/>
  <c r="BE153"/>
  <c i="5" r="J138"/>
  <c r="J98"/>
  <c i="6" r="BE161"/>
  <c r="BE178"/>
  <c r="BE207"/>
  <c r="BE171"/>
  <c r="BE197"/>
  <c r="BE187"/>
  <c r="J121"/>
  <c r="J91"/>
  <c r="BE158"/>
  <c r="E117"/>
  <c r="BE144"/>
  <c i="5" r="J333"/>
  <c r="J112"/>
  <c i="6" r="BE211"/>
  <c r="BE199"/>
  <c r="BE209"/>
  <c r="BE133"/>
  <c r="BE155"/>
  <c r="J124"/>
  <c r="BE152"/>
  <c r="BE156"/>
  <c i="5" r="J347"/>
  <c r="J115"/>
  <c i="6" r="BE130"/>
  <c r="BE180"/>
  <c r="BE194"/>
  <c r="BE164"/>
  <c r="BE196"/>
  <c i="1" r="BD99"/>
  <c i="4" r="J142"/>
  <c r="J98"/>
  <c r="BK347"/>
  <c r="J347"/>
  <c r="J107"/>
  <c i="5" r="BE140"/>
  <c r="F91"/>
  <c r="E126"/>
  <c r="J132"/>
  <c r="BE147"/>
  <c r="BE179"/>
  <c r="J130"/>
  <c r="BE174"/>
  <c r="F92"/>
  <c r="J133"/>
  <c r="BE144"/>
  <c r="BE216"/>
  <c r="BE220"/>
  <c r="BE223"/>
  <c r="BE154"/>
  <c r="BE208"/>
  <c r="BE233"/>
  <c r="BE269"/>
  <c r="BE289"/>
  <c r="BE266"/>
  <c r="BE195"/>
  <c r="BE212"/>
  <c r="BE227"/>
  <c r="BE297"/>
  <c r="BE177"/>
  <c r="BE186"/>
  <c r="BE286"/>
  <c r="BE294"/>
  <c r="BE288"/>
  <c r="BE170"/>
  <c r="BE205"/>
  <c r="BE230"/>
  <c r="BE279"/>
  <c r="BE168"/>
  <c r="BE183"/>
  <c r="BE172"/>
  <c r="BE235"/>
  <c r="BE260"/>
  <c r="BE273"/>
  <c r="BE274"/>
  <c r="BE307"/>
  <c r="BE139"/>
  <c r="BE276"/>
  <c r="BE282"/>
  <c r="BE287"/>
  <c r="BE290"/>
  <c r="BE298"/>
  <c r="BE299"/>
  <c r="BE326"/>
  <c r="BE352"/>
  <c r="BE281"/>
  <c r="BE291"/>
  <c r="BE301"/>
  <c r="BE313"/>
  <c r="BE338"/>
  <c r="BE263"/>
  <c r="BE319"/>
  <c r="BE341"/>
  <c r="BE346"/>
  <c r="BE350"/>
  <c r="BE193"/>
  <c r="BE238"/>
  <c r="BE334"/>
  <c r="BE348"/>
  <c i="4" r="BK461"/>
  <c r="J461"/>
  <c r="J113"/>
  <c i="5" r="BE157"/>
  <c r="BE160"/>
  <c r="BE202"/>
  <c r="BE246"/>
  <c r="BE249"/>
  <c r="BE252"/>
  <c r="BE256"/>
  <c r="BE151"/>
  <c r="BE243"/>
  <c r="BE277"/>
  <c r="BE198"/>
  <c r="BE240"/>
  <c i="3" r="BK133"/>
  <c r="J133"/>
  <c r="J97"/>
  <c i="4" r="E85"/>
  <c r="BE225"/>
  <c r="BE279"/>
  <c r="BE282"/>
  <c r="BE298"/>
  <c r="BE308"/>
  <c r="BE313"/>
  <c r="BE352"/>
  <c r="BE377"/>
  <c r="BE379"/>
  <c r="BE383"/>
  <c r="BE384"/>
  <c r="BE387"/>
  <c r="BE455"/>
  <c r="J92"/>
  <c r="BE143"/>
  <c r="BE201"/>
  <c r="BE229"/>
  <c r="BE247"/>
  <c r="BE254"/>
  <c r="BE316"/>
  <c r="BE342"/>
  <c r="F92"/>
  <c r="BE184"/>
  <c r="BE257"/>
  <c r="BE300"/>
  <c r="BE319"/>
  <c r="BE354"/>
  <c r="BE364"/>
  <c r="J136"/>
  <c r="BE195"/>
  <c r="BE197"/>
  <c r="BE199"/>
  <c r="BE211"/>
  <c r="BE241"/>
  <c r="BE328"/>
  <c r="BE181"/>
  <c r="BE189"/>
  <c r="BE296"/>
  <c r="BE322"/>
  <c r="BE343"/>
  <c r="BE366"/>
  <c r="BE385"/>
  <c r="BE391"/>
  <c r="BE419"/>
  <c r="BE458"/>
  <c r="BE483"/>
  <c r="BE345"/>
  <c r="BE346"/>
  <c r="BE402"/>
  <c r="BE423"/>
  <c r="BE425"/>
  <c i="3" r="J196"/>
  <c r="J107"/>
  <c i="4" r="BE150"/>
  <c r="BE213"/>
  <c r="BE219"/>
  <c r="BE224"/>
  <c r="BE302"/>
  <c r="BE305"/>
  <c r="BE341"/>
  <c r="BE413"/>
  <c r="BE466"/>
  <c r="BE468"/>
  <c r="J89"/>
  <c r="BE216"/>
  <c r="BE252"/>
  <c r="BE276"/>
  <c r="BE338"/>
  <c r="BE339"/>
  <c r="BE349"/>
  <c r="BE356"/>
  <c r="BE421"/>
  <c r="BE434"/>
  <c r="BE487"/>
  <c r="BE179"/>
  <c r="BE260"/>
  <c r="BE263"/>
  <c r="BE335"/>
  <c r="BE367"/>
  <c r="BE471"/>
  <c r="BE472"/>
  <c r="F91"/>
  <c r="BE234"/>
  <c r="BE284"/>
  <c r="BE289"/>
  <c r="BE420"/>
  <c r="BE428"/>
  <c r="BE452"/>
  <c r="BE464"/>
  <c r="BE467"/>
  <c r="BE470"/>
  <c r="BE474"/>
  <c r="BE186"/>
  <c r="BE237"/>
  <c r="BE293"/>
  <c r="BE325"/>
  <c r="BE368"/>
  <c r="BE370"/>
  <c r="BE373"/>
  <c r="BE394"/>
  <c r="BE446"/>
  <c r="BE463"/>
  <c r="BE166"/>
  <c r="BE169"/>
  <c r="BE285"/>
  <c r="BE331"/>
  <c r="BE355"/>
  <c r="BE358"/>
  <c r="BE361"/>
  <c r="BE363"/>
  <c r="BE388"/>
  <c r="BE405"/>
  <c r="BE473"/>
  <c r="BE192"/>
  <c r="BE232"/>
  <c r="BE238"/>
  <c r="BE311"/>
  <c r="BE336"/>
  <c r="BE365"/>
  <c r="BE371"/>
  <c r="BE372"/>
  <c r="BE382"/>
  <c r="BE440"/>
  <c r="BE476"/>
  <c r="BE479"/>
  <c r="BE481"/>
  <c r="BE485"/>
  <c i="3" r="BE159"/>
  <c r="BE166"/>
  <c r="BE174"/>
  <c r="BE177"/>
  <c r="F129"/>
  <c i="2" r="J149"/>
  <c r="J97"/>
  <c i="3" r="E85"/>
  <c r="BE144"/>
  <c r="BE187"/>
  <c r="BE205"/>
  <c r="J128"/>
  <c r="BE197"/>
  <c r="BE218"/>
  <c i="2" r="J659"/>
  <c r="J105"/>
  <c i="3" r="J92"/>
  <c r="BE142"/>
  <c r="BE147"/>
  <c r="BE222"/>
  <c r="BE230"/>
  <c r="J89"/>
  <c r="F128"/>
  <c r="BE186"/>
  <c r="BE192"/>
  <c r="BE228"/>
  <c r="BE232"/>
  <c r="BE234"/>
  <c r="BE163"/>
  <c r="BE182"/>
  <c r="BE189"/>
  <c r="BE169"/>
  <c r="BE137"/>
  <c r="BE155"/>
  <c i="2" r="J150"/>
  <c r="J98"/>
  <c i="3" r="BE141"/>
  <c r="BE180"/>
  <c r="BE178"/>
  <c r="BE193"/>
  <c r="BE210"/>
  <c r="BE135"/>
  <c r="BE149"/>
  <c r="BE152"/>
  <c r="BE198"/>
  <c r="BE183"/>
  <c r="BE194"/>
  <c r="BE207"/>
  <c r="BE175"/>
  <c r="BE214"/>
  <c r="BE161"/>
  <c r="BE195"/>
  <c r="BE201"/>
  <c i="2" r="F145"/>
  <c r="BE203"/>
  <c r="BE205"/>
  <c r="BE261"/>
  <c r="BE327"/>
  <c r="BE395"/>
  <c r="BE424"/>
  <c r="BE626"/>
  <c r="BE647"/>
  <c r="BE650"/>
  <c r="BE653"/>
  <c r="BE655"/>
  <c r="BE791"/>
  <c r="BE812"/>
  <c r="BE826"/>
  <c r="BE854"/>
  <c r="BE880"/>
  <c r="BE897"/>
  <c r="BE904"/>
  <c r="BE952"/>
  <c r="BE957"/>
  <c r="BE971"/>
  <c r="BE1018"/>
  <c r="BE1037"/>
  <c r="BE1107"/>
  <c r="BE1125"/>
  <c r="BE1128"/>
  <c r="BE1134"/>
  <c r="BE1149"/>
  <c r="BE1179"/>
  <c r="BE1187"/>
  <c r="BE1201"/>
  <c r="BE1207"/>
  <c r="BE1210"/>
  <c r="BE1228"/>
  <c r="BE1229"/>
  <c r="BE1273"/>
  <c r="BE1392"/>
  <c r="BE1400"/>
  <c r="BE1411"/>
  <c r="BE1467"/>
  <c r="BE1468"/>
  <c r="BE1469"/>
  <c r="BE1475"/>
  <c r="BE1507"/>
  <c r="BE1579"/>
  <c r="BE1596"/>
  <c r="BE1598"/>
  <c r="BE1599"/>
  <c r="BE1611"/>
  <c r="BE1612"/>
  <c r="BE1618"/>
  <c r="BE1622"/>
  <c r="BE1694"/>
  <c r="BE1704"/>
  <c r="BE315"/>
  <c r="BE523"/>
  <c r="BE573"/>
  <c r="BE607"/>
  <c r="BE638"/>
  <c r="BE695"/>
  <c r="BE749"/>
  <c r="BE817"/>
  <c r="BE824"/>
  <c r="BE834"/>
  <c r="BE843"/>
  <c r="BE847"/>
  <c r="BE859"/>
  <c r="BE879"/>
  <c r="BE884"/>
  <c r="BE917"/>
  <c r="BE939"/>
  <c r="BE949"/>
  <c r="BE953"/>
  <c r="BE969"/>
  <c r="BE1031"/>
  <c r="BE1068"/>
  <c r="BE1083"/>
  <c r="BE1181"/>
  <c r="BE1339"/>
  <c r="BE1343"/>
  <c r="BE1360"/>
  <c r="BE1379"/>
  <c r="BE1437"/>
  <c r="BE1464"/>
  <c r="BE179"/>
  <c r="BE291"/>
  <c r="BE297"/>
  <c r="BE353"/>
  <c r="BE455"/>
  <c r="BE473"/>
  <c r="BE488"/>
  <c r="BE696"/>
  <c r="BE705"/>
  <c r="BE715"/>
  <c r="BE737"/>
  <c r="BE743"/>
  <c r="BE836"/>
  <c r="BE837"/>
  <c r="BE839"/>
  <c r="BE845"/>
  <c r="BE852"/>
  <c r="BE871"/>
  <c r="BE885"/>
  <c r="BE170"/>
  <c r="BE417"/>
  <c r="BE497"/>
  <c r="BE564"/>
  <c r="BE612"/>
  <c r="BE766"/>
  <c r="BE797"/>
  <c r="BE855"/>
  <c r="BE886"/>
  <c r="BE965"/>
  <c r="BE976"/>
  <c r="BE1141"/>
  <c r="BE1190"/>
  <c r="F91"/>
  <c r="J142"/>
  <c r="BE160"/>
  <c r="BE375"/>
  <c r="BE549"/>
  <c r="BE634"/>
  <c r="BE703"/>
  <c r="BE800"/>
  <c r="BE822"/>
  <c r="BE828"/>
  <c r="BE890"/>
  <c r="BE903"/>
  <c r="BE944"/>
  <c r="BE955"/>
  <c r="BE1034"/>
  <c r="BE1040"/>
  <c r="BE1054"/>
  <c r="BE1119"/>
  <c r="BE1122"/>
  <c r="BE1140"/>
  <c r="BE1205"/>
  <c r="BE1230"/>
  <c r="BE1247"/>
  <c r="BE1304"/>
  <c r="BE1337"/>
  <c r="BE1358"/>
  <c r="BE1387"/>
  <c r="BE1398"/>
  <c r="BE1402"/>
  <c r="BE1409"/>
  <c r="BE1614"/>
  <c r="BE1630"/>
  <c r="BE1761"/>
  <c r="BE176"/>
  <c r="BE217"/>
  <c r="BE241"/>
  <c r="BE293"/>
  <c r="BE312"/>
  <c r="BE615"/>
  <c r="BE618"/>
  <c r="BE699"/>
  <c r="BE814"/>
  <c r="BE818"/>
  <c r="BE820"/>
  <c r="BE821"/>
  <c r="BE830"/>
  <c r="BE831"/>
  <c r="BE889"/>
  <c r="BE898"/>
  <c r="BE900"/>
  <c r="BE954"/>
  <c r="BE980"/>
  <c r="BE993"/>
  <c r="BE1024"/>
  <c r="BE1130"/>
  <c r="BE1133"/>
  <c r="BE1136"/>
  <c r="BE1195"/>
  <c r="BE1212"/>
  <c r="BE1215"/>
  <c r="BE1219"/>
  <c r="BE1385"/>
  <c r="BE1395"/>
  <c r="BE1459"/>
  <c r="BE1476"/>
  <c r="BE1479"/>
  <c r="BE1557"/>
  <c r="BE1610"/>
  <c r="BE1634"/>
  <c r="BE1637"/>
  <c r="BE1640"/>
  <c r="BE409"/>
  <c r="BE621"/>
  <c r="BE656"/>
  <c r="BE803"/>
  <c r="BE813"/>
  <c r="BE862"/>
  <c r="BE863"/>
  <c r="BE865"/>
  <c r="BE866"/>
  <c r="BE867"/>
  <c r="BE869"/>
  <c r="BE873"/>
  <c r="BE893"/>
  <c r="BE895"/>
  <c r="BE921"/>
  <c r="BE940"/>
  <c r="BE946"/>
  <c r="BE948"/>
  <c r="BE951"/>
  <c r="BE1033"/>
  <c r="BE1155"/>
  <c r="BE1177"/>
  <c r="BE1194"/>
  <c r="BE1202"/>
  <c r="BE1222"/>
  <c r="BE1345"/>
  <c r="BE1377"/>
  <c r="BE1389"/>
  <c r="BE1424"/>
  <c r="BE1451"/>
  <c r="BE1470"/>
  <c r="BE1472"/>
  <c r="BE1493"/>
  <c r="BE1525"/>
  <c r="BE1582"/>
  <c r="BE1608"/>
  <c r="BE1626"/>
  <c r="BE173"/>
  <c r="BE339"/>
  <c r="BE452"/>
  <c r="BE599"/>
  <c r="BE660"/>
  <c r="BE757"/>
  <c r="BE788"/>
  <c r="BE1771"/>
  <c i="1" r="AW95"/>
  <c i="2" r="BE1184"/>
  <c r="BE1225"/>
  <c r="BE1235"/>
  <c r="BE1308"/>
  <c r="BE1386"/>
  <c r="BE1421"/>
  <c r="BE1427"/>
  <c r="BE1449"/>
  <c r="BE1521"/>
  <c r="BE1559"/>
  <c r="BE1569"/>
  <c r="BE1602"/>
  <c r="BE1241"/>
  <c r="BE1299"/>
  <c r="BE1341"/>
  <c r="BE1364"/>
  <c r="BE1417"/>
  <c r="BE1543"/>
  <c r="BE1706"/>
  <c i="1" r="BA95"/>
  <c i="2" r="E85"/>
  <c r="J92"/>
  <c r="J144"/>
  <c r="BE151"/>
  <c r="BE189"/>
  <c r="BE367"/>
  <c r="BE387"/>
  <c r="BE670"/>
  <c r="BE672"/>
  <c r="BE682"/>
  <c r="BE692"/>
  <c r="BE725"/>
  <c r="BE741"/>
  <c r="BE819"/>
  <c r="BE841"/>
  <c r="BE857"/>
  <c r="BE875"/>
  <c r="BE883"/>
  <c r="BE891"/>
  <c r="BE906"/>
  <c r="BE909"/>
  <c r="BE912"/>
  <c r="BE915"/>
  <c r="BE1769"/>
  <c r="BE285"/>
  <c r="BE383"/>
  <c r="BE385"/>
  <c r="BE450"/>
  <c r="BE648"/>
  <c r="BE651"/>
  <c r="BE740"/>
  <c r="BE746"/>
  <c r="BE763"/>
  <c r="BE769"/>
  <c r="BE779"/>
  <c r="BE806"/>
  <c r="BE815"/>
  <c r="BE832"/>
  <c r="BE833"/>
  <c r="BE902"/>
  <c r="BE978"/>
  <c r="BE982"/>
  <c r="BE1035"/>
  <c r="BE1192"/>
  <c r="BE209"/>
  <c r="BE244"/>
  <c r="BE697"/>
  <c r="BE701"/>
  <c r="BE851"/>
  <c r="BE853"/>
  <c r="BE887"/>
  <c r="BE888"/>
  <c r="BE933"/>
  <c r="BE941"/>
  <c r="BE970"/>
  <c r="BE988"/>
  <c r="BE1039"/>
  <c r="BE1082"/>
  <c r="BE1095"/>
  <c r="BE1143"/>
  <c r="BE1214"/>
  <c r="BE1216"/>
  <c r="BE1232"/>
  <c r="BE1338"/>
  <c r="BE1447"/>
  <c r="BE1477"/>
  <c r="BE1539"/>
  <c r="BE1565"/>
  <c r="BE1701"/>
  <c r="BE1709"/>
  <c r="BE1764"/>
  <c r="BE1773"/>
  <c i="1" r="BC95"/>
  <c i="2" r="BE335"/>
  <c r="BE623"/>
  <c r="BE628"/>
  <c r="BE727"/>
  <c r="BE739"/>
  <c r="BE777"/>
  <c r="BE782"/>
  <c r="BE849"/>
  <c r="BE877"/>
  <c r="BE918"/>
  <c r="BE927"/>
  <c r="BE943"/>
  <c r="BE945"/>
  <c r="BE950"/>
  <c r="BE974"/>
  <c r="BE1217"/>
  <c r="BE1334"/>
  <c r="BE1348"/>
  <c r="BE1370"/>
  <c r="BE1381"/>
  <c r="BE1383"/>
  <c r="BE1414"/>
  <c r="BE1600"/>
  <c r="BE1644"/>
  <c r="BE1668"/>
  <c r="BE1692"/>
  <c r="BE1696"/>
  <c r="BE1699"/>
  <c r="BE1735"/>
  <c i="1" r="BB95"/>
  <c i="2" r="BE919"/>
  <c r="BE959"/>
  <c r="BE961"/>
  <c r="BE973"/>
  <c r="BE985"/>
  <c r="BE1021"/>
  <c r="BE1028"/>
  <c r="BE1203"/>
  <c r="BE1301"/>
  <c r="BE1353"/>
  <c r="BE1362"/>
  <c r="BE1367"/>
  <c r="BE1373"/>
  <c r="BE1453"/>
  <c i="1" r="BD95"/>
  <c i="4" r="F37"/>
  <c i="1" r="BD97"/>
  <c i="8" r="F34"/>
  <c i="1" r="BA101"/>
  <c i="10" r="J34"/>
  <c i="1" r="AW103"/>
  <c i="11" r="F34"/>
  <c i="1" r="BA104"/>
  <c i="3" r="J34"/>
  <c i="1" r="AW96"/>
  <c i="5" r="F34"/>
  <c i="1" r="BA98"/>
  <c i="7" r="F35"/>
  <c i="1" r="BB100"/>
  <c i="11" r="F37"/>
  <c i="1" r="BD104"/>
  <c i="5" r="J34"/>
  <c i="1" r="AW98"/>
  <c i="7" r="J34"/>
  <c i="1" r="AW100"/>
  <c i="10" r="F36"/>
  <c i="1" r="BC103"/>
  <c i="11" r="F36"/>
  <c i="1" r="BC104"/>
  <c i="5" r="F37"/>
  <c i="1" r="BD98"/>
  <c i="7" r="F36"/>
  <c i="1" r="BC100"/>
  <c i="12" r="F37"/>
  <c i="1" r="BD105"/>
  <c i="12" r="J34"/>
  <c i="1" r="AW105"/>
  <c i="3" r="F36"/>
  <c i="1" r="BC96"/>
  <c i="5" r="F35"/>
  <c i="1" r="BB98"/>
  <c i="6" r="F36"/>
  <c i="1" r="BC99"/>
  <c i="8" r="F35"/>
  <c i="1" r="BB101"/>
  <c i="8" r="F36"/>
  <c i="1" r="BC101"/>
  <c i="10" r="F37"/>
  <c i="1" r="BD103"/>
  <c i="11" r="F35"/>
  <c i="1" r="BB104"/>
  <c i="13" r="F34"/>
  <c i="1" r="BA106"/>
  <c i="4" r="J34"/>
  <c i="1" r="AW97"/>
  <c i="9" r="F34"/>
  <c i="1" r="BA102"/>
  <c i="13" r="F35"/>
  <c i="1" r="BB106"/>
  <c i="3" r="F34"/>
  <c i="1" r="BA96"/>
  <c i="5" r="F36"/>
  <c i="1" r="BC98"/>
  <c i="7" r="F34"/>
  <c i="1" r="BA100"/>
  <c i="9" r="F36"/>
  <c i="1" r="BC102"/>
  <c i="12" r="F35"/>
  <c i="1" r="BB105"/>
  <c i="13" r="F37"/>
  <c i="1" r="BD106"/>
  <c i="4" r="F35"/>
  <c i="1" r="BB97"/>
  <c i="8" r="F37"/>
  <c i="1" r="BD101"/>
  <c i="8" r="J34"/>
  <c i="1" r="AW101"/>
  <c i="9" r="F37"/>
  <c i="1" r="BD102"/>
  <c i="12" r="F34"/>
  <c i="1" r="BA105"/>
  <c i="13" r="J34"/>
  <c i="1" r="AW106"/>
  <c i="3" r="F37"/>
  <c i="1" r="BD96"/>
  <c i="6" r="F34"/>
  <c i="1" r="BA99"/>
  <c i="9" r="J34"/>
  <c i="1" r="AW102"/>
  <c i="4" r="F36"/>
  <c i="1" r="BC97"/>
  <c i="4" r="F34"/>
  <c i="1" r="BA97"/>
  <c i="10" r="F34"/>
  <c i="1" r="BA103"/>
  <c i="12" r="F36"/>
  <c i="1" r="BC105"/>
  <c i="3" r="F35"/>
  <c i="1" r="BB96"/>
  <c i="6" r="J34"/>
  <c i="1" r="AW99"/>
  <c i="9" r="F35"/>
  <c i="1" r="BB102"/>
  <c i="6" r="F35"/>
  <c i="1" r="BB99"/>
  <c i="7" r="F37"/>
  <c i="1" r="BD100"/>
  <c i="10" r="F35"/>
  <c i="1" r="BB103"/>
  <c i="11" r="J34"/>
  <c i="1" r="AW104"/>
  <c i="13" r="F36"/>
  <c i="1" r="BC106"/>
  <c i="9" l="1" r="R132"/>
  <c i="8" r="T127"/>
  <c r="T126"/>
  <c i="2" r="T658"/>
  <c r="R149"/>
  <c i="7" r="P214"/>
  <c i="5" r="R136"/>
  <c r="BK344"/>
  <c r="J344"/>
  <c r="J113"/>
  <c i="4" r="T141"/>
  <c i="6" r="BK162"/>
  <c r="J162"/>
  <c r="J101"/>
  <c i="11" r="R127"/>
  <c r="R126"/>
  <c i="13" r="T128"/>
  <c r="T127"/>
  <c r="P128"/>
  <c r="P127"/>
  <c i="1" r="AU106"/>
  <c i="3" r="BK184"/>
  <c r="J184"/>
  <c r="J105"/>
  <c i="9" r="P173"/>
  <c r="T132"/>
  <c r="T131"/>
  <c i="4" r="T347"/>
  <c i="9" r="R173"/>
  <c i="6" r="T128"/>
  <c r="T127"/>
  <c i="2" r="BK658"/>
  <c r="J658"/>
  <c r="J104"/>
  <c i="5" r="T137"/>
  <c r="T136"/>
  <c i="6" r="R128"/>
  <c r="R127"/>
  <c i="4" r="P347"/>
  <c r="P140"/>
  <c i="1" r="AU97"/>
  <c i="2" r="P658"/>
  <c i="5" r="P137"/>
  <c i="7" r="P134"/>
  <c r="P133"/>
  <c i="1" r="AU100"/>
  <c i="4" r="R141"/>
  <c r="R140"/>
  <c i="5" r="P283"/>
  <c i="3" r="P184"/>
  <c i="9" r="BK131"/>
  <c r="J131"/>
  <c r="J96"/>
  <c i="7" r="R214"/>
  <c i="2" r="R658"/>
  <c i="10" r="T126"/>
  <c r="T125"/>
  <c i="7" r="BK134"/>
  <c r="BK133"/>
  <c r="J133"/>
  <c r="J96"/>
  <c i="4" r="BK141"/>
  <c r="J141"/>
  <c r="J97"/>
  <c i="3" r="T184"/>
  <c r="R133"/>
  <c r="R132"/>
  <c i="4" r="R461"/>
  <c i="3" r="P133"/>
  <c r="P132"/>
  <c i="1" r="AU96"/>
  <c i="2" r="T149"/>
  <c r="T148"/>
  <c i="7" r="T134"/>
  <c r="T133"/>
  <c i="3" r="T133"/>
  <c r="T132"/>
  <c i="7" r="R134"/>
  <c r="R133"/>
  <c i="9" r="P132"/>
  <c r="P131"/>
  <c i="1" r="AU102"/>
  <c i="2" r="P149"/>
  <c r="P148"/>
  <c i="1" r="AU95"/>
  <c i="5" r="BK137"/>
  <c r="J137"/>
  <c r="J97"/>
  <c i="12" r="BK137"/>
  <c r="J137"/>
  <c r="J100"/>
  <c i="2" r="BK1767"/>
  <c r="J1767"/>
  <c r="J125"/>
  <c i="11" r="BK164"/>
  <c r="J164"/>
  <c r="J103"/>
  <c i="13" r="BK128"/>
  <c r="J128"/>
  <c r="J97"/>
  <c i="4" r="BK477"/>
  <c r="J477"/>
  <c r="J116"/>
  <c i="3" r="BK226"/>
  <c r="J226"/>
  <c r="J109"/>
  <c i="6" r="BK205"/>
  <c r="J205"/>
  <c r="J104"/>
  <c i="13" r="BK195"/>
  <c r="J195"/>
  <c r="J104"/>
  <c i="8" r="BK149"/>
  <c r="J149"/>
  <c r="J103"/>
  <c i="11" r="J127"/>
  <c r="J97"/>
  <c i="10" r="BK125"/>
  <c r="J125"/>
  <c r="J126"/>
  <c r="J97"/>
  <c i="9" r="J132"/>
  <c r="J97"/>
  <c i="8" r="BK126"/>
  <c r="J126"/>
  <c r="J96"/>
  <c i="6" r="J128"/>
  <c r="J97"/>
  <c i="4" r="BK140"/>
  <c r="J140"/>
  <c i="3" r="BK132"/>
  <c r="J132"/>
  <c r="J96"/>
  <c i="4" r="F33"/>
  <c i="1" r="AZ97"/>
  <c i="3" r="J33"/>
  <c i="1" r="AV96"/>
  <c r="AT96"/>
  <c i="10" r="J33"/>
  <c i="1" r="AV103"/>
  <c r="AT103"/>
  <c r="BC94"/>
  <c r="AY94"/>
  <c i="4" r="J30"/>
  <c i="1" r="AG97"/>
  <c i="5" r="J33"/>
  <c i="1" r="AV98"/>
  <c r="AT98"/>
  <c i="7" r="F33"/>
  <c i="1" r="AZ100"/>
  <c i="4" r="J33"/>
  <c i="1" r="AV97"/>
  <c r="AT97"/>
  <c i="11" r="J33"/>
  <c i="1" r="AV104"/>
  <c r="AT104"/>
  <c i="7" r="J33"/>
  <c i="1" r="AV100"/>
  <c r="AT100"/>
  <c i="9" r="F33"/>
  <c i="1" r="AZ102"/>
  <c i="3" r="F33"/>
  <c i="1" r="AZ96"/>
  <c i="10" r="F33"/>
  <c i="1" r="AZ103"/>
  <c r="BB94"/>
  <c r="AX94"/>
  <c i="2" r="F33"/>
  <c i="1" r="AZ95"/>
  <c i="2" r="J33"/>
  <c i="1" r="AV95"/>
  <c r="AT95"/>
  <c i="5" r="F33"/>
  <c i="1" r="AZ98"/>
  <c i="6" r="J33"/>
  <c i="1" r="AV99"/>
  <c r="AT99"/>
  <c i="6" r="F33"/>
  <c i="1" r="AZ99"/>
  <c i="13" r="J33"/>
  <c i="1" r="AV106"/>
  <c r="AT106"/>
  <c i="8" r="F33"/>
  <c i="1" r="AZ101"/>
  <c i="12" r="F33"/>
  <c i="1" r="AZ105"/>
  <c i="9" r="J33"/>
  <c i="1" r="AV102"/>
  <c r="AT102"/>
  <c i="8" r="J33"/>
  <c i="1" r="AV101"/>
  <c r="AT101"/>
  <c i="13" r="F33"/>
  <c i="1" r="AZ106"/>
  <c i="9" r="J30"/>
  <c i="1" r="AG102"/>
  <c i="11" r="F33"/>
  <c i="1" r="AZ104"/>
  <c i="10" r="J30"/>
  <c i="1" r="AG103"/>
  <c r="BD94"/>
  <c r="W33"/>
  <c i="12" r="J33"/>
  <c i="1" r="AV105"/>
  <c r="AT105"/>
  <c r="BA94"/>
  <c r="AW94"/>
  <c r="AK30"/>
  <c i="5" l="1" r="P136"/>
  <c i="1" r="AU98"/>
  <c i="4" r="T140"/>
  <c i="2" r="R148"/>
  <c i="9" r="R131"/>
  <c i="11" r="BK126"/>
  <c r="J126"/>
  <c r="J96"/>
  <c i="5" r="BK136"/>
  <c r="J136"/>
  <c i="6" r="BK127"/>
  <c r="J127"/>
  <c r="J96"/>
  <c i="7" r="J134"/>
  <c r="J97"/>
  <c i="12" r="BK123"/>
  <c r="J123"/>
  <c r="J96"/>
  <c i="13" r="BK127"/>
  <c r="J127"/>
  <c r="J96"/>
  <c i="2" r="BK148"/>
  <c r="J148"/>
  <c i="1" r="AN103"/>
  <c i="10" r="J96"/>
  <c i="1" r="AN102"/>
  <c i="10" r="J39"/>
  <c i="9" r="J39"/>
  <c i="1" r="AN97"/>
  <c i="4" r="J96"/>
  <c r="J39"/>
  <c i="1" r="AU94"/>
  <c i="7" r="J30"/>
  <c i="1" r="AG100"/>
  <c i="5" r="J30"/>
  <c i="1" r="AG98"/>
  <c i="2" r="J30"/>
  <c i="1" r="AG95"/>
  <c r="W30"/>
  <c r="W32"/>
  <c r="AZ94"/>
  <c r="AV94"/>
  <c r="AK29"/>
  <c r="W31"/>
  <c i="3" r="J30"/>
  <c i="1" r="AG96"/>
  <c i="8" r="J30"/>
  <c i="1" r="AG101"/>
  <c r="AN101"/>
  <c i="7" l="1" r="J39"/>
  <c i="5" r="J39"/>
  <c i="2" r="J39"/>
  <c i="5" r="J96"/>
  <c i="2" r="J96"/>
  <c i="8" r="J39"/>
  <c i="3" r="J39"/>
  <c i="1" r="AN96"/>
  <c r="AN98"/>
  <c r="AN100"/>
  <c r="AN95"/>
  <c i="11" r="J30"/>
  <c i="1" r="AG104"/>
  <c r="AN104"/>
  <c i="13" r="J30"/>
  <c i="1" r="AG106"/>
  <c r="W29"/>
  <c i="12" r="J30"/>
  <c i="1" r="AG105"/>
  <c i="6" r="J30"/>
  <c i="1" r="AG99"/>
  <c r="AN99"/>
  <c r="AT94"/>
  <c i="13" l="1" r="J39"/>
  <c i="6" r="J39"/>
  <c i="11" r="J39"/>
  <c i="12" r="J39"/>
  <c i="1" r="AN106"/>
  <c r="AN105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<sst xmlns="http://schemas.openxmlformats.org/spreadsheetml/2006/main">
  <si>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</si>
  <si>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</si>
  <si>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</si>
  <si>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</si>
  <si>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</si>
  <si>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{e45a4d3e-3a15-46b7-8f91-cf360dd283f8}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</si>
  <si>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</si>
  <si>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</si>
  <si>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</si>
  <si>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</si>
  <si>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</si>
  <si>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</si>
  <si>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</si>
  <si>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</si>
  <si>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</si>
  <si>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</si>
  <si>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</si>
  <si>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Sportoviště Hanspaulka</t>
  </si>
  <si>
    <t>KSO:</t>
  </si>
  <si>
    <t>CC-CZ:</t>
  </si>
  <si>
    <t>Místo:</t>
  </si>
  <si>
    <t xml:space="preserve"> </t>
  </si>
  <si>
    <t>Datum:</t>
  </si>
  <si>
    <t>3. 1. 2023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</si>
  <si>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</si>
  <si>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</si>
  <si>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</si>
  <si>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</si>
  <si>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</si>
  <si>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</si>
  <si>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</si>
  <si>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</si>
  <si>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</si>
  <si>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</si>
  <si>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</si>
  <si>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</si>
  <si>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</si>
  <si>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</si>
  <si>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</si>
  <si>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</si>
  <si>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</si>
  <si>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</si>
  <si>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</si>
  <si>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</si>
  <si>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</si>
  <si>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</si>
  <si>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</si>
  <si>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</si>
  <si>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</si>
  <si>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</si>
  <si>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</si>
  <si>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</si>
  <si>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</si>
  <si>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</si>
  <si>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</si>
  <si>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</si>
  <si>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</si>
  <si>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</si>
  <si>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</si>
  <si>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</si>
  <si>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</si>
  <si>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</si>
  <si>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</si>
  <si>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</si>
  <si>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</si>
  <si>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</si>
  <si>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</si>
  <si>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</si>
  <si>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</si>
  <si>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</si>
  <si>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</si>
  <si>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</si>
  <si>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</si>
  <si>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</si>
  <si>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</si>
  <si>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</si>
  <si>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</si>
  <si>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</si>
  <si>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01 - Provozní objekt</t>
  </si>
  <si>
    <t>STA</t>
  </si>
  <si>
    <t>1</t>
  </si>
  <si>
    <t>{28f7fceb-41db-4ae7-9d93-6b0153e6e435}</t>
  </si>
  <si>
    <t>2</t>
  </si>
  <si>
    <t>02</t>
  </si>
  <si>
    <t>SO 02 - Víceúčelové hřiště na tenis a volejbal</t>
  </si>
  <si>
    <t>{db1b7e4f-e7b6-4a4d-a455-6e355418fc0d}</t>
  </si>
  <si>
    <t>03</t>
  </si>
  <si>
    <t>SO 03 - Zvětšované hřiště</t>
  </si>
  <si>
    <t>{791ed03d-c277-4295-ad74-91f5260abe28}</t>
  </si>
  <si>
    <t>04</t>
  </si>
  <si>
    <t>SO 04 - Hřiště pro veřejnost</t>
  </si>
  <si>
    <t>{0b67a1a3-0861-497d-9697-881b959b70e9}</t>
  </si>
  <si>
    <t>05</t>
  </si>
  <si>
    <t>Tribuny</t>
  </si>
  <si>
    <t>{d57a5c22-258c-4dd4-b24b-df427dafdb58}</t>
  </si>
  <si>
    <t>06</t>
  </si>
  <si>
    <t>Oplocení</t>
  </si>
  <si>
    <t>{b82e1285-75ed-4c6a-99ab-4c62a09dc8a3}</t>
  </si>
  <si>
    <t>07</t>
  </si>
  <si>
    <t>Zámkové dlažby</t>
  </si>
  <si>
    <t>{36978abb-5675-4827-9033-42b140334aef}</t>
  </si>
  <si>
    <t>08</t>
  </si>
  <si>
    <t>Bourání zděné pokladny</t>
  </si>
  <si>
    <t>{ce4d8a5f-7aa4-415c-8320-2a534e4f2fb6}</t>
  </si>
  <si>
    <t>09</t>
  </si>
  <si>
    <t>Demontáž altánu</t>
  </si>
  <si>
    <t>{2c133f2e-f694-4f82-83a1-4ccd2e0323d7}</t>
  </si>
  <si>
    <t>10</t>
  </si>
  <si>
    <t>Běžecká dráha</t>
  </si>
  <si>
    <t>{3be7929f-2e24-411b-bf21-36cec86ee84d}</t>
  </si>
  <si>
    <t>11</t>
  </si>
  <si>
    <t>Zeleň</t>
  </si>
  <si>
    <t>{b45eb624-c9c6-4822-947b-a6f0fff0d7c1}</t>
  </si>
  <si>
    <t>12</t>
  </si>
  <si>
    <t>Fotbalové hřiště</t>
  </si>
  <si>
    <t>{fe195c18-0711-491b-ae8a-c3a993d9202d}</t>
  </si>
  <si>
    <t>KRYCÍ LIST SOUPISU PRACÍ</t>
  </si>
  <si>
    <t>Objekt:</t>
  </si>
  <si>
    <t>01 - SO 01 - Provozní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</si>
  <si>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</si>
  <si>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</si>
  <si>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</si>
  <si>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</si>
  <si>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</si>
  <si>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</si>
  <si>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</si>
  <si>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</si>
  <si>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</si>
  <si>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</si>
  <si>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</si>
  <si>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</si>
  <si>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</si>
  <si>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</si>
  <si>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</si>
  <si>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</si>
  <si>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</si>
  <si>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</si>
  <si>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</si>
  <si>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</si>
  <si>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</si>
  <si>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</si>
  <si>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</si>
  <si>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761 - Konstrukce prosvětlovací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</si>
  <si>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</si>
  <si>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</si>
  <si>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</si>
  <si>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</si>
  <si>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</si>
  <si>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</si>
  <si>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</si>
  <si>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</si>
  <si>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</si>
  <si>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</si>
  <si>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</si>
  <si>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</si>
  <si>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</si>
  <si>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</si>
  <si>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</si>
  <si>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</si>
  <si>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</si>
  <si>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</si>
  <si>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</si>
  <si>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</si>
  <si>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</si>
  <si>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</si>
  <si>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</si>
  <si>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</si>
  <si>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</si>
  <si>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</si>
  <si>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</si>
  <si>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</si>
  <si>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</si>
  <si>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</si>
  <si>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</si>
  <si>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</si>
  <si>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v soudržných horninách třídy těžitelnosti I skupiny 3 ručně</t>
  </si>
  <si>
    <t>m3</t>
  </si>
  <si>
    <t>4</t>
  </si>
  <si>
    <t>-211640069</t>
  </si>
  <si>
    <t>VV</t>
  </si>
  <si>
    <t>Pro propojení ležaté kanalizace</t>
  </si>
  <si>
    <t>M.č.115</t>
  </si>
  <si>
    <t>1*0,6</t>
  </si>
  <si>
    <t>M.č.117 a 119</t>
  </si>
  <si>
    <t>3*0,6</t>
  </si>
  <si>
    <t>M.č. 116</t>
  </si>
  <si>
    <t>1,5*0,6</t>
  </si>
  <si>
    <t>Součet</t>
  </si>
  <si>
    <t>174111102</t>
  </si>
  <si>
    <t>Zásyp v uzavřených prostorech sypaninou se zhutněním ručně</t>
  </si>
  <si>
    <t>1291771336</t>
  </si>
  <si>
    <t>3</t>
  </si>
  <si>
    <t>Svislé a kompletní konstrukce</t>
  </si>
  <si>
    <t>317142442</t>
  </si>
  <si>
    <t>Překlad nenosný pórobetonový š 150 mm v do 250 mm na tenkovrstvou maltu dl přes 1000 do 1250 mm</t>
  </si>
  <si>
    <t>kus</t>
  </si>
  <si>
    <t>-211165253</t>
  </si>
  <si>
    <t>M.č. 119,116,117,115,114,113,102</t>
  </si>
  <si>
    <t>1+1+1+1+1+1+1</t>
  </si>
  <si>
    <t>317142444</t>
  </si>
  <si>
    <t>Překlad nenosný pórobetonový š 150 mm v do 250 mm na tenkovrstvou maltu dl přes 1250 do 1500 mm</t>
  </si>
  <si>
    <t>1875383852</t>
  </si>
  <si>
    <t>M.č. 113 nad výdejním okénkem</t>
  </si>
  <si>
    <t>5</t>
  </si>
  <si>
    <t>340237212</t>
  </si>
  <si>
    <t>Zazdívka otvorů v příčkách nebo stěnách pl přes 0,09 do 0,25 m2 cihlami plnými tl přes 100 mm</t>
  </si>
  <si>
    <t>-1557001141</t>
  </si>
  <si>
    <t>Rozvody</t>
  </si>
  <si>
    <t>6</t>
  </si>
  <si>
    <t>340271045</t>
  </si>
  <si>
    <t>Zazdívka otvorů v příčkách nebo stěnách pl přes 1 do 4 m2 tvárnicemi pórobetonovými tl 150 mm</t>
  </si>
  <si>
    <t>m2</t>
  </si>
  <si>
    <t>-1885155462</t>
  </si>
  <si>
    <t>Mezi m.č. 119 a 118</t>
  </si>
  <si>
    <t>0,8*2,03</t>
  </si>
  <si>
    <t>Mezi m.č. 114 a 101</t>
  </si>
  <si>
    <t>1*3,02</t>
  </si>
  <si>
    <t>Mezi m.č. 114 a 113</t>
  </si>
  <si>
    <t>0,7*2,03</t>
  </si>
  <si>
    <t>Mezi m.č. 104 a 119</t>
  </si>
  <si>
    <t>7</t>
  </si>
  <si>
    <t>342272245</t>
  </si>
  <si>
    <t>Příčka z pórobetonových hladkých tvárnic na tenkovrstvou maltu tl 150 mm</t>
  </si>
  <si>
    <t>-1208319624</t>
  </si>
  <si>
    <t>Mezi 101 a 102</t>
  </si>
  <si>
    <t>4,35*(0,1+2+1,02)-0,8*1,97</t>
  </si>
  <si>
    <t>Mezi 114 a 116</t>
  </si>
  <si>
    <t>(2,34+1,76-0,15)*(0,1+2+1,02)</t>
  </si>
  <si>
    <t>Mezi 101 a 115</t>
  </si>
  <si>
    <t>(2,57+0,9)*(0,1+2+1,02)-0,7*1,97</t>
  </si>
  <si>
    <t>Mezi 113 a 101</t>
  </si>
  <si>
    <t>(0,16+0,8+0,35+1,25+0,25)*(0,1+2+1,02)-0,7*1,97-1,2*1,2</t>
  </si>
  <si>
    <t>Mezi 118 a 114</t>
  </si>
  <si>
    <t>(3,2+1,47-0,15)*(0,1+2+1,02)</t>
  </si>
  <si>
    <t>Mezi 119 a 117</t>
  </si>
  <si>
    <t>1,835*(0,1+2+1,02)</t>
  </si>
  <si>
    <t>8</t>
  </si>
  <si>
    <t>342291121</t>
  </si>
  <si>
    <t>Ukotvení příček k cihelným konstrukcím plochými kotvami</t>
  </si>
  <si>
    <t>m</t>
  </si>
  <si>
    <t>-1862183278</t>
  </si>
  <si>
    <t>3*12+2*8</t>
  </si>
  <si>
    <t>9</t>
  </si>
  <si>
    <t>346272256</t>
  </si>
  <si>
    <t>Přizdívka z pórobetonových tvárnic tl 150 mm</t>
  </si>
  <si>
    <t>2051077663</t>
  </si>
  <si>
    <t>M.č.119 pro nádržku WC</t>
  </si>
  <si>
    <t>0,9*1,2</t>
  </si>
  <si>
    <t>Úpravy povrchů, podlahy a osazování výplní</t>
  </si>
  <si>
    <t>612131101</t>
  </si>
  <si>
    <t>Cementový postřik vnitřních stěn nanášený celoplošně ručně</t>
  </si>
  <si>
    <t>-2132245636</t>
  </si>
  <si>
    <t>Pod keram. obklad</t>
  </si>
  <si>
    <t>103,248</t>
  </si>
  <si>
    <t>Pod omítky nových příček</t>
  </si>
  <si>
    <t>94,737</t>
  </si>
  <si>
    <t>Zadění otvorů</t>
  </si>
  <si>
    <t>8*2</t>
  </si>
  <si>
    <t>612131121</t>
  </si>
  <si>
    <t>Penetrační disperzní nátěr vnitřních stěn nanášený ručně</t>
  </si>
  <si>
    <t>-1641496917</t>
  </si>
  <si>
    <t>M.č.101</t>
  </si>
  <si>
    <t>(4,91*2+11,2*2-2,2*2-0,15*4-1,47*2)*3,12-0,7*2*3-0,8*2*2-1,2*1,2</t>
  </si>
  <si>
    <t>M.č.102</t>
  </si>
  <si>
    <t>(2,8*2+4,35)*3,12-0,8*2*2-3,6*1,2-1,8*1,2</t>
  </si>
  <si>
    <t>M.č.103</t>
  </si>
  <si>
    <t>(1,655*2+3,078*2)*1,12-1*0,5</t>
  </si>
  <si>
    <t>M.č.105</t>
  </si>
  <si>
    <t>(1,649*2+3,097*2)*1,12-1*0,5</t>
  </si>
  <si>
    <t>M.č.104</t>
  </si>
  <si>
    <t>69,702-2,4*1,2-3*1,2-0,8*2*-0,7*2</t>
  </si>
  <si>
    <t>(3,821*2+1,836*4)*1,12-1*0,5</t>
  </si>
  <si>
    <t>M.č. 118</t>
  </si>
  <si>
    <t>(3,821*2+4,328*2)*3,12-2,4*1,2-0,7*2-0,8*2-1,8*1,2</t>
  </si>
  <si>
    <t>M.č.116</t>
  </si>
  <si>
    <t>(2,04+1,76-0,15)*2*1,12</t>
  </si>
  <si>
    <t>M.č.114</t>
  </si>
  <si>
    <t>(1,47*2+3,2*2+2,35*2+1,76*2+0,15*2+2,6*2)*3,12-2,4*0,6-1*0,6-0,7*2-1,4*2,5</t>
  </si>
  <si>
    <t>M.č.113</t>
  </si>
  <si>
    <t>(2,34*2+0,85*2+0,16*2+0,8*2+0,35*2+1,25*2+0,25*2)*3,12-0,7*2*2-2,4*1,2-1,8*1,2-1,2*1,2</t>
  </si>
  <si>
    <t>(2,57-0,15+0,9)*2*1,12</t>
  </si>
  <si>
    <t>612142001</t>
  </si>
  <si>
    <t>Potažení vnitřních stěn sklovláknitým pletivem vtlačeným do tenkovrstvé hmoty</t>
  </si>
  <si>
    <t>-1022336251</t>
  </si>
  <si>
    <t>Styk nových a starých konstrukcí</t>
  </si>
  <si>
    <t>50</t>
  </si>
  <si>
    <t>13</t>
  </si>
  <si>
    <t>612311121</t>
  </si>
  <si>
    <t>Vápenná omítka hladká jednovrstvá vnitřních stěn nanášená ručně</t>
  </si>
  <si>
    <t>1275005611</t>
  </si>
  <si>
    <t>Na nových příčkách pod štukovou vrstvou</t>
  </si>
  <si>
    <t>(4,35*(0,1+2+1,02)-0,8*1,97)*2</t>
  </si>
  <si>
    <t>(2,34+1,76-0,15)*1,12</t>
  </si>
  <si>
    <t>(2,57*2+0,9*2)*1,12</t>
  </si>
  <si>
    <t>((0,16+0,8+0,35+1,25+0,25)*(0,1+2+1,02-1,6))*2-0,7*0,4-0,7*2-1,2*1,2-1,2*0,8</t>
  </si>
  <si>
    <t>(3,2+1,47-0,15)*(0,1+2+1,02)*2</t>
  </si>
  <si>
    <t>1,835*1,12*2</t>
  </si>
  <si>
    <t>14</t>
  </si>
  <si>
    <t>612311131</t>
  </si>
  <si>
    <t>Potažení vnitřních stěn vápenným štukem tloušťky do 3 mm</t>
  </si>
  <si>
    <t>17435026</t>
  </si>
  <si>
    <t>612315111</t>
  </si>
  <si>
    <t>Vápenná hladká omítka rýh ve stěnách šířky do 150 mm</t>
  </si>
  <si>
    <t>764913826</t>
  </si>
  <si>
    <t>ZTI</t>
  </si>
  <si>
    <t>Elektro</t>
  </si>
  <si>
    <t>25</t>
  </si>
  <si>
    <t>16</t>
  </si>
  <si>
    <t>612315212</t>
  </si>
  <si>
    <t>Vápenná hladká omítka malých ploch přes 0,09 do 0,25 m2 na stěnách</t>
  </si>
  <si>
    <t>1744933675</t>
  </si>
  <si>
    <t>20</t>
  </si>
  <si>
    <t>17</t>
  </si>
  <si>
    <t>612315215</t>
  </si>
  <si>
    <t>Vápenná hladká omítka malých ploch přes 1 do 4 m2 na stěnách</t>
  </si>
  <si>
    <t>-943180653</t>
  </si>
  <si>
    <t>Zazděné dveřní otvory</t>
  </si>
  <si>
    <t>18</t>
  </si>
  <si>
    <t>612321121</t>
  </si>
  <si>
    <t>Vápenocementová omítka hladká jednovrstvá vnitřních stěn nanášená ručně</t>
  </si>
  <si>
    <t>1859430375</t>
  </si>
  <si>
    <t>Pod keramický obklad</t>
  </si>
  <si>
    <t>(1,655*2+3,078*2)*2-0,8*2</t>
  </si>
  <si>
    <t>(1,649*2+3,097*2)*2-0,8*2</t>
  </si>
  <si>
    <t>(3,821*2+1,836*4)*2-0,7*2*2</t>
  </si>
  <si>
    <t>(2,04*2+1,76*2-0,15*2)*2-0,8*2</t>
  </si>
  <si>
    <t>(2,34*2+0,85*2+0,16*2+0,8*2+0,35*2+1,25*2+0,25*2)*1,6-0,7*1,6*2-1,2*0,4</t>
  </si>
  <si>
    <t>(2,57*2-0,15*2+0,9*2)*2-0,7*2</t>
  </si>
  <si>
    <t>19</t>
  </si>
  <si>
    <t>619991011</t>
  </si>
  <si>
    <t>Obalení konstrukcí a prvků fólií přilepenou lepící páskou</t>
  </si>
  <si>
    <t>606271934</t>
  </si>
  <si>
    <t>Vnější výplně</t>
  </si>
  <si>
    <t>-1*(-3*1,2-3,6*1,2-1,8*1,2-1,4*2,5-2,4*0,6-1,2*0,6-2,4*1,2-1,8*1,2-1,2*2,5-1,2*1,2-1,8*1,2-3,6*1,2-1,2*0,6*2-2,4*1,2)</t>
  </si>
  <si>
    <t>631312121</t>
  </si>
  <si>
    <t>Doplnění dosavadních mazanin betonem prostým plochy do 4 m2 tloušťky do 80 mm</t>
  </si>
  <si>
    <t>-1197320930</t>
  </si>
  <si>
    <t>M.č. 103</t>
  </si>
  <si>
    <t>1*0,05</t>
  </si>
  <si>
    <t>2*0,05</t>
  </si>
  <si>
    <t>4,2*0,05</t>
  </si>
  <si>
    <t>631312131</t>
  </si>
  <si>
    <t>Doplnění dosavadních mazanin betonem prostým plochy do 4 m2 tloušťky přes 80 mm</t>
  </si>
  <si>
    <t>-420679524</t>
  </si>
  <si>
    <t>1*0,12</t>
  </si>
  <si>
    <t>3*0,12</t>
  </si>
  <si>
    <t>1,5*0,12</t>
  </si>
  <si>
    <t>22</t>
  </si>
  <si>
    <t>631312141</t>
  </si>
  <si>
    <t>Doplnění rýh v dosavadních mazaninách betonem prostým</t>
  </si>
  <si>
    <t>-854886264</t>
  </si>
  <si>
    <t>Doplnění rýh po vybouraných příčkách</t>
  </si>
  <si>
    <t>(4,35+0,175+0,8*0,075+1,85+1,3+2,3*2+0,9*3+1,3*2)*0,2*0,05</t>
  </si>
  <si>
    <t>23</t>
  </si>
  <si>
    <t>631319011</t>
  </si>
  <si>
    <t>Příplatek k mazanině tl přes 50 do 80 mm za přehlazení povrchu</t>
  </si>
  <si>
    <t>1778205841</t>
  </si>
  <si>
    <t>24</t>
  </si>
  <si>
    <t>631319171</t>
  </si>
  <si>
    <t>Příplatek k mazanině tl přes 50 do 80 mm za stržení povrchu spodní vrstvy před vložením výztuže</t>
  </si>
  <si>
    <t>-544863467</t>
  </si>
  <si>
    <t>631319173</t>
  </si>
  <si>
    <t>Příplatek k mazanině tl přes 80 do 120 mm za stržení povrchu spodní vrstvy před vložením výztuže</t>
  </si>
  <si>
    <t>-84256176</t>
  </si>
  <si>
    <t>26</t>
  </si>
  <si>
    <t>631319196</t>
  </si>
  <si>
    <t>Příplatek k mazanině tl přes 80 do 120 mm za plochu do 5 m2</t>
  </si>
  <si>
    <t>515258605</t>
  </si>
  <si>
    <t>27</t>
  </si>
  <si>
    <t>631362021</t>
  </si>
  <si>
    <t>Výztuž mazanin svařovanými sítěmi Kari</t>
  </si>
  <si>
    <t>t</t>
  </si>
  <si>
    <t>120663184</t>
  </si>
  <si>
    <t>0,25</t>
  </si>
  <si>
    <t>28</t>
  </si>
  <si>
    <t>632683112</t>
  </si>
  <si>
    <t>Sešívání trhlin v betonových podlahách ocelovými sponkami ve vzdálenosti přes 10 do 15 cm</t>
  </si>
  <si>
    <t>1884142032</t>
  </si>
  <si>
    <t>29</t>
  </si>
  <si>
    <t>635111115</t>
  </si>
  <si>
    <t>Násyp pod podlahy ze štěrkopísku s udusáním</t>
  </si>
  <si>
    <t>100773265</t>
  </si>
  <si>
    <t>1*0,1</t>
  </si>
  <si>
    <t>3*0,1</t>
  </si>
  <si>
    <t>1,5*0,1</t>
  </si>
  <si>
    <t>30</t>
  </si>
  <si>
    <t>642944121</t>
  </si>
  <si>
    <t>Osazování ocelových zárubní dodatečné pl do 2,5 m2</t>
  </si>
  <si>
    <t>-1431485766</t>
  </si>
  <si>
    <t>M.č.119</t>
  </si>
  <si>
    <t>1+1</t>
  </si>
  <si>
    <t>M.č.117</t>
  </si>
  <si>
    <t>31</t>
  </si>
  <si>
    <t>M</t>
  </si>
  <si>
    <t>55331481</t>
  </si>
  <si>
    <t>zárubeň jednokřídlá ocelová pro zdění tl stěny 75-100mm rozměru 700/1970, 2100mm</t>
  </si>
  <si>
    <t>-725584658</t>
  </si>
  <si>
    <t>M.č.119 + 117</t>
  </si>
  <si>
    <t>1+1+1</t>
  </si>
  <si>
    <t>32</t>
  </si>
  <si>
    <t>55331482</t>
  </si>
  <si>
    <t>zárubeň jednokřídlá ocelová pro zdění tl stěny 75-100mm rozměru 800/1970, 2100mm</t>
  </si>
  <si>
    <t>674203653</t>
  </si>
  <si>
    <t>Ostatní konstrukce a práce, bourání</t>
  </si>
  <si>
    <t>33</t>
  </si>
  <si>
    <t>949101111</t>
  </si>
  <si>
    <t>Lešení pomocné pro objekty pozemních staveb s lešeňovou podlahou v do 1,9 m zatížení do 150 kg/m2</t>
  </si>
  <si>
    <t>-1573603365</t>
  </si>
  <si>
    <t>Recepce 101</t>
  </si>
  <si>
    <t>Šatna muži 102</t>
  </si>
  <si>
    <t>20,35</t>
  </si>
  <si>
    <t>Šatna muži 104</t>
  </si>
  <si>
    <t>21,7</t>
  </si>
  <si>
    <t>Sklad 114</t>
  </si>
  <si>
    <t>14,99</t>
  </si>
  <si>
    <t>Umývárna muži 103</t>
  </si>
  <si>
    <t>4,67</t>
  </si>
  <si>
    <t>Umývárna muži 105</t>
  </si>
  <si>
    <t>Bar 113</t>
  </si>
  <si>
    <t>8,96</t>
  </si>
  <si>
    <t>WC muži 115</t>
  </si>
  <si>
    <t>2,75</t>
  </si>
  <si>
    <t>WC osoby s omezenou schopností pohybu nebo orientace 116</t>
  </si>
  <si>
    <t>3,35</t>
  </si>
  <si>
    <t>Technická místnost 117</t>
  </si>
  <si>
    <t>3,05</t>
  </si>
  <si>
    <t>Umývárna ženy 119</t>
  </si>
  <si>
    <t>3,96</t>
  </si>
  <si>
    <t>Šatna ženy 118</t>
  </si>
  <si>
    <t>11,47</t>
  </si>
  <si>
    <t>34</t>
  </si>
  <si>
    <t>952901111</t>
  </si>
  <si>
    <t>Vyčištění budov bytové a občanské výstavby při výšce podlaží do 4 m</t>
  </si>
  <si>
    <t>-322957791</t>
  </si>
  <si>
    <t>117,31</t>
  </si>
  <si>
    <t>35</t>
  </si>
  <si>
    <t>952902021</t>
  </si>
  <si>
    <t>Čištění budov zametení hladkých podlah</t>
  </si>
  <si>
    <t>-1113900201</t>
  </si>
  <si>
    <t xml:space="preserve">Úklid společných prostor v průběh výstavby - plocha  x dny</t>
  </si>
  <si>
    <t>100*60</t>
  </si>
  <si>
    <t>36</t>
  </si>
  <si>
    <t>962031133</t>
  </si>
  <si>
    <t>Bourání příček z cihel pálených na MVC tl do 150 mm</t>
  </si>
  <si>
    <t>1846042915</t>
  </si>
  <si>
    <t>5,4*(0,1+2+1,02)-0,7*2</t>
  </si>
  <si>
    <t>Mezi 106 a 107</t>
  </si>
  <si>
    <t>1,85*(0,1+2+1,02)</t>
  </si>
  <si>
    <t>Mezi 106 a 108</t>
  </si>
  <si>
    <t>1*2,3</t>
  </si>
  <si>
    <t>Mezi 110 a 108</t>
  </si>
  <si>
    <t>0,9*(0,1+2+1,02)</t>
  </si>
  <si>
    <t>Mezi 109 a WC</t>
  </si>
  <si>
    <t>1,3*(0,1+2+1,02)-0,6*2</t>
  </si>
  <si>
    <t>Mezi 109 a 110</t>
  </si>
  <si>
    <t>3,2*(0,1+2+1,02)</t>
  </si>
  <si>
    <t>Mezi 110 a 111+112</t>
  </si>
  <si>
    <t>Mezi 111 a 112+WC</t>
  </si>
  <si>
    <t>1,3*2*(0,1+2+1,02)-0,6*2</t>
  </si>
  <si>
    <t>37</t>
  </si>
  <si>
    <t>965042121</t>
  </si>
  <si>
    <t>Bourání podkladů pod dlažby nebo mazanin betonových nebo z litého asfaltu tl do 100 mm pl do 1 m2</t>
  </si>
  <si>
    <t>1311606163</t>
  </si>
  <si>
    <t>Pro rozvody vody v podlaze</t>
  </si>
  <si>
    <t>Pod nové příčky</t>
  </si>
  <si>
    <t>(4,35*0,2+0,9*0,2+2,57*0,2+1,835*0,2+0,8*2*0,2+3,2*0,2+1,47*0,2+1,67*0,2+2,34*0,2+1*0,2+0,7*0,2+0,16*0,2+0,8*0,2+0,35*0,2+1,25*0,2+0,25*0,2)*0,05</t>
  </si>
  <si>
    <t>38</t>
  </si>
  <si>
    <t>965042231</t>
  </si>
  <si>
    <t>Bourání podkladů pod dlažby nebo mazanin betonových nebo z litého asfaltu tl přes 100 mm pl do 4 m2</t>
  </si>
  <si>
    <t>-881379230</t>
  </si>
  <si>
    <t>Rozvody kanalizace v podlaze</t>
  </si>
  <si>
    <t>1*0,15</t>
  </si>
  <si>
    <t>3*0,15</t>
  </si>
  <si>
    <t>1,5*0,15</t>
  </si>
  <si>
    <t>39</t>
  </si>
  <si>
    <t>965046111</t>
  </si>
  <si>
    <t>Broušení stávajících betonových podlah úběr do 3 mm</t>
  </si>
  <si>
    <t>1804572190</t>
  </si>
  <si>
    <t>40</t>
  </si>
  <si>
    <t>965046119</t>
  </si>
  <si>
    <t>Příplatek k broušení stávajících betonových podlah za každý další 1 mm úběru</t>
  </si>
  <si>
    <t>-1473911267</t>
  </si>
  <si>
    <t>41</t>
  </si>
  <si>
    <t>965049111</t>
  </si>
  <si>
    <t>Příplatek k bourání betonových mazanin za bourání mazanin se svařovanou sítí tl do 100 mm</t>
  </si>
  <si>
    <t>785716801</t>
  </si>
  <si>
    <t>42</t>
  </si>
  <si>
    <t>965049112</t>
  </si>
  <si>
    <t>Příplatek k bourání betonových mazanin za bourání mazanin se svařovanou sítí tl přes 100 mm</t>
  </si>
  <si>
    <t>1457731191</t>
  </si>
  <si>
    <t>43</t>
  </si>
  <si>
    <t>965081213</t>
  </si>
  <si>
    <t>Bourání podlah z dlaždic keramických nebo xylolitových tl do 10 mm plochy přes 1 m2</t>
  </si>
  <si>
    <t>-1613030924</t>
  </si>
  <si>
    <t>31,3</t>
  </si>
  <si>
    <t>Šatna ženy 102</t>
  </si>
  <si>
    <t>20,1</t>
  </si>
  <si>
    <t>Umývárna ženy 103</t>
  </si>
  <si>
    <t>5,1</t>
  </si>
  <si>
    <t>Sklad sportovního vybavení 106</t>
  </si>
  <si>
    <t>4,7</t>
  </si>
  <si>
    <t>Úklidová komora 107</t>
  </si>
  <si>
    <t>2,2</t>
  </si>
  <si>
    <t>Správce 108</t>
  </si>
  <si>
    <t>16,75</t>
  </si>
  <si>
    <t>WC + předsíň muži 109</t>
  </si>
  <si>
    <t>4,35</t>
  </si>
  <si>
    <t>WC ženy + imobil 110</t>
  </si>
  <si>
    <t>Sklad balených nápojů 111</t>
  </si>
  <si>
    <t>1,7</t>
  </si>
  <si>
    <t>Sklad balených nápojů 112</t>
  </si>
  <si>
    <t>2,5</t>
  </si>
  <si>
    <t>44</t>
  </si>
  <si>
    <t>965082923</t>
  </si>
  <si>
    <t>Odstranění násypů pod podlahami tl do 100 mm pl přes 2 m2</t>
  </si>
  <si>
    <t>970746454</t>
  </si>
  <si>
    <t>45</t>
  </si>
  <si>
    <t>968072455</t>
  </si>
  <si>
    <t>Vybourání kovových dveřních zárubní pl do 2 m2</t>
  </si>
  <si>
    <t>412657129</t>
  </si>
  <si>
    <t>0,8*2*2</t>
  </si>
  <si>
    <t>0,7*2*6</t>
  </si>
  <si>
    <t>0,6*2*4</t>
  </si>
  <si>
    <t>46</t>
  </si>
  <si>
    <t>971033231</t>
  </si>
  <si>
    <t>Vybourání otvorů ve zdivu cihelném pl do 0,0225 m2 na MVC nebo MV tl do 150 mm</t>
  </si>
  <si>
    <t>410315830</t>
  </si>
  <si>
    <t>47</t>
  </si>
  <si>
    <t>971033631</t>
  </si>
  <si>
    <t>Vybourání otvorů ve zdivu cihelném pl do 4 m2 na MVC nebo MV tl do 150 mm</t>
  </si>
  <si>
    <t>235220167</t>
  </si>
  <si>
    <t>Dveře mezi m.č. 119 a m.č. 118</t>
  </si>
  <si>
    <t>1*2,2</t>
  </si>
  <si>
    <t>48</t>
  </si>
  <si>
    <t>974031154</t>
  </si>
  <si>
    <t>Vysekání rýh ve zdivu cihelném hl do 100 mm š do 150 mm</t>
  </si>
  <si>
    <t>739260703</t>
  </si>
  <si>
    <t>49</t>
  </si>
  <si>
    <t>974082112</t>
  </si>
  <si>
    <t>Vysekání rýh pro ploché vodiče v omítce MV nebo MVC stěn š do 30 mm</t>
  </si>
  <si>
    <t>-1366484317</t>
  </si>
  <si>
    <t>210</t>
  </si>
  <si>
    <t>976081111</t>
  </si>
  <si>
    <t>Vybourání pozedního madla zazděného</t>
  </si>
  <si>
    <t>224725365</t>
  </si>
  <si>
    <t>WC</t>
  </si>
  <si>
    <t>3*1</t>
  </si>
  <si>
    <t>51</t>
  </si>
  <si>
    <t>977132111</t>
  </si>
  <si>
    <t>Vyvrtání otvorů pro elektroinstalační krabice ve stěnách z cihel hloubky do 60 mm</t>
  </si>
  <si>
    <t>-214815822</t>
  </si>
  <si>
    <t>43+20</t>
  </si>
  <si>
    <t>52</t>
  </si>
  <si>
    <t>977312112</t>
  </si>
  <si>
    <t>Řezání stávajících betonových mazanin vyztužených hl do 100 mm</t>
  </si>
  <si>
    <t>-1244143510</t>
  </si>
  <si>
    <t xml:space="preserve">Pro nové rozvody </t>
  </si>
  <si>
    <t>Pro nové příčky</t>
  </si>
  <si>
    <t>4,35*2+0,9*2+2,57*2+1,835*2+0,8*4+3,2*2+1,47*2+1,67*2+2,34*2+1*2+0,7*2+0,16*2+0,8*2+0,35*2+1,25*2+0,25*2</t>
  </si>
  <si>
    <t>53</t>
  </si>
  <si>
    <t>977312113</t>
  </si>
  <si>
    <t>Řezání stávajících betonových mazanin vyztužených hl do 150 mm</t>
  </si>
  <si>
    <t>1964615178</t>
  </si>
  <si>
    <t>54</t>
  </si>
  <si>
    <t>978059541</t>
  </si>
  <si>
    <t>Odsekání a odebrání obkladů stěn z vnitřních obkládaček plochy přes 1 m2</t>
  </si>
  <si>
    <t>-642813959</t>
  </si>
  <si>
    <t>(1,7*2+2,75*2)*2-0,8*2</t>
  </si>
  <si>
    <t>(2,05+1,3)*2-0,6*2</t>
  </si>
  <si>
    <t>997</t>
  </si>
  <si>
    <t>Přesun sutě</t>
  </si>
  <si>
    <t>55</t>
  </si>
  <si>
    <t>997013211</t>
  </si>
  <si>
    <t>Vnitrostaveništní doprava suti a vybouraných hmot pro budovy v do 6 m ručně</t>
  </si>
  <si>
    <t>-2049979990</t>
  </si>
  <si>
    <t>56</t>
  </si>
  <si>
    <t>997013219</t>
  </si>
  <si>
    <t>Příplatek k vnitrostaveništní dopravě suti a vybouraných hmot za zvětšenou dopravu suti ZKD 10 m</t>
  </si>
  <si>
    <t>336442206</t>
  </si>
  <si>
    <t>47,175*10 'Přepočtené koeficientem množství</t>
  </si>
  <si>
    <t>57</t>
  </si>
  <si>
    <t>997013501</t>
  </si>
  <si>
    <t>Odvoz suti a vybouraných hmot na skládku nebo meziskládku do 1 km se složením</t>
  </si>
  <si>
    <t>-541210675</t>
  </si>
  <si>
    <t>58</t>
  </si>
  <si>
    <t>997013509</t>
  </si>
  <si>
    <t>Příplatek k odvozu suti a vybouraných hmot na skládku ZKD 1 km přes 1 km</t>
  </si>
  <si>
    <t>139800519</t>
  </si>
  <si>
    <t>47,175*19 'Přepočtené koeficientem množství</t>
  </si>
  <si>
    <t>59</t>
  </si>
  <si>
    <t>997013631</t>
  </si>
  <si>
    <t>Poplatek za uložení na skládce (skládkovné) stavebního odpadu směsného kód odpadu 17 09 04</t>
  </si>
  <si>
    <t>1044248330</t>
  </si>
  <si>
    <t>998</t>
  </si>
  <si>
    <t>Přesun hmot</t>
  </si>
  <si>
    <t>60</t>
  </si>
  <si>
    <t>998018001</t>
  </si>
  <si>
    <t>Přesun hmot ruční pro budovy v do 6 m</t>
  </si>
  <si>
    <t>1829050519</t>
  </si>
  <si>
    <t>61</t>
  </si>
  <si>
    <t>998018011</t>
  </si>
  <si>
    <t>Příplatek k ručnímu přesunu hmot pro budovy za zvětšený přesun ZKD 100 m</t>
  </si>
  <si>
    <t>-83607636</t>
  </si>
  <si>
    <t>20,379*4 'Přepočtené koeficientem množství</t>
  </si>
  <si>
    <t>PSV</t>
  </si>
  <si>
    <t>Práce a dodávky PSV</t>
  </si>
  <si>
    <t>711</t>
  </si>
  <si>
    <t>Izolace proti vodě, vlhkosti a plynům</t>
  </si>
  <si>
    <t>62</t>
  </si>
  <si>
    <t>711111001</t>
  </si>
  <si>
    <t>Provedení izolace proti zemní vlhkosti vodorovné za studena nátěrem penetračním</t>
  </si>
  <si>
    <t>-947879034</t>
  </si>
  <si>
    <t>4,2</t>
  </si>
  <si>
    <t xml:space="preserve">Oprava pod vybouranými  a novými příčkami</t>
  </si>
  <si>
    <t>80*0,2</t>
  </si>
  <si>
    <t>63</t>
  </si>
  <si>
    <t>11163150</t>
  </si>
  <si>
    <t>lak penetrační asfaltový</t>
  </si>
  <si>
    <t>-969518969</t>
  </si>
  <si>
    <t>24,2*0,0003 'Přepočtené koeficientem množství</t>
  </si>
  <si>
    <t>64</t>
  </si>
  <si>
    <t>711131811</t>
  </si>
  <si>
    <t>Odstranění izolace proti zemní vlhkosti vodorovné</t>
  </si>
  <si>
    <t>-1331063385</t>
  </si>
  <si>
    <t>65</t>
  </si>
  <si>
    <t>711141559</t>
  </si>
  <si>
    <t>Provedení izolace proti zemní vlhkosti pásy přitavením vodorovné NAIP</t>
  </si>
  <si>
    <t>2127761158</t>
  </si>
  <si>
    <t>66</t>
  </si>
  <si>
    <t>DEK.1010151880</t>
  </si>
  <si>
    <t>GLASTEK 40 SPECIAL MINERAL (role/7,5m2)</t>
  </si>
  <si>
    <t>336083386</t>
  </si>
  <si>
    <t>24,2</t>
  </si>
  <si>
    <t>24,2*1,2 'Přepočtené koeficientem množství</t>
  </si>
  <si>
    <t>67</t>
  </si>
  <si>
    <t>998711101</t>
  </si>
  <si>
    <t>Přesun hmot tonážní pro izolace proti vodě, vlhkosti a plynům v objektech v do 6 m</t>
  </si>
  <si>
    <t>839242239</t>
  </si>
  <si>
    <t>68</t>
  </si>
  <si>
    <t>998711181</t>
  </si>
  <si>
    <t>Příplatek k přesunu hmot tonážní 711 prováděný bez použití mechanizace</t>
  </si>
  <si>
    <t>-935622123</t>
  </si>
  <si>
    <t>69</t>
  </si>
  <si>
    <t>998711193</t>
  </si>
  <si>
    <t>Příplatek k přesunu hmot tonážní 711 za zvětšený přesun do 500 m</t>
  </si>
  <si>
    <t>-1781403132</t>
  </si>
  <si>
    <t>713</t>
  </si>
  <si>
    <t>Izolace tepelné</t>
  </si>
  <si>
    <t>70</t>
  </si>
  <si>
    <t>713100921</t>
  </si>
  <si>
    <t>Příplatek k opravě izolací tepelných vyspravení podlah za správkový kus</t>
  </si>
  <si>
    <t>984857756</t>
  </si>
  <si>
    <t>71</t>
  </si>
  <si>
    <t>713111111</t>
  </si>
  <si>
    <t>Montáž izolace tepelné vrchem stropů volně kladenými rohožemi, pásy, dílci, deskami</t>
  </si>
  <si>
    <t>-959379774</t>
  </si>
  <si>
    <t>11,2*11,2</t>
  </si>
  <si>
    <t>72</t>
  </si>
  <si>
    <t>63152099</t>
  </si>
  <si>
    <t>pás tepelně izolační univerzální λ=0,032-0,033 tl 100mm</t>
  </si>
  <si>
    <t>-265329733</t>
  </si>
  <si>
    <t>125,44*1,05 'Přepočtené koeficientem množství</t>
  </si>
  <si>
    <t>73</t>
  </si>
  <si>
    <t>713120811</t>
  </si>
  <si>
    <t>Odstranění tepelné izolace podlah volně kladené z vláknitých materiálů suchých tl do 100 mm</t>
  </si>
  <si>
    <t>-703719724</t>
  </si>
  <si>
    <t>Odstranění pod novými příčkami</t>
  </si>
  <si>
    <t>50*0,2</t>
  </si>
  <si>
    <t>74</t>
  </si>
  <si>
    <t>713121111</t>
  </si>
  <si>
    <t>Montáž izolace tepelné podlah volně kladenými rohožemi, pásy, dílci, deskami 1 vrstva</t>
  </si>
  <si>
    <t>-702162040</t>
  </si>
  <si>
    <t>(4,35+0,175+0,8*0,075+1,85+1,3+2,3*2+0,9*3+1,3*2)*0,2</t>
  </si>
  <si>
    <t>75</t>
  </si>
  <si>
    <t>28375921</t>
  </si>
  <si>
    <t>deska EPS 200 pro konstrukce s velmi vysokým zatížením λ=0,034 tl 50mm</t>
  </si>
  <si>
    <t>2039391138</t>
  </si>
  <si>
    <t>11,727*1,05 'Přepočtené koeficientem množství</t>
  </si>
  <si>
    <t>76</t>
  </si>
  <si>
    <t>713191132</t>
  </si>
  <si>
    <t>Montáž izolace tepelné podlah, stropů vrchem nebo střech překrytí separační fólií z PE</t>
  </si>
  <si>
    <t>-615173201</t>
  </si>
  <si>
    <t>77</t>
  </si>
  <si>
    <t>28323100</t>
  </si>
  <si>
    <t>fólie LDPE (750 kg/m3) proti zemní vlhkosti nad úrovní terénu tl 0,8mm</t>
  </si>
  <si>
    <t>253276083</t>
  </si>
  <si>
    <t>11,727*1,1655 'Přepočtené koeficientem množství</t>
  </si>
  <si>
    <t>78</t>
  </si>
  <si>
    <t>998713101</t>
  </si>
  <si>
    <t>Přesun hmot tonážní pro izolace tepelné v objektech v do 6 m</t>
  </si>
  <si>
    <t>-640517320</t>
  </si>
  <si>
    <t>79</t>
  </si>
  <si>
    <t>998713181</t>
  </si>
  <si>
    <t>Příplatek k přesunu hmot tonážní 713 prováděný bez použití mechanizace</t>
  </si>
  <si>
    <t>-877288908</t>
  </si>
  <si>
    <t>80</t>
  </si>
  <si>
    <t>998713193</t>
  </si>
  <si>
    <t>Příplatek k přesunu hmot tonážní 713 za zvětšený přesun do 500 m</t>
  </si>
  <si>
    <t>643811732</t>
  </si>
  <si>
    <t>721</t>
  </si>
  <si>
    <t>Zdravotechnika - vnitřní kanalizace</t>
  </si>
  <si>
    <t>81</t>
  </si>
  <si>
    <t>721170972</t>
  </si>
  <si>
    <t>Potrubí z PVC krácení trub DN 50</t>
  </si>
  <si>
    <t>2124553179</t>
  </si>
  <si>
    <t>Umyvadla,dřez</t>
  </si>
  <si>
    <t>82</t>
  </si>
  <si>
    <t>721170973</t>
  </si>
  <si>
    <t>Potrubí z PVC krácení trub DN 70</t>
  </si>
  <si>
    <t>-429136436</t>
  </si>
  <si>
    <t>Sprchy</t>
  </si>
  <si>
    <t>83</t>
  </si>
  <si>
    <t>721170975</t>
  </si>
  <si>
    <t>Potrubí z PVC krácení trub DN 125</t>
  </si>
  <si>
    <t>-1883871729</t>
  </si>
  <si>
    <t>Propojení v m.č.117 pro m.č.119</t>
  </si>
  <si>
    <t>Propojení v m.č.116</t>
  </si>
  <si>
    <t>84</t>
  </si>
  <si>
    <t>721171803</t>
  </si>
  <si>
    <t>Demontáž potrubí z PVC D do 75</t>
  </si>
  <si>
    <t>-514296547</t>
  </si>
  <si>
    <t>Umyvadla</t>
  </si>
  <si>
    <t>85</t>
  </si>
  <si>
    <t>721171808</t>
  </si>
  <si>
    <t>Demontáž potrubí z PVC D přes 75 do 114</t>
  </si>
  <si>
    <t>-1889504190</t>
  </si>
  <si>
    <t>86</t>
  </si>
  <si>
    <t>721171905</t>
  </si>
  <si>
    <t>Potrubí z PP vsazení odbočky do hrdla DN 110</t>
  </si>
  <si>
    <t>-1711734724</t>
  </si>
  <si>
    <t>M.č. 115</t>
  </si>
  <si>
    <t>87</t>
  </si>
  <si>
    <t>721171915</t>
  </si>
  <si>
    <t>Potrubí z PP propojení potrubí DN 110</t>
  </si>
  <si>
    <t>-989243963</t>
  </si>
  <si>
    <t>Propojení v m.č. 115</t>
  </si>
  <si>
    <t>88</t>
  </si>
  <si>
    <t>721173401</t>
  </si>
  <si>
    <t>Potrubí kanalizační z PVC SN 4 svodné DN 110</t>
  </si>
  <si>
    <t>-467505549</t>
  </si>
  <si>
    <t>89</t>
  </si>
  <si>
    <t>721174042</t>
  </si>
  <si>
    <t>Potrubí kanalizační z PP připojovací DN 40</t>
  </si>
  <si>
    <t>-1345214951</t>
  </si>
  <si>
    <t xml:space="preserve">Umyvadla </t>
  </si>
  <si>
    <t>90</t>
  </si>
  <si>
    <t>721174043</t>
  </si>
  <si>
    <t>Potrubí kanalizační z PP připojovací DN 50</t>
  </si>
  <si>
    <t>-1602114049</t>
  </si>
  <si>
    <t>Umyvadla v podlaze</t>
  </si>
  <si>
    <t>dřezy</t>
  </si>
  <si>
    <t>91</t>
  </si>
  <si>
    <t>721174044</t>
  </si>
  <si>
    <t>Potrubí kanalizační z PP připojovací DN 75</t>
  </si>
  <si>
    <t>-1500197977</t>
  </si>
  <si>
    <t>4+1,5</t>
  </si>
  <si>
    <t>92</t>
  </si>
  <si>
    <t>721174045</t>
  </si>
  <si>
    <t>Potrubí kanalizační z PP připojovací DN 110</t>
  </si>
  <si>
    <t>-1177330602</t>
  </si>
  <si>
    <t xml:space="preserve">Mezi  m.č.117 a 119</t>
  </si>
  <si>
    <t>wc</t>
  </si>
  <si>
    <t>93</t>
  </si>
  <si>
    <t>721194104</t>
  </si>
  <si>
    <t>Vyvedení a upevnění odpadních výpustek DN 40</t>
  </si>
  <si>
    <t>-767469346</t>
  </si>
  <si>
    <t>94</t>
  </si>
  <si>
    <t>721194105</t>
  </si>
  <si>
    <t>Vyvedení a upevnění odpadních výpustek DN 50</t>
  </si>
  <si>
    <t>1135565675</t>
  </si>
  <si>
    <t>95</t>
  </si>
  <si>
    <t>721194107</t>
  </si>
  <si>
    <t>Vyvedení a upevnění odpadních výpustek DN 70</t>
  </si>
  <si>
    <t>321845412</t>
  </si>
  <si>
    <t>sprchy</t>
  </si>
  <si>
    <t>96</t>
  </si>
  <si>
    <t>721194109</t>
  </si>
  <si>
    <t>Vyvedení a upevnění odpadních výpustek DN 110</t>
  </si>
  <si>
    <t>-1552988887</t>
  </si>
  <si>
    <t>Výlevka</t>
  </si>
  <si>
    <t>97</t>
  </si>
  <si>
    <t>721212128.ALP.</t>
  </si>
  <si>
    <t>Montáž dtokového sprchový žlabu délky 1500 mm s krycím roštem a zápachovou uzávěrkou</t>
  </si>
  <si>
    <t>228695327</t>
  </si>
  <si>
    <t>98</t>
  </si>
  <si>
    <t>HLE.HL50F0150</t>
  </si>
  <si>
    <t>Liniový odtokový žlab do sprchových koutů z nerezové oceli k zabudování do plochy včetně odtoku DN50, montážních potřeb a stavební ochranné zátky, avšak bez krytu žlábku. Stavební délka 1500mm</t>
  </si>
  <si>
    <t>1816035586</t>
  </si>
  <si>
    <t>99</t>
  </si>
  <si>
    <t>HLE.HL050S150</t>
  </si>
  <si>
    <t>Kryt žlabu Standard vhodný pro žlaby délky 1500mm</t>
  </si>
  <si>
    <t>1757841724</t>
  </si>
  <si>
    <t>100</t>
  </si>
  <si>
    <t>721219128</t>
  </si>
  <si>
    <t>Montáž odtokového sprchového žlabu délky do 1050 mm</t>
  </si>
  <si>
    <t>78694008</t>
  </si>
  <si>
    <t>101</t>
  </si>
  <si>
    <t>HLE.HL50F070</t>
  </si>
  <si>
    <t>Liniový odtokový žlab do sprchových koutů z nerezové oceli k zabudování do plochy včetně odtoku DN50, montážních potřeb a stavební ochranné zátky, avšak bez krytu žlábku. Stavební délka 700mm</t>
  </si>
  <si>
    <t>1102631552</t>
  </si>
  <si>
    <t>102</t>
  </si>
  <si>
    <t>HLE.HL050S70</t>
  </si>
  <si>
    <t>Kryt žlabu Standard vhodný pro žlaby délky 700mm</t>
  </si>
  <si>
    <t>745851062</t>
  </si>
  <si>
    <t>103</t>
  </si>
  <si>
    <t>721290111</t>
  </si>
  <si>
    <t>Zkouška těsnosti potrubí kanalizace vodou DN do 125</t>
  </si>
  <si>
    <t>1279992337</t>
  </si>
  <si>
    <t>104</t>
  </si>
  <si>
    <t>998721101</t>
  </si>
  <si>
    <t>Přesun hmot tonážní pro vnitřní kanalizace v objektech v do 6 m</t>
  </si>
  <si>
    <t>-200137122</t>
  </si>
  <si>
    <t>105</t>
  </si>
  <si>
    <t>998721181</t>
  </si>
  <si>
    <t>Příplatek k přesunu hmot tonážní 721 prováděný bez použití mechanizace</t>
  </si>
  <si>
    <t>-1367455580</t>
  </si>
  <si>
    <t>106</t>
  </si>
  <si>
    <t>998721192</t>
  </si>
  <si>
    <t>Příplatek k přesunu hmot tonážní 721 za zvětšený přesun do 100 m</t>
  </si>
  <si>
    <t>-531113102</t>
  </si>
  <si>
    <t>722</t>
  </si>
  <si>
    <t>Zdravotechnika - vnitřní vodovod</t>
  </si>
  <si>
    <t>107</t>
  </si>
  <si>
    <t>722170801</t>
  </si>
  <si>
    <t>Demontáž rozvodů vody z plastů D do 25</t>
  </si>
  <si>
    <t>816127534</t>
  </si>
  <si>
    <t>108</t>
  </si>
  <si>
    <t>722171913</t>
  </si>
  <si>
    <t>Potrubí plastové odříznutí trubky D přes 20 do 25 mm</t>
  </si>
  <si>
    <t>594551393</t>
  </si>
  <si>
    <t>109</t>
  </si>
  <si>
    <t>722174003</t>
  </si>
  <si>
    <t>Potrubí vodovodní plastové PPR svar polyfúze PN 16 D 25x3,5 mm</t>
  </si>
  <si>
    <t>462615362</t>
  </si>
  <si>
    <t>110</t>
  </si>
  <si>
    <t>722179191</t>
  </si>
  <si>
    <t>Příplatek k rozvodu vody z plastů za malý rozsah prací na zakázce do 20 m</t>
  </si>
  <si>
    <t>soubor</t>
  </si>
  <si>
    <t>1618010174</t>
  </si>
  <si>
    <t>111</t>
  </si>
  <si>
    <t>722179192</t>
  </si>
  <si>
    <t>Příplatek k rozvodu vody z plastů za potrubí do D 32 mm do 15 svarů</t>
  </si>
  <si>
    <t>-1926525176</t>
  </si>
  <si>
    <t>112</t>
  </si>
  <si>
    <t>722181221</t>
  </si>
  <si>
    <t>Ochrana vodovodního potrubí přilepenými termoizolačními trubicemi z PE tl přes 6 do 9 mm DN do 22 mm</t>
  </si>
  <si>
    <t>-703034914</t>
  </si>
  <si>
    <t>113</t>
  </si>
  <si>
    <t>722181851</t>
  </si>
  <si>
    <t>Demontáž termoizolačních trubic z trub D do 45</t>
  </si>
  <si>
    <t>-1706524675</t>
  </si>
  <si>
    <t>114</t>
  </si>
  <si>
    <t>722190401</t>
  </si>
  <si>
    <t>Vyvedení a upevnění výpustku DN do 25</t>
  </si>
  <si>
    <t>1700871261</t>
  </si>
  <si>
    <t>115</t>
  </si>
  <si>
    <t>722190901</t>
  </si>
  <si>
    <t>Uzavření nebo otevření vodovodního potrubí při opravách</t>
  </si>
  <si>
    <t>-2097994368</t>
  </si>
  <si>
    <t>116</t>
  </si>
  <si>
    <t>722220151</t>
  </si>
  <si>
    <t>Nástěnka závitová plastová PPR PN 20 DN 16 x G 1/2"</t>
  </si>
  <si>
    <t>-133491562</t>
  </si>
  <si>
    <t>117</t>
  </si>
  <si>
    <t>722220161</t>
  </si>
  <si>
    <t>Nástěnný komplet plastový PPR PN 20 DN 20 x G 1/2"</t>
  </si>
  <si>
    <t>-1875591292</t>
  </si>
  <si>
    <t>118</t>
  </si>
  <si>
    <t>722220861</t>
  </si>
  <si>
    <t>Demontáž armatur závitových se dvěma závity G do 3/4</t>
  </si>
  <si>
    <t>-566077262</t>
  </si>
  <si>
    <t>119</t>
  </si>
  <si>
    <t>722220872</t>
  </si>
  <si>
    <t>Demontáž armatur závitových se dvěma závity a šroubením G přes 3/8 do 3/4</t>
  </si>
  <si>
    <t>1385916079</t>
  </si>
  <si>
    <t>120</t>
  </si>
  <si>
    <t>722232221</t>
  </si>
  <si>
    <t>Kohout kulový rohový G 1/2" PN 42 do 185°C plnoprůtokový s 2x vnějším závitem</t>
  </si>
  <si>
    <t>-789631933</t>
  </si>
  <si>
    <t>121</t>
  </si>
  <si>
    <t>722239101</t>
  </si>
  <si>
    <t>Montáž armatur vodovodních se dvěma závity G 1/2</t>
  </si>
  <si>
    <t>1509540797</t>
  </si>
  <si>
    <t>122</t>
  </si>
  <si>
    <t>55190006</t>
  </si>
  <si>
    <t>hadice flexibilní sanitární 3/8"</t>
  </si>
  <si>
    <t>-1312203815</t>
  </si>
  <si>
    <t>123</t>
  </si>
  <si>
    <t>722290226</t>
  </si>
  <si>
    <t>Zkouška těsnosti vodovodního potrubí závitového DN do 50</t>
  </si>
  <si>
    <t>-730807345</t>
  </si>
  <si>
    <t>124</t>
  </si>
  <si>
    <t>722290234</t>
  </si>
  <si>
    <t>Proplach a dezinfekce vodovodního potrubí DN do 80</t>
  </si>
  <si>
    <t>-692747442</t>
  </si>
  <si>
    <t>125</t>
  </si>
  <si>
    <t>998722101</t>
  </si>
  <si>
    <t>Přesun hmot tonážní pro vnitřní vodovod v objektech v do 6 m</t>
  </si>
  <si>
    <t>-986081418</t>
  </si>
  <si>
    <t>126</t>
  </si>
  <si>
    <t>998722181</t>
  </si>
  <si>
    <t>Příplatek k přesunu hmot tonážní 722 prováděný bez použití mechanizace</t>
  </si>
  <si>
    <t>4394865</t>
  </si>
  <si>
    <t>127</t>
  </si>
  <si>
    <t>998722192</t>
  </si>
  <si>
    <t>Příplatek k přesunu hmot tonážní 722 za zvětšený přesun do 100 m</t>
  </si>
  <si>
    <t>1353324924</t>
  </si>
  <si>
    <t>725</t>
  </si>
  <si>
    <t>Zdravotechnika - zařizovací předměty</t>
  </si>
  <si>
    <t>128</t>
  </si>
  <si>
    <t>725110814</t>
  </si>
  <si>
    <t>Demontáž klozetu Kombi</t>
  </si>
  <si>
    <t>-1614829299</t>
  </si>
  <si>
    <t>129</t>
  </si>
  <si>
    <t>725111132</t>
  </si>
  <si>
    <t>Splachovač nádržkový plastový nízkopoložený nebo vysokopoložený</t>
  </si>
  <si>
    <t>-277581861</t>
  </si>
  <si>
    <t>K výlevce</t>
  </si>
  <si>
    <t>130</t>
  </si>
  <si>
    <t>725112022</t>
  </si>
  <si>
    <t>Klozet keramický závěsný na nosné stěny s hlubokým splachováním odpad vodorovný</t>
  </si>
  <si>
    <t>-2055999319</t>
  </si>
  <si>
    <t>131</t>
  </si>
  <si>
    <t>725119125</t>
  </si>
  <si>
    <t>Montáž klozetových mís závěsných na nosné stěny</t>
  </si>
  <si>
    <t>-1233812611</t>
  </si>
  <si>
    <t>132</t>
  </si>
  <si>
    <t>6000022280</t>
  </si>
  <si>
    <t>WC závěsné Jika Deep by Jika 70 cm ZTP</t>
  </si>
  <si>
    <t>233187570</t>
  </si>
  <si>
    <t>133</t>
  </si>
  <si>
    <t>ALP.M9000</t>
  </si>
  <si>
    <t>Příslušenství komplet prodloužené k WC pro invalidy</t>
  </si>
  <si>
    <t>1855913094</t>
  </si>
  <si>
    <t>134</t>
  </si>
  <si>
    <t>55167399</t>
  </si>
  <si>
    <t>sedátko klozetové duroplastové bílé ZTP</t>
  </si>
  <si>
    <t>-1504341255</t>
  </si>
  <si>
    <t>135</t>
  </si>
  <si>
    <t>725122817</t>
  </si>
  <si>
    <t>Demontáž pisoárových stání bez nádrže a jedním záchodkem</t>
  </si>
  <si>
    <t>1943845444</t>
  </si>
  <si>
    <t>136</t>
  </si>
  <si>
    <t>725210821</t>
  </si>
  <si>
    <t>Demontáž umyvadel bez výtokových armatur</t>
  </si>
  <si>
    <t>1958798683</t>
  </si>
  <si>
    <t>137</t>
  </si>
  <si>
    <t>725211603</t>
  </si>
  <si>
    <t>Umyvadlo keramické bílé šířky 600 mm bez krytu na sifon připevněné na stěnu šrouby</t>
  </si>
  <si>
    <t>1012292972</t>
  </si>
  <si>
    <t>138</t>
  </si>
  <si>
    <t>725219101</t>
  </si>
  <si>
    <t>Montáž umyvadla připevněného na konzoly</t>
  </si>
  <si>
    <t>-444473347</t>
  </si>
  <si>
    <t>139</t>
  </si>
  <si>
    <t>64211023</t>
  </si>
  <si>
    <t>umyvadlo keramické závěsné bezbariérové bílé 640x550mm</t>
  </si>
  <si>
    <t>-1872250387</t>
  </si>
  <si>
    <t>140</t>
  </si>
  <si>
    <t>64211024</t>
  </si>
  <si>
    <t>sifon pro zdravotní umyvadlo</t>
  </si>
  <si>
    <t>-542469755</t>
  </si>
  <si>
    <t>141</t>
  </si>
  <si>
    <t>725240811</t>
  </si>
  <si>
    <t>Demontáž kabin sprchových bez výtokových armatur</t>
  </si>
  <si>
    <t>132040759</t>
  </si>
  <si>
    <t>M.č. 103,105 a 117</t>
  </si>
  <si>
    <t>142</t>
  </si>
  <si>
    <t>725240812</t>
  </si>
  <si>
    <t>Demontáž vaniček sprchových bez výtokových armatur</t>
  </si>
  <si>
    <t>-607325276</t>
  </si>
  <si>
    <t>143</t>
  </si>
  <si>
    <t>725244906</t>
  </si>
  <si>
    <t>Montáž zástěny sprchové do niky</t>
  </si>
  <si>
    <t>-358967438</t>
  </si>
  <si>
    <t>144</t>
  </si>
  <si>
    <t>6000721625</t>
  </si>
  <si>
    <t>Dveře sprchové Roth LLD4 1 600 mm brillant/transparent</t>
  </si>
  <si>
    <t>-1665771371</t>
  </si>
  <si>
    <t>145</t>
  </si>
  <si>
    <t>725291621</t>
  </si>
  <si>
    <t>Doplňky zařízení koupelen a záchodů nerezové zásobník toaletních papírů</t>
  </si>
  <si>
    <t>195137561</t>
  </si>
  <si>
    <t>146</t>
  </si>
  <si>
    <t>725291631</t>
  </si>
  <si>
    <t>Doplňky zařízení koupelen a záchodů nerezové zásobník papírových ručníků</t>
  </si>
  <si>
    <t>-1701765707</t>
  </si>
  <si>
    <t>147</t>
  </si>
  <si>
    <t>725291712</t>
  </si>
  <si>
    <t>Doplňky zařízení koupelen a záchodů smaltované madlo krakorcové dl 834 mm</t>
  </si>
  <si>
    <t>400262582</t>
  </si>
  <si>
    <t>148</t>
  </si>
  <si>
    <t>725291722</t>
  </si>
  <si>
    <t>Doplňky zařízení koupelen a záchodů smaltované madlo krakorcové sklopné dl 834 mm</t>
  </si>
  <si>
    <t>-16199520</t>
  </si>
  <si>
    <t>149</t>
  </si>
  <si>
    <t>725331111</t>
  </si>
  <si>
    <t>Výlevka bez výtokových armatur keramická se sklopnou plastovou mřížkou 500 mm</t>
  </si>
  <si>
    <t>1997936202</t>
  </si>
  <si>
    <t>150</t>
  </si>
  <si>
    <t>725820801</t>
  </si>
  <si>
    <t>Demontáž baterie nástěnné do G 3 / 4</t>
  </si>
  <si>
    <t>-1142852087</t>
  </si>
  <si>
    <t>151</t>
  </si>
  <si>
    <t>725822613</t>
  </si>
  <si>
    <t>Baterie umyvadlová stojánková páková s výpustí</t>
  </si>
  <si>
    <t>-1510781800</t>
  </si>
  <si>
    <t>152</t>
  </si>
  <si>
    <t>725840850</t>
  </si>
  <si>
    <t>Demontáž baterie sprch diferenciální do G 3/4x1</t>
  </si>
  <si>
    <t>1182905032</t>
  </si>
  <si>
    <t>153</t>
  </si>
  <si>
    <t>725841332</t>
  </si>
  <si>
    <t>Baterie sprchová podomítková s přepínačem a pohyblivým držákem</t>
  </si>
  <si>
    <t>-1321077089</t>
  </si>
  <si>
    <t>154</t>
  </si>
  <si>
    <t>55145003</t>
  </si>
  <si>
    <t>souprava sprchová komplet</t>
  </si>
  <si>
    <t>sada</t>
  </si>
  <si>
    <t>-649103770</t>
  </si>
  <si>
    <t>155</t>
  </si>
  <si>
    <t>725860812</t>
  </si>
  <si>
    <t>Demontáž uzávěrů zápachu dvojitých</t>
  </si>
  <si>
    <t>2047707811</t>
  </si>
  <si>
    <t>156</t>
  </si>
  <si>
    <t>998725101</t>
  </si>
  <si>
    <t>Přesun hmot tonážní pro zařizovací předměty v objektech v do 6 m</t>
  </si>
  <si>
    <t>-30372314</t>
  </si>
  <si>
    <t>157</t>
  </si>
  <si>
    <t>998725181</t>
  </si>
  <si>
    <t>Příplatek k přesunu hmot tonážní 725 prováděný bez použití mechanizace</t>
  </si>
  <si>
    <t>255233593</t>
  </si>
  <si>
    <t>158</t>
  </si>
  <si>
    <t>998725193</t>
  </si>
  <si>
    <t>Příplatek k přesunu hmot tonážní 725 za zvětšený přesun do 500 m</t>
  </si>
  <si>
    <t>1426610612</t>
  </si>
  <si>
    <t>726</t>
  </si>
  <si>
    <t>Zdravotechnika - předstěnové instalace</t>
  </si>
  <si>
    <t>159</t>
  </si>
  <si>
    <t>726111031</t>
  </si>
  <si>
    <t>Instalační předstěna pro klozet s ovládáním zepředu v 1080 mm závěsný do masivní zděné kce</t>
  </si>
  <si>
    <t>1012189850</t>
  </si>
  <si>
    <t>M.č. 119</t>
  </si>
  <si>
    <t>160</t>
  </si>
  <si>
    <t>726131041</t>
  </si>
  <si>
    <t>Instalační předstěna pro klozet závěsný v 1120 mm s ovládáním zepředu do lehkých stěn s kovovou kcí</t>
  </si>
  <si>
    <t>-1656703814</t>
  </si>
  <si>
    <t>161</t>
  </si>
  <si>
    <t>726131043</t>
  </si>
  <si>
    <t>Instalační předstěna pro klozet závěsný v 1120 mm s ovládáním zepředu pro postižené do stěn s kov kcí</t>
  </si>
  <si>
    <t>-2143504949</t>
  </si>
  <si>
    <t>162</t>
  </si>
  <si>
    <t>55281795</t>
  </si>
  <si>
    <t>tlačítko pro ovládání WC shora/zepředu plast dvě množství vody 213x142mm</t>
  </si>
  <si>
    <t>2067354202</t>
  </si>
  <si>
    <t>163</t>
  </si>
  <si>
    <t>998726111</t>
  </si>
  <si>
    <t>Přesun hmot tonážní pro instalační prefabrikáty v objektech v do 6 m</t>
  </si>
  <si>
    <t>-1847699893</t>
  </si>
  <si>
    <t>164</t>
  </si>
  <si>
    <t>998726181</t>
  </si>
  <si>
    <t>Příplatek k přesunu hmot tonážní 726 prováděný bez použití mechanizace</t>
  </si>
  <si>
    <t>542423243</t>
  </si>
  <si>
    <t>165</t>
  </si>
  <si>
    <t>998726193</t>
  </si>
  <si>
    <t>Příplatek k přesunu hmot tonážní 726 za zvětšený přesun do 500 m</t>
  </si>
  <si>
    <t>1859413393</t>
  </si>
  <si>
    <t>733</t>
  </si>
  <si>
    <t>Ústřední vytápění - rozvodné potrubí</t>
  </si>
  <si>
    <t>166</t>
  </si>
  <si>
    <t>733222102</t>
  </si>
  <si>
    <t>Potrubí měděné polotvrdé spojované měkkým pájením D 15x1 mm</t>
  </si>
  <si>
    <t>566657476</t>
  </si>
  <si>
    <t>Otočení radiátoru na původním WC správce</t>
  </si>
  <si>
    <t>Posunutí radiátoru v m.č.116</t>
  </si>
  <si>
    <t>167</t>
  </si>
  <si>
    <t>733291902</t>
  </si>
  <si>
    <t>Propojení potrubí měděného při opravě D 15x1 mm</t>
  </si>
  <si>
    <t>-1027066917</t>
  </si>
  <si>
    <t>168</t>
  </si>
  <si>
    <t>733293902</t>
  </si>
  <si>
    <t>Vsazení odbočky na potrubí měděné o rozměru D 15x1 mm</t>
  </si>
  <si>
    <t>870784182</t>
  </si>
  <si>
    <t>169</t>
  </si>
  <si>
    <t>998733101</t>
  </si>
  <si>
    <t>Přesun hmot tonážní pro rozvody potrubí v objektech v do 6 m</t>
  </si>
  <si>
    <t>1305818118</t>
  </si>
  <si>
    <t>170</t>
  </si>
  <si>
    <t>998733181</t>
  </si>
  <si>
    <t>Příplatek k přesunu hmot tonážní 733 prováděný bez použití mechanizace</t>
  </si>
  <si>
    <t>685930479</t>
  </si>
  <si>
    <t>171</t>
  </si>
  <si>
    <t>998733193</t>
  </si>
  <si>
    <t>Příplatek k přesunu hmot tonážní 733 za zvětšený přesun do 500 m</t>
  </si>
  <si>
    <t>450727378</t>
  </si>
  <si>
    <t>734</t>
  </si>
  <si>
    <t>Ústřední vytápění - armatury</t>
  </si>
  <si>
    <t>172</t>
  </si>
  <si>
    <t>734291951</t>
  </si>
  <si>
    <t>Zpětná montáž hlavice ručního a termostatického ovládání</t>
  </si>
  <si>
    <t>661739566</t>
  </si>
  <si>
    <t>173</t>
  </si>
  <si>
    <t>998734101</t>
  </si>
  <si>
    <t>Přesun hmot tonážní pro armatury v objektech v do 6 m</t>
  </si>
  <si>
    <t>-1275266270</t>
  </si>
  <si>
    <t>174</t>
  </si>
  <si>
    <t>998734181</t>
  </si>
  <si>
    <t>Příplatek k přesunu hmot tonážní 734 prováděný bez použití mechanizace</t>
  </si>
  <si>
    <t>1932995324</t>
  </si>
  <si>
    <t>175</t>
  </si>
  <si>
    <t>998734193</t>
  </si>
  <si>
    <t>Příplatek k přesunu hmot tonážní 734 za zvětšený přesun do 500 m</t>
  </si>
  <si>
    <t>-29233612</t>
  </si>
  <si>
    <t>735</t>
  </si>
  <si>
    <t>Ústřední vytápění - otopná tělesa</t>
  </si>
  <si>
    <t>176</t>
  </si>
  <si>
    <t>735000912</t>
  </si>
  <si>
    <t>Vyregulování ventilu nebo kohoutu dvojregulačního s termostatickým ovládáním</t>
  </si>
  <si>
    <t>1930331690</t>
  </si>
  <si>
    <t>177</t>
  </si>
  <si>
    <t>735151151</t>
  </si>
  <si>
    <t>Otopné těleso panelové jednodeskové bez přídavné přestupní plochy výška/délka 500/400 mm výkon 206 W</t>
  </si>
  <si>
    <t>-967006220</t>
  </si>
  <si>
    <t>178</t>
  </si>
  <si>
    <t>735151354</t>
  </si>
  <si>
    <t>Otopné těleso panelové dvoudeskové bez přídavné přestupní plochy výška/délka 500/700 mm výkon 587 W</t>
  </si>
  <si>
    <t>-1615322678</t>
  </si>
  <si>
    <t>179</t>
  </si>
  <si>
    <t>735151355</t>
  </si>
  <si>
    <t>Otopné těleso panelové dvoudeskové bez přídavné přestupní plochy výška/délka 500/800 mm výkon 670 W</t>
  </si>
  <si>
    <t>-609923153</t>
  </si>
  <si>
    <t>180</t>
  </si>
  <si>
    <t>735151357</t>
  </si>
  <si>
    <t>Otopné těleso panelové dvoudeskové bez přídavné přestupní plochy výška/délka 500/1000 mm výkon 838 W</t>
  </si>
  <si>
    <t>1083890856</t>
  </si>
  <si>
    <t>181</t>
  </si>
  <si>
    <t>735151359</t>
  </si>
  <si>
    <t>Otopné těleso panelové dvoudeskové bez přídavné přestupní plochy výška/délka 500/1200 mm výkon 1006 W</t>
  </si>
  <si>
    <t>-1980227347</t>
  </si>
  <si>
    <t>182</t>
  </si>
  <si>
    <t>735151495</t>
  </si>
  <si>
    <t>Otopné těleso panelové dvoudeskové 1 přídavná přestupní plocha výška/délka 900/800 mm výkon 1403 W</t>
  </si>
  <si>
    <t>1200142535</t>
  </si>
  <si>
    <t>183</t>
  </si>
  <si>
    <t>735151811</t>
  </si>
  <si>
    <t>Demontáž otopného tělesa panelového jednořadého dl do 1500 mm</t>
  </si>
  <si>
    <t>-1101415032</t>
  </si>
  <si>
    <t>184</t>
  </si>
  <si>
    <t>735151821</t>
  </si>
  <si>
    <t>Demontáž otopného tělesa panelového dvouřadého dl do 1500 mm</t>
  </si>
  <si>
    <t>935086990</t>
  </si>
  <si>
    <t>185</t>
  </si>
  <si>
    <t>735191905</t>
  </si>
  <si>
    <t>Odvzdušnění otopných těles</t>
  </si>
  <si>
    <t>192545142</t>
  </si>
  <si>
    <t>186</t>
  </si>
  <si>
    <t>735191910</t>
  </si>
  <si>
    <t>Napuštění vody do otopných těles</t>
  </si>
  <si>
    <t>1775136023</t>
  </si>
  <si>
    <t>0,4*0,5+0,5*0,5*2</t>
  </si>
  <si>
    <t>0,5*1,2*2+0,5*1*2+0,5*0,8*2*2+0,5*0,7*2*2+0,5*1*2+0,9*0,8*2*2</t>
  </si>
  <si>
    <t>187</t>
  </si>
  <si>
    <t>735494811</t>
  </si>
  <si>
    <t>Vypuštění vody z otopných těles</t>
  </si>
  <si>
    <t>1667140299</t>
  </si>
  <si>
    <t>188</t>
  </si>
  <si>
    <t>998735101</t>
  </si>
  <si>
    <t>Přesun hmot tonážní pro otopná tělesa v objektech v do 6 m</t>
  </si>
  <si>
    <t>1095305808</t>
  </si>
  <si>
    <t>189</t>
  </si>
  <si>
    <t>998735181</t>
  </si>
  <si>
    <t>Příplatek k přesunu hmot tonážní 735 prováděný bez použití mechanizace</t>
  </si>
  <si>
    <t>2084999055</t>
  </si>
  <si>
    <t>190</t>
  </si>
  <si>
    <t>998735193</t>
  </si>
  <si>
    <t>Příplatek k přesunu hmot tonážní 735 za zvětšený přesun do 500 m</t>
  </si>
  <si>
    <t>438996973</t>
  </si>
  <si>
    <t>741</t>
  </si>
  <si>
    <t>Elektroinstalace - silnoproud</t>
  </si>
  <si>
    <t>191</t>
  </si>
  <si>
    <t>741-1</t>
  </si>
  <si>
    <t>Demontáž původních rozvodů elektro</t>
  </si>
  <si>
    <t>ks</t>
  </si>
  <si>
    <t>-161672841</t>
  </si>
  <si>
    <t>192</t>
  </si>
  <si>
    <t>741112001</t>
  </si>
  <si>
    <t>Montáž krabice zapuštěná plastová kruhová</t>
  </si>
  <si>
    <t>1504542886</t>
  </si>
  <si>
    <t>193</t>
  </si>
  <si>
    <t>34571521</t>
  </si>
  <si>
    <t>krabice pod omítku PVC odbočná kruhová D 70mm s víčkem a svorkovnicí</t>
  </si>
  <si>
    <t>-2050842189</t>
  </si>
  <si>
    <t>194</t>
  </si>
  <si>
    <t>741112061</t>
  </si>
  <si>
    <t>Montáž krabice přístrojová zapuštěná plastová kruhová</t>
  </si>
  <si>
    <t>-584438186</t>
  </si>
  <si>
    <t>195</t>
  </si>
  <si>
    <t>1188894</t>
  </si>
  <si>
    <t>KRABICE PRISTROJOVA KP 68/2 KA MELKA</t>
  </si>
  <si>
    <t>-609219031</t>
  </si>
  <si>
    <t>196</t>
  </si>
  <si>
    <t>741112801</t>
  </si>
  <si>
    <t>Demontáž elektroinstalačních lišt nástěnných vkládacích uložených pevně</t>
  </si>
  <si>
    <t>504511848</t>
  </si>
  <si>
    <t>Chodba</t>
  </si>
  <si>
    <t>197</t>
  </si>
  <si>
    <t>741122005</t>
  </si>
  <si>
    <t>Montáž kabel Cu bez ukončení uložený pod omítku plný plochý 3x1 až 2,5 mm2 (CYKYLo)</t>
  </si>
  <si>
    <t>1193518520</t>
  </si>
  <si>
    <t>150+214</t>
  </si>
  <si>
    <t>198</t>
  </si>
  <si>
    <t>34109513</t>
  </si>
  <si>
    <t>kabel instalační plochý jádro Cu plné izolace PVC plášť PVC 450/750V (CYKYLo) 3x1,5mm2</t>
  </si>
  <si>
    <t>-622744818</t>
  </si>
  <si>
    <t>Doplnění přívodů ke stávajícím rozvodům pro stropní svítidla</t>
  </si>
  <si>
    <t>150*1,2 'Přepočtené koeficientem množství</t>
  </si>
  <si>
    <t>199</t>
  </si>
  <si>
    <t>34109517</t>
  </si>
  <si>
    <t>kabel instalační plochý jádro Cu plné izolace PVC plášť PVC 450/750V (CYKYLo) 3x2,5mm2</t>
  </si>
  <si>
    <t>1880106443</t>
  </si>
  <si>
    <t xml:space="preserve">Samostatný přívod bar myčka </t>
  </si>
  <si>
    <t xml:space="preserve">Samostatný přívod dvojzásuvka bar  linka </t>
  </si>
  <si>
    <t xml:space="preserve">Samostatný přívod dvojzásuvka bar  </t>
  </si>
  <si>
    <t>m.č.102</t>
  </si>
  <si>
    <t>m.č.101</t>
  </si>
  <si>
    <t>m.č.114</t>
  </si>
  <si>
    <t>m.č.115</t>
  </si>
  <si>
    <t>m.č.118</t>
  </si>
  <si>
    <t>m.č.117</t>
  </si>
  <si>
    <t>214*1,2 'Přepočtené koeficientem množství</t>
  </si>
  <si>
    <t>200</t>
  </si>
  <si>
    <t>741122021</t>
  </si>
  <si>
    <t>Montáž kabel Cu bez ukončení uložený pod omítku plný kulatý 4x1,5 mm2 (např. CYKY)</t>
  </si>
  <si>
    <t>2050375802</t>
  </si>
  <si>
    <t>Vypínač křížový m.č.101</t>
  </si>
  <si>
    <t>201</t>
  </si>
  <si>
    <t>34111060</t>
  </si>
  <si>
    <t>kabel instalační jádro Cu plné izolace PVC plášť PVC 450/750V (CYKY) 4x1,5mm2</t>
  </si>
  <si>
    <t>-1371551226</t>
  </si>
  <si>
    <t>14*1,15 'Přepočtené koeficientem množství</t>
  </si>
  <si>
    <t>202</t>
  </si>
  <si>
    <t>741122031.1</t>
  </si>
  <si>
    <t>Montáž kabel Cu bez ukončení uložený pod omítku plný kulatý 5x1,5 až 2,5 mm2 (CYKY)</t>
  </si>
  <si>
    <t>1536948640</t>
  </si>
  <si>
    <t>Sporák bar</t>
  </si>
  <si>
    <t>203</t>
  </si>
  <si>
    <t>34111094</t>
  </si>
  <si>
    <t>kabel instalační jádro Cu plné izolace PVC plášť PVC 450/750V (CYKY) 5x2,5mm2</t>
  </si>
  <si>
    <t>89280771</t>
  </si>
  <si>
    <t>15*1,2 'Přepočtené koeficientem množství</t>
  </si>
  <si>
    <t>204</t>
  </si>
  <si>
    <t>741130001</t>
  </si>
  <si>
    <t>Ukončení vodič izolovaný do 2,5mm2 v rozváděči nebo na přístroji</t>
  </si>
  <si>
    <t>269573557</t>
  </si>
  <si>
    <t>205</t>
  </si>
  <si>
    <t>741130004</t>
  </si>
  <si>
    <t>Ukončení vodič izolovaný do 6 mm2 v rozváděči nebo na přístroji</t>
  </si>
  <si>
    <t>-1857850544</t>
  </si>
  <si>
    <t>206</t>
  </si>
  <si>
    <t>741130021</t>
  </si>
  <si>
    <t>Ukončení vodič izolovaný do 2,5 mm2 na svorkovnici</t>
  </si>
  <si>
    <t>-2000887132</t>
  </si>
  <si>
    <t>207</t>
  </si>
  <si>
    <t>741210833</t>
  </si>
  <si>
    <t>Demontáž rozvodnic plastových na povrchu s krytím do IPx4 plochou přes 0,2 m2</t>
  </si>
  <si>
    <t>1256865016</t>
  </si>
  <si>
    <t>208</t>
  </si>
  <si>
    <t>741213811</t>
  </si>
  <si>
    <t>Demontáž kabelu silového z rozvodnice průřezu žil do 4 mm2 bez zachování funkčnosti</t>
  </si>
  <si>
    <t>-526214536</t>
  </si>
  <si>
    <t>209</t>
  </si>
  <si>
    <t>741240022</t>
  </si>
  <si>
    <t>Montáž příslušenství rozvoden - tabulka pro přístroje lepená</t>
  </si>
  <si>
    <t>746266316</t>
  </si>
  <si>
    <t>741310101</t>
  </si>
  <si>
    <t>Montáž vypínač (polo)zapuštěný bezšroubové připojení 1-jednopólový</t>
  </si>
  <si>
    <t>-1010558966</t>
  </si>
  <si>
    <t>m.č.105</t>
  </si>
  <si>
    <t>m.č.103</t>
  </si>
  <si>
    <t>m.č.116</t>
  </si>
  <si>
    <t>211</t>
  </si>
  <si>
    <t>ABB.3559A01345</t>
  </si>
  <si>
    <t>Přístroj spínače jednopólového, řazení 1, 1So</t>
  </si>
  <si>
    <t>831610082</t>
  </si>
  <si>
    <t>212</t>
  </si>
  <si>
    <t>ABB.355301289B1</t>
  </si>
  <si>
    <t>Spínač jednopólový, řazení 1</t>
  </si>
  <si>
    <t>1648016404</t>
  </si>
  <si>
    <t>213</t>
  </si>
  <si>
    <t>ABB.3901GA00010B1</t>
  </si>
  <si>
    <t>Rámeček jednonásobný</t>
  </si>
  <si>
    <t>1814568214</t>
  </si>
  <si>
    <t>214</t>
  </si>
  <si>
    <t>741310122</t>
  </si>
  <si>
    <t>Montáž přepínač (polo)zapuštěný bezšroubové připojení 6-střídavý</t>
  </si>
  <si>
    <t>21408457</t>
  </si>
  <si>
    <t>m.č.104</t>
  </si>
  <si>
    <t>m.č.113</t>
  </si>
  <si>
    <t>215</t>
  </si>
  <si>
    <t>ABB.355306289B1</t>
  </si>
  <si>
    <t>Přepínač střídavý, řazení 6</t>
  </si>
  <si>
    <t>-1465127426</t>
  </si>
  <si>
    <t>216</t>
  </si>
  <si>
    <t>ABB.3558A06340</t>
  </si>
  <si>
    <t>Přístroj přepínače střídavého, řazení 6, 6So</t>
  </si>
  <si>
    <t>-740549032</t>
  </si>
  <si>
    <t>217</t>
  </si>
  <si>
    <t>741310126</t>
  </si>
  <si>
    <t>Montáž přepínač (polo)zapuštěný bezšroubové připojení 7-křížový se zapojením vodičů</t>
  </si>
  <si>
    <t>-1038805698</t>
  </si>
  <si>
    <t>218</t>
  </si>
  <si>
    <t>34539014</t>
  </si>
  <si>
    <t>přístroj přepínače křížového, řazení 7, 7So bezšroubové svorky</t>
  </si>
  <si>
    <t>-267869926</t>
  </si>
  <si>
    <t>219</t>
  </si>
  <si>
    <t>34539070</t>
  </si>
  <si>
    <t>přepínač křížový, s krytem, řazení 7, bez rámečku</t>
  </si>
  <si>
    <t>2000009779</t>
  </si>
  <si>
    <t>220</t>
  </si>
  <si>
    <t>34539059</t>
  </si>
  <si>
    <t>rámeček jednonásobný</t>
  </si>
  <si>
    <t>345111766</t>
  </si>
  <si>
    <t>221</t>
  </si>
  <si>
    <t>741310401</t>
  </si>
  <si>
    <t>Montáž spínač tří/čtyřpólový nástěnný do 16 A prostředí normální</t>
  </si>
  <si>
    <t>65822338</t>
  </si>
  <si>
    <t>Kuchyň - sporák</t>
  </si>
  <si>
    <t>222</t>
  </si>
  <si>
    <t>10.627.428</t>
  </si>
  <si>
    <t>Kombinace S25 JEPF sporáková pod omítku</t>
  </si>
  <si>
    <t>-1139736447</t>
  </si>
  <si>
    <t>223</t>
  </si>
  <si>
    <t>741311875</t>
  </si>
  <si>
    <t>Demontáž spínačů zapuštěných normálních do 10 A šroubových bez zachování funkčnosti do 4 svorek</t>
  </si>
  <si>
    <t>1426640213</t>
  </si>
  <si>
    <t>6+2+1+1+2+1+1+4+2+1+3</t>
  </si>
  <si>
    <t>224</t>
  </si>
  <si>
    <t>741312011</t>
  </si>
  <si>
    <t>Montáž odpojovač třípólový do 500 V do 400 A bez zapojení</t>
  </si>
  <si>
    <t>-774822393</t>
  </si>
  <si>
    <t>Hlavní vypínač</t>
  </si>
  <si>
    <t>225</t>
  </si>
  <si>
    <t>11.016.476</t>
  </si>
  <si>
    <t>Spínač MSO 32/3</t>
  </si>
  <si>
    <t>1934524951</t>
  </si>
  <si>
    <t>226</t>
  </si>
  <si>
    <t>741313001</t>
  </si>
  <si>
    <t>Montáž zásuvka (polo)zapuštěná bezšroubové připojení 2P+PE se zapojením vodičů</t>
  </si>
  <si>
    <t>-1945848883</t>
  </si>
  <si>
    <t>21+2</t>
  </si>
  <si>
    <t>227</t>
  </si>
  <si>
    <t>ABB.55172389H3</t>
  </si>
  <si>
    <t>Zásuvka jednonásobná, chráněná</t>
  </si>
  <si>
    <t>-1118537626</t>
  </si>
  <si>
    <t>M.č.113 - myčka</t>
  </si>
  <si>
    <t>228</t>
  </si>
  <si>
    <t>34555241</t>
  </si>
  <si>
    <t>přístroj zásuvky zápustné jednonásobné, krytka s clonkami, bezšroubové svorky</t>
  </si>
  <si>
    <t>-1254114641</t>
  </si>
  <si>
    <t>229</t>
  </si>
  <si>
    <t>ABB.5513AC02357B</t>
  </si>
  <si>
    <t>Zásuvka dvojnásobná s ochr. kolíky, s clonkami, s natočenou dutinou</t>
  </si>
  <si>
    <t>-1559248691</t>
  </si>
  <si>
    <t>230</t>
  </si>
  <si>
    <t>741315823</t>
  </si>
  <si>
    <t>Demontáž zásuvek domovních normálních do 16A zapuštěných šroubových bez zachování funkčnosti 2P+PE</t>
  </si>
  <si>
    <t>-1121617339</t>
  </si>
  <si>
    <t>5+3+1+1+3+1+4+1+1+1</t>
  </si>
  <si>
    <t>231</t>
  </si>
  <si>
    <t>741320105</t>
  </si>
  <si>
    <t>Montáž jistič jednopólový nn do 25 A ve skříni</t>
  </si>
  <si>
    <t>-1985696528</t>
  </si>
  <si>
    <t>8+6</t>
  </si>
  <si>
    <t>232</t>
  </si>
  <si>
    <t>35822111</t>
  </si>
  <si>
    <t>jistič 1pólový-charakteristika B 16A</t>
  </si>
  <si>
    <t>-788594742</t>
  </si>
  <si>
    <t>zásuvkové okruhy, samostatné přívody</t>
  </si>
  <si>
    <t>233</t>
  </si>
  <si>
    <t>35822109</t>
  </si>
  <si>
    <t>jistič 1pólový-charakteristika B 10A</t>
  </si>
  <si>
    <t>-1164371986</t>
  </si>
  <si>
    <t>Světelné okruhy</t>
  </si>
  <si>
    <t>234</t>
  </si>
  <si>
    <t>741320165</t>
  </si>
  <si>
    <t>Montáž jistič třípólový nn do 25 A ve skříni</t>
  </si>
  <si>
    <t>47230916</t>
  </si>
  <si>
    <t>Sporák</t>
  </si>
  <si>
    <t>235</t>
  </si>
  <si>
    <t>35822401</t>
  </si>
  <si>
    <t>jistič 3pólový-charakteristika B 16A</t>
  </si>
  <si>
    <t>-1875439181</t>
  </si>
  <si>
    <t>236</t>
  </si>
  <si>
    <t>741321003</t>
  </si>
  <si>
    <t>Montáž proudových chráničů dvoupólových nn do 25 A ve skříni</t>
  </si>
  <si>
    <t>-220836465</t>
  </si>
  <si>
    <t>237</t>
  </si>
  <si>
    <t>35889206</t>
  </si>
  <si>
    <t>chránič proudový 4pólový 25A pracovního proudu 0,03A</t>
  </si>
  <si>
    <t>2092869507</t>
  </si>
  <si>
    <t>238</t>
  </si>
  <si>
    <t>741374022</t>
  </si>
  <si>
    <t>Montáž svítidlo halogenové bodové stropní vestavné D přes 100 do 200 mm</t>
  </si>
  <si>
    <t>31206296</t>
  </si>
  <si>
    <t>Svítidla</t>
  </si>
  <si>
    <t>8+4+2+2+7+2+1+4+7+1+4+1</t>
  </si>
  <si>
    <t>Nouzové</t>
  </si>
  <si>
    <t>239</t>
  </si>
  <si>
    <t>1742315</t>
  </si>
  <si>
    <t>SVITIDLO DL LUKA 3300/840</t>
  </si>
  <si>
    <t>1613298806</t>
  </si>
  <si>
    <t>240</t>
  </si>
  <si>
    <t>34835013</t>
  </si>
  <si>
    <t>svítidlo LED nouzové vestavné baterie 3h</t>
  </si>
  <si>
    <t>-226459417</t>
  </si>
  <si>
    <t>241</t>
  </si>
  <si>
    <t>741374811</t>
  </si>
  <si>
    <t>Demontáž osvětlovacího modulového systému bodového vestavného se zachováním funkčnosti</t>
  </si>
  <si>
    <t>825540839</t>
  </si>
  <si>
    <t>7+2+1+6+2+2+6+11+1+1+1+2+1+1</t>
  </si>
  <si>
    <t>242</t>
  </si>
  <si>
    <t>741410071</t>
  </si>
  <si>
    <t>Montáž pospojování ochranné konstrukce ostatní vodičem do 16 mm2 uloženým volně nebo pod omítku</t>
  </si>
  <si>
    <t>868969463</t>
  </si>
  <si>
    <t>243</t>
  </si>
  <si>
    <t>34140844</t>
  </si>
  <si>
    <t>vodič propojovací jádro Cu lanované izolace PVC 450/750V (H07V-R) 1x6mm2</t>
  </si>
  <si>
    <t>1886469873</t>
  </si>
  <si>
    <t>35*1,2 'Přepočtené koeficientem množství</t>
  </si>
  <si>
    <t>244</t>
  </si>
  <si>
    <t>741420021</t>
  </si>
  <si>
    <t>Montáž svorka hromosvodná se 2 šrouby</t>
  </si>
  <si>
    <t>1426003649</t>
  </si>
  <si>
    <t>245</t>
  </si>
  <si>
    <t>35441895</t>
  </si>
  <si>
    <t>svorka připojovací k připojení kovových částí</t>
  </si>
  <si>
    <t>902907103</t>
  </si>
  <si>
    <t>246</t>
  </si>
  <si>
    <t>741810002</t>
  </si>
  <si>
    <t>Celková prohlídka elektrického rozvodu a zařízení přes 100 000 do 500 000,- Kč</t>
  </si>
  <si>
    <t>-476235268</t>
  </si>
  <si>
    <t>247</t>
  </si>
  <si>
    <t>998741101</t>
  </si>
  <si>
    <t>Přesun hmot tonážní pro silnoproud v objektech v do 6 m</t>
  </si>
  <si>
    <t>603580257</t>
  </si>
  <si>
    <t>248</t>
  </si>
  <si>
    <t>998741181</t>
  </si>
  <si>
    <t>Příplatek k přesunu hmot tonážní 741 prováděný bez použití mechanizace</t>
  </si>
  <si>
    <t>-1702427337</t>
  </si>
  <si>
    <t>249</t>
  </si>
  <si>
    <t>998741193</t>
  </si>
  <si>
    <t>Příplatek k přesunu hmot tonážní 741 za zvětšený přesun do 500 m</t>
  </si>
  <si>
    <t>-1575421738</t>
  </si>
  <si>
    <t>761</t>
  </si>
  <si>
    <t>Konstrukce prosvětlovací</t>
  </si>
  <si>
    <t>250</t>
  </si>
  <si>
    <t>761111114</t>
  </si>
  <si>
    <t>Stěna zděná ze skleněných tvárnic 190x190x80 mm bezbarvých lesklých dezén struktura</t>
  </si>
  <si>
    <t>1298084570</t>
  </si>
  <si>
    <t>2,5*(0,1+2+1,02)-0,7*1,97</t>
  </si>
  <si>
    <t>251</t>
  </si>
  <si>
    <t>761990001</t>
  </si>
  <si>
    <t>Příplatek ke konstrukcím ze skleněných tvárnic za plochu do 10 m2</t>
  </si>
  <si>
    <t>-1163651889</t>
  </si>
  <si>
    <t>252</t>
  </si>
  <si>
    <t>761990002</t>
  </si>
  <si>
    <t>Příplatek ke konstrukcím ze skleněných tvárnic za omezený prostor</t>
  </si>
  <si>
    <t>-1018382244</t>
  </si>
  <si>
    <t>253</t>
  </si>
  <si>
    <t>998761101</t>
  </si>
  <si>
    <t>Přesun hmot tonážní pro konstrukce prosvětlovací v objektech v do 6 m</t>
  </si>
  <si>
    <t>-279031695</t>
  </si>
  <si>
    <t>254</t>
  </si>
  <si>
    <t>998761181</t>
  </si>
  <si>
    <t>Příplatek k přesunu hmot tonážní 761 prováděný bez použití mechanizace</t>
  </si>
  <si>
    <t>-292362275</t>
  </si>
  <si>
    <t>255</t>
  </si>
  <si>
    <t>998761193</t>
  </si>
  <si>
    <t>Příplatek k přesunu hmot tonážní 761 za zvětšený přesun do 500 m</t>
  </si>
  <si>
    <t>319792381</t>
  </si>
  <si>
    <t>763</t>
  </si>
  <si>
    <t>Konstrukce suché výstavby</t>
  </si>
  <si>
    <t>256</t>
  </si>
  <si>
    <t>763101853</t>
  </si>
  <si>
    <t>Vyřezání otvoru v SDK desce v podhledu nebo podkroví jednoduché opláštění přes 0,02 do 0,05 m2</t>
  </si>
  <si>
    <t>-622696684</t>
  </si>
  <si>
    <t>257</t>
  </si>
  <si>
    <t>763113330</t>
  </si>
  <si>
    <t>SDK příčka instalační tl 155 - 650 mm zdvojený profil CW+UW 50 desky 2xDFH2 12,5 s izolací EI 90 Rw do 54 dB</t>
  </si>
  <si>
    <t>1478227354</t>
  </si>
  <si>
    <t>0,95*3,02</t>
  </si>
  <si>
    <t>1,63*1,5</t>
  </si>
  <si>
    <t>258</t>
  </si>
  <si>
    <t>763121714</t>
  </si>
  <si>
    <t>SDK stěna předsazená základní penetrační nátěr</t>
  </si>
  <si>
    <t>462053141</t>
  </si>
  <si>
    <t>259</t>
  </si>
  <si>
    <t>763131714</t>
  </si>
  <si>
    <t>SDK podhled základní penetrační nátěr</t>
  </si>
  <si>
    <t>-1651905986</t>
  </si>
  <si>
    <t>260</t>
  </si>
  <si>
    <t>763131751</t>
  </si>
  <si>
    <t>Montáž parotěsné zábrany do SDK podhledu</t>
  </si>
  <si>
    <t>1386515609</t>
  </si>
  <si>
    <t>261</t>
  </si>
  <si>
    <t>28329282</t>
  </si>
  <si>
    <t>fólie PE vyztužená Al vrstvou pro parotěsnou vrstvu 170g/m2</t>
  </si>
  <si>
    <t>795706418</t>
  </si>
  <si>
    <t>131,92*1,1235 'Přepočtené koeficientem množství</t>
  </si>
  <si>
    <t>262</t>
  </si>
  <si>
    <t>763161724</t>
  </si>
  <si>
    <t>SDK podkroví deska 1xDF 15 TI 100 mm 15 kg/m3 REI 30 DP3 dvouvrstvá spodní kce profil CD+UD na krokvových závěsech</t>
  </si>
  <si>
    <t>-851710374</t>
  </si>
  <si>
    <t>131,92-31,76</t>
  </si>
  <si>
    <t>263</t>
  </si>
  <si>
    <t>763161744</t>
  </si>
  <si>
    <t>SDK podkroví deska 1xDFH2 15 TI 100 mm 15 kg/m3 REI 30 DP3 dvouvrstvá spodní kce profil CD+UD na krokvových závěsech</t>
  </si>
  <si>
    <t>-1984475247</t>
  </si>
  <si>
    <t>M.č. 103,105.115,116,117,119,113</t>
  </si>
  <si>
    <t>5,21+5,22+2+3,28+2,88+3,97+9,2</t>
  </si>
  <si>
    <t>264</t>
  </si>
  <si>
    <t>763231821</t>
  </si>
  <si>
    <t>Demontáž sádrovláknitého podhledu s nosnou konstrukcí z ocelových profilů opláštění jednoduché</t>
  </si>
  <si>
    <t>1844142855</t>
  </si>
  <si>
    <t>265</t>
  </si>
  <si>
    <t>763411811</t>
  </si>
  <si>
    <t>Demontáž sanitárních příček z desek</t>
  </si>
  <si>
    <t>-1666979007</t>
  </si>
  <si>
    <t>266</t>
  </si>
  <si>
    <t>998763301</t>
  </si>
  <si>
    <t>Přesun hmot tonážní pro sádrokartonové konstrukce v objektech v do 6 m</t>
  </si>
  <si>
    <t>2026225699</t>
  </si>
  <si>
    <t>267</t>
  </si>
  <si>
    <t>998763381</t>
  </si>
  <si>
    <t>Příplatek k přesunu hmot tonážní 763 SDK prováděný bez použití mechanizace</t>
  </si>
  <si>
    <t>-38807996</t>
  </si>
  <si>
    <t>268</t>
  </si>
  <si>
    <t>998763392</t>
  </si>
  <si>
    <t>Příplatek k přesunu hmot tonážní 763 SDK za zvětšený přesun do 500 m</t>
  </si>
  <si>
    <t>1293683591</t>
  </si>
  <si>
    <t>766</t>
  </si>
  <si>
    <t>Konstrukce truhlářské</t>
  </si>
  <si>
    <t>269</t>
  </si>
  <si>
    <t>766-1</t>
  </si>
  <si>
    <t>Demontáž lavic</t>
  </si>
  <si>
    <t>-246771259</t>
  </si>
  <si>
    <t>270</t>
  </si>
  <si>
    <t>766-2</t>
  </si>
  <si>
    <t>D+M výdejního okna 1200 x 1200 mm v m.č. 113</t>
  </si>
  <si>
    <t>-2085613637</t>
  </si>
  <si>
    <t>271</t>
  </si>
  <si>
    <t>766-3</t>
  </si>
  <si>
    <t>Parapet výdejního okna 1200*300 mm na ocelových konzolách</t>
  </si>
  <si>
    <t>797722595</t>
  </si>
  <si>
    <t>Výdejní okno v m.č. 101</t>
  </si>
  <si>
    <t>272</t>
  </si>
  <si>
    <t>766411821</t>
  </si>
  <si>
    <t>Demontáž truhlářského obložení stěn z palubek</t>
  </si>
  <si>
    <t>730843686</t>
  </si>
  <si>
    <t>(4,262+4,328+3,078)*2-3,6*0,7-1,8*0,7-0,8*2</t>
  </si>
  <si>
    <t>(4,746+3,109+2,516+0,145+1,190+4,05)*2-0,8*2-2,4*0,7-3*0,7</t>
  </si>
  <si>
    <t>(1,836+1,3)*2-1,2*0,7</t>
  </si>
  <si>
    <t>273</t>
  </si>
  <si>
    <t>766411822</t>
  </si>
  <si>
    <t>Demontáž truhlářského obložení stěn podkladových roštů</t>
  </si>
  <si>
    <t>846623489</t>
  </si>
  <si>
    <t>274</t>
  </si>
  <si>
    <t>766660001</t>
  </si>
  <si>
    <t>Montáž dveřních křídel otvíravých jednokřídlových š do 0,8 m do ocelové zárubně</t>
  </si>
  <si>
    <t>-2103182794</t>
  </si>
  <si>
    <t>7+5</t>
  </si>
  <si>
    <t>275</t>
  </si>
  <si>
    <t>61161001</t>
  </si>
  <si>
    <t>dveře jednokřídlé voštinové povrch lakovaný plné 700x1970-2100mm</t>
  </si>
  <si>
    <t>-484945327</t>
  </si>
  <si>
    <t>2+1+1+1+1+1</t>
  </si>
  <si>
    <t>276</t>
  </si>
  <si>
    <t>61161002</t>
  </si>
  <si>
    <t>dveře jednokřídlé voštinové povrch lakovaný plné 800x1970-2100mm</t>
  </si>
  <si>
    <t>-1983128744</t>
  </si>
  <si>
    <t>1+1+1+1+1</t>
  </si>
  <si>
    <t>277</t>
  </si>
  <si>
    <t>766660729</t>
  </si>
  <si>
    <t>Montáž dveřního interiérového kování - štítku s klikou</t>
  </si>
  <si>
    <t>-975434062</t>
  </si>
  <si>
    <t>278</t>
  </si>
  <si>
    <t>2150404414</t>
  </si>
  <si>
    <t>Kování štítové Cobra Plata BB72 nerez</t>
  </si>
  <si>
    <t>1790886365</t>
  </si>
  <si>
    <t>279</t>
  </si>
  <si>
    <t>2150404418</t>
  </si>
  <si>
    <t>Kování štítové Cobra Plata WC72 nerez</t>
  </si>
  <si>
    <t>730617529</t>
  </si>
  <si>
    <t>280</t>
  </si>
  <si>
    <t>766691914</t>
  </si>
  <si>
    <t>Vyvěšení nebo zavěšení dřevěných křídel dveří pl do 2 m2</t>
  </si>
  <si>
    <t>657731803</t>
  </si>
  <si>
    <t>Vnitřní dveře kvůli výměně podlah</t>
  </si>
  <si>
    <t>8+1</t>
  </si>
  <si>
    <t>281</t>
  </si>
  <si>
    <t>766691932</t>
  </si>
  <si>
    <t>Seřízení plastového okenního nebo dveřního otvíracího a sklápěcího křídla</t>
  </si>
  <si>
    <t>-761594171</t>
  </si>
  <si>
    <t>282</t>
  </si>
  <si>
    <t>766812840</t>
  </si>
  <si>
    <t>Demontáž kuchyňských linek dřevěných nebo kovových dl přes 1,8 do 2,1 m</t>
  </si>
  <si>
    <t>1941441953</t>
  </si>
  <si>
    <t>283</t>
  </si>
  <si>
    <t>766825811</t>
  </si>
  <si>
    <t>Demontáž truhlářských vestavěných skříní jednokřídlových</t>
  </si>
  <si>
    <t>-868701420</t>
  </si>
  <si>
    <t>284</t>
  </si>
  <si>
    <t>766825821</t>
  </si>
  <si>
    <t>Demontáž truhlářských vestavěných skříní dvoukřídlových</t>
  </si>
  <si>
    <t>-1690694836</t>
  </si>
  <si>
    <t>285</t>
  </si>
  <si>
    <t>998766101</t>
  </si>
  <si>
    <t>Přesun hmot tonážní pro kce truhlářské v objektech v do 6 m</t>
  </si>
  <si>
    <t>-1650424529</t>
  </si>
  <si>
    <t>286</t>
  </si>
  <si>
    <t>998766181</t>
  </si>
  <si>
    <t>Příplatek k přesunu hmot tonážní 766 prováděný bez použití mechanizace</t>
  </si>
  <si>
    <t>33780861</t>
  </si>
  <si>
    <t>287</t>
  </si>
  <si>
    <t>998766193</t>
  </si>
  <si>
    <t>Příplatek k přesunu hmot tonážní 766 za zvětšený přesun do 500 m</t>
  </si>
  <si>
    <t>1050570349</t>
  </si>
  <si>
    <t>771</t>
  </si>
  <si>
    <t>Podlahy z dlaždic</t>
  </si>
  <si>
    <t>288</t>
  </si>
  <si>
    <t>771111011</t>
  </si>
  <si>
    <t>Vysátí podkladu před pokládkou dlažby</t>
  </si>
  <si>
    <t>1001518726</t>
  </si>
  <si>
    <t>289</t>
  </si>
  <si>
    <t>771121011</t>
  </si>
  <si>
    <t>Nátěr penetrační na podlahu</t>
  </si>
  <si>
    <t>-834197324</t>
  </si>
  <si>
    <t>290</t>
  </si>
  <si>
    <t>771151012</t>
  </si>
  <si>
    <t>Samonivelační stěrka podlah pevnosti 20 MPa tl přes 3 do 5 mm</t>
  </si>
  <si>
    <t>1735986867</t>
  </si>
  <si>
    <t>291</t>
  </si>
  <si>
    <t>771161011</t>
  </si>
  <si>
    <t>Montáž profilu dilatační spáry bez izolace v rovině dlažby</t>
  </si>
  <si>
    <t>128273926</t>
  </si>
  <si>
    <t>292</t>
  </si>
  <si>
    <t>59054164</t>
  </si>
  <si>
    <t>profil dilatační s bočními díly z PVC/CPE tl 10mm</t>
  </si>
  <si>
    <t>-596089666</t>
  </si>
  <si>
    <t>25*1,1 'Přepočtené koeficientem množství</t>
  </si>
  <si>
    <t>293</t>
  </si>
  <si>
    <t>771474113</t>
  </si>
  <si>
    <t>Montáž soklů z dlaždic keramických rovných flexibilní lepidlo v přes 90 do 120 mm</t>
  </si>
  <si>
    <t>1664224267</t>
  </si>
  <si>
    <t>2,8*2+4,35*2-0,8*2+4,91*2+11,2*2-2,2*2-0,15*4-1,47*2-0,7*3-0,8*3-0,9</t>
  </si>
  <si>
    <t>0,8*2+2,4*2+1,2*4+3,5*2+2,57*2-0,7-0,8</t>
  </si>
  <si>
    <t>4,5*2+2,2*2+0,15*2+1,47*2-1,8-0,7-0,8</t>
  </si>
  <si>
    <t>3,2*2+1,47*2+2,35*2+1,76*2+2,6*2-0,7-1,4</t>
  </si>
  <si>
    <t>3,2*2+0,15*2+0,8*2+0,35*2+1,25*2+0,25*2-0,7*2</t>
  </si>
  <si>
    <t>294</t>
  </si>
  <si>
    <t>59761009</t>
  </si>
  <si>
    <t>sokl-dlažba keramická slinutá hladká do interiéru i exteriéru 600x95mm</t>
  </si>
  <si>
    <t>570183399</t>
  </si>
  <si>
    <t>98,02*1,837 'Přepočtené koeficientem množství</t>
  </si>
  <si>
    <t>295</t>
  </si>
  <si>
    <t>771573810</t>
  </si>
  <si>
    <t>Demontáž podlah z dlaždic keramických lepených</t>
  </si>
  <si>
    <t>-1468491671</t>
  </si>
  <si>
    <t>131,92</t>
  </si>
  <si>
    <t>296</t>
  </si>
  <si>
    <t>771576114</t>
  </si>
  <si>
    <t>Montáž podlah keramických velkoformátových hladkých lepených flexi rychletuhnoucím lepidlem přes 4 do 6 ks/m2</t>
  </si>
  <si>
    <t>-608617959</t>
  </si>
  <si>
    <t>297</t>
  </si>
  <si>
    <t>59761420</t>
  </si>
  <si>
    <t>dlažba rektifikovaná keramická slinutá protiskluzná do interiéru i exteriéru pro vysoké mechanické namáhání přes 4 do 6ks/m2</t>
  </si>
  <si>
    <t>-1492707875</t>
  </si>
  <si>
    <t>Dlažba</t>
  </si>
  <si>
    <t>117,31*1,25</t>
  </si>
  <si>
    <t>298</t>
  </si>
  <si>
    <t>771577141</t>
  </si>
  <si>
    <t>Příplatek k montáži podlah keramických lepených disperzním lepidlem za plochu do 5 m2</t>
  </si>
  <si>
    <t>-1549109494</t>
  </si>
  <si>
    <t>2+3,28+2,88+3,97</t>
  </si>
  <si>
    <t>299</t>
  </si>
  <si>
    <t>771591112</t>
  </si>
  <si>
    <t>Izolace pod dlažbu nátěrem nebo stěrkou ve dvou vrstvách</t>
  </si>
  <si>
    <t>-2022051832</t>
  </si>
  <si>
    <t>M.č. 103,105.115,116,117,119</t>
  </si>
  <si>
    <t>5,21+5,22+2+3,28+2,88+3,97</t>
  </si>
  <si>
    <t>300</t>
  </si>
  <si>
    <t>771591115</t>
  </si>
  <si>
    <t>Podlahy spárování silikonem</t>
  </si>
  <si>
    <t>-456616971</t>
  </si>
  <si>
    <t>2,8*2+4,35*2+4,91*2+11,2*2-2,2*2-0,15*4-1,47*2</t>
  </si>
  <si>
    <t>0,8*2+2,4*2+1,2*4+3,5*2+2,57*2</t>
  </si>
  <si>
    <t>4,5*2+2,2*2+0,15*2+1,47*2</t>
  </si>
  <si>
    <t>3,2*2+1,47*2+2,35*2+1,76*2+2,6*2</t>
  </si>
  <si>
    <t>3,2*2+0,15*2+0,8*2+0,35*2+1,25*2+0,25*2</t>
  </si>
  <si>
    <t>1,835*4+2,5*2+1,17*2+2,04*2+1,76*2-0,15*2</t>
  </si>
  <si>
    <t>2,57*2+0,9*2</t>
  </si>
  <si>
    <t>3,5*4+1,65*4</t>
  </si>
  <si>
    <t>301</t>
  </si>
  <si>
    <t>771591121</t>
  </si>
  <si>
    <t>Podlahy separační provazec do pružných spar průměru 4 mm</t>
  </si>
  <si>
    <t>-78257470</t>
  </si>
  <si>
    <t>302</t>
  </si>
  <si>
    <t>771591184</t>
  </si>
  <si>
    <t>Pracnější řezání podlah z dlaždic keramických rovné</t>
  </si>
  <si>
    <t>870202834</t>
  </si>
  <si>
    <t>303</t>
  </si>
  <si>
    <t>771591241</t>
  </si>
  <si>
    <t>Izolace těsnícími pásy vnitřní kout</t>
  </si>
  <si>
    <t>1029562724</t>
  </si>
  <si>
    <t>304</t>
  </si>
  <si>
    <t>771591242</t>
  </si>
  <si>
    <t>Izolace těsnícími pásy vnější roh</t>
  </si>
  <si>
    <t>917178183</t>
  </si>
  <si>
    <t>305</t>
  </si>
  <si>
    <t>771591251</t>
  </si>
  <si>
    <t>Izolace těsnící manžetou pro prostupy potrubí</t>
  </si>
  <si>
    <t>-631674605</t>
  </si>
  <si>
    <t>Odpad sprchy</t>
  </si>
  <si>
    <t>stoupačky</t>
  </si>
  <si>
    <t>306</t>
  </si>
  <si>
    <t>771591264</t>
  </si>
  <si>
    <t>Izolace těsnícími pásy mezi podlahou a stěnou</t>
  </si>
  <si>
    <t>1192797733</t>
  </si>
  <si>
    <t>307</t>
  </si>
  <si>
    <t>771592011</t>
  </si>
  <si>
    <t>Čištění vnitřních ploch podlah nebo schodišť po položení dlažby chemickými prostředky</t>
  </si>
  <si>
    <t>1251228746</t>
  </si>
  <si>
    <t>308</t>
  </si>
  <si>
    <t>998771101</t>
  </si>
  <si>
    <t>Přesun hmot tonážní pro podlahy z dlaždic v objektech v do 6 m</t>
  </si>
  <si>
    <t>-729676330</t>
  </si>
  <si>
    <t>309</t>
  </si>
  <si>
    <t>998771102</t>
  </si>
  <si>
    <t>Přesun hmot tonážní pro podlahy z dlaždic v objektech v přes 6 do 12 m</t>
  </si>
  <si>
    <t>664234131</t>
  </si>
  <si>
    <t>310</t>
  </si>
  <si>
    <t>998771181</t>
  </si>
  <si>
    <t>Příplatek k přesunu hmot tonážní 771 prováděný bez použití mechanizace</t>
  </si>
  <si>
    <t>66480950</t>
  </si>
  <si>
    <t>311</t>
  </si>
  <si>
    <t>998771193</t>
  </si>
  <si>
    <t>Příplatek k přesunu hmot tonážní 771 za zvětšený přesun do 500 m</t>
  </si>
  <si>
    <t>573460650</t>
  </si>
  <si>
    <t>777</t>
  </si>
  <si>
    <t>Podlahy lité</t>
  </si>
  <si>
    <t>312</t>
  </si>
  <si>
    <t>777991921</t>
  </si>
  <si>
    <t>Výztužná vložka ze sklené tkaniny lité podlahy</t>
  </si>
  <si>
    <t>-1795780872</t>
  </si>
  <si>
    <t>Vyztužení samonivelační stěrky v místě trhlin v mazanině</t>
  </si>
  <si>
    <t>313</t>
  </si>
  <si>
    <t>998777101</t>
  </si>
  <si>
    <t>Přesun hmot tonážní pro podlahy lité v objektech v do 6 m</t>
  </si>
  <si>
    <t>-1265553228</t>
  </si>
  <si>
    <t>314</t>
  </si>
  <si>
    <t>998777181</t>
  </si>
  <si>
    <t>Příplatek k přesunu hmot tonážní 777 prováděný bez použití mechanizace</t>
  </si>
  <si>
    <t>706679434</t>
  </si>
  <si>
    <t>315</t>
  </si>
  <si>
    <t>998777193</t>
  </si>
  <si>
    <t>Příplatek k přesunu hmot tonážní 777 za zvětšený přesun do 500 m</t>
  </si>
  <si>
    <t>934312478</t>
  </si>
  <si>
    <t>781</t>
  </si>
  <si>
    <t>Dokončovací práce - obklady</t>
  </si>
  <si>
    <t>316</t>
  </si>
  <si>
    <t>781111011</t>
  </si>
  <si>
    <t>Ometení (oprášení) stěny při přípravě podkladu</t>
  </si>
  <si>
    <t>-297907305</t>
  </si>
  <si>
    <t>317</t>
  </si>
  <si>
    <t>781121011</t>
  </si>
  <si>
    <t>Nátěr penetrační na stěnu</t>
  </si>
  <si>
    <t>549761555</t>
  </si>
  <si>
    <t>318</t>
  </si>
  <si>
    <t>781131112</t>
  </si>
  <si>
    <t>Izolace pod obklad nátěrem nebo stěrkou ve dvou vrstvách</t>
  </si>
  <si>
    <t>1783909573</t>
  </si>
  <si>
    <t>319</t>
  </si>
  <si>
    <t>781131251</t>
  </si>
  <si>
    <t>Izolace pod obklad těsnící manžetou pro prostupy potrubí</t>
  </si>
  <si>
    <t>-205235309</t>
  </si>
  <si>
    <t>Koupelny baterie sprcha</t>
  </si>
  <si>
    <t>320</t>
  </si>
  <si>
    <t>781474164</t>
  </si>
  <si>
    <t>Montáž obkladů vnitřních keramických velkoformátových z dekorů přes 4 do 6 ks/m2 lepených flexibilním lepidlem</t>
  </si>
  <si>
    <t>370553859</t>
  </si>
  <si>
    <t>321</t>
  </si>
  <si>
    <t>59761065</t>
  </si>
  <si>
    <t>obklad keramický rektifikovaný 300x600x10 mm</t>
  </si>
  <si>
    <t>-320841782</t>
  </si>
  <si>
    <t>103,248*1,15 'Přepočtené koeficientem množství</t>
  </si>
  <si>
    <t>322</t>
  </si>
  <si>
    <t>781477111</t>
  </si>
  <si>
    <t>Příplatek k montáži obkladů vnitřních keramických hladkých za plochu do 10 m2</t>
  </si>
  <si>
    <t>-631896337</t>
  </si>
  <si>
    <t>323</t>
  </si>
  <si>
    <t>781491111</t>
  </si>
  <si>
    <t>Plastové profily rohové kladené do malty</t>
  </si>
  <si>
    <t>-1678959571</t>
  </si>
  <si>
    <t>324</t>
  </si>
  <si>
    <t>781491822</t>
  </si>
  <si>
    <t>Demontáž vanových dvířek plastových lepených s rámem</t>
  </si>
  <si>
    <t>-1678652026</t>
  </si>
  <si>
    <t>Koupelna vodoměr a vana</t>
  </si>
  <si>
    <t>Kuchyně</t>
  </si>
  <si>
    <t>325</t>
  </si>
  <si>
    <t>781495141</t>
  </si>
  <si>
    <t>Průnik obkladem kruhový do DN 30</t>
  </si>
  <si>
    <t>-1942538929</t>
  </si>
  <si>
    <t>Umyvadlová baterie</t>
  </si>
  <si>
    <t>326</t>
  </si>
  <si>
    <t>781495142</t>
  </si>
  <si>
    <t>Průnik obkladem kruhový do DN 90</t>
  </si>
  <si>
    <t>143302707</t>
  </si>
  <si>
    <t>zásuvka a vypínač</t>
  </si>
  <si>
    <t>Sifon umyvadlo</t>
  </si>
  <si>
    <t>Sprchová baterie</t>
  </si>
  <si>
    <t>Dřez</t>
  </si>
  <si>
    <t>327</t>
  </si>
  <si>
    <t>781495143</t>
  </si>
  <si>
    <t>Průnik obkladem kruhový přes DN 90</t>
  </si>
  <si>
    <t>672849881</t>
  </si>
  <si>
    <t>WC , výlevka</t>
  </si>
  <si>
    <t>328</t>
  </si>
  <si>
    <t>781495211</t>
  </si>
  <si>
    <t>Čištění vnitřních ploch stěn po provedení obkladu chemickými prostředky</t>
  </si>
  <si>
    <t>-869424632</t>
  </si>
  <si>
    <t>329</t>
  </si>
  <si>
    <t>781571141</t>
  </si>
  <si>
    <t>Montáž obkladů ostění šířky přes 200 do 400 mm lepenými flexibilním lepidlem</t>
  </si>
  <si>
    <t>-723902081</t>
  </si>
  <si>
    <t>330</t>
  </si>
  <si>
    <t>998781101</t>
  </si>
  <si>
    <t>Přesun hmot tonážní pro obklady keramické v objektech v do 6 m</t>
  </si>
  <si>
    <t>-969103799</t>
  </si>
  <si>
    <t>331</t>
  </si>
  <si>
    <t>998781181</t>
  </si>
  <si>
    <t>Příplatek k přesunu hmot tonážní 781 prováděný bez použití mechanizace</t>
  </si>
  <si>
    <t>-1033974416</t>
  </si>
  <si>
    <t>332</t>
  </si>
  <si>
    <t>998781192</t>
  </si>
  <si>
    <t>Příplatek k přesunu hmot tonážní 781 za zvětšený přesun do 100 m</t>
  </si>
  <si>
    <t>-756197007</t>
  </si>
  <si>
    <t>782</t>
  </si>
  <si>
    <t>Dokončovací práce - obklady z kamene</t>
  </si>
  <si>
    <t>333</t>
  </si>
  <si>
    <t>782991301</t>
  </si>
  <si>
    <t>Montáž ukončovacích profilů obkladu z kamene</t>
  </si>
  <si>
    <t>259535007</t>
  </si>
  <si>
    <t>Ukončující obklad</t>
  </si>
  <si>
    <t>334</t>
  </si>
  <si>
    <t>59054125</t>
  </si>
  <si>
    <t>profil ukončovací pro vnější hrany obkladů hliník matně eloxovaný 12,5x2500mm</t>
  </si>
  <si>
    <t>1078698316</t>
  </si>
  <si>
    <t>49,52*1,1 'Přepočtené koeficientem množství</t>
  </si>
  <si>
    <t>335</t>
  </si>
  <si>
    <t>998782101</t>
  </si>
  <si>
    <t>Přesun hmot tonážní pro obklady kamenné v objektech v do 6 m</t>
  </si>
  <si>
    <t>-171741067</t>
  </si>
  <si>
    <t>336</t>
  </si>
  <si>
    <t>998782181</t>
  </si>
  <si>
    <t>Příplatek k přesunu hmot tonážní 782 prováděný bez použití mechanizace</t>
  </si>
  <si>
    <t>-1611554781</t>
  </si>
  <si>
    <t>337</t>
  </si>
  <si>
    <t>998782192</t>
  </si>
  <si>
    <t>Příplatek k přesunu hmot tonážní 782 za zvětšený přesun do 100 m</t>
  </si>
  <si>
    <t>521774784</t>
  </si>
  <si>
    <t>783</t>
  </si>
  <si>
    <t>Dokončovací práce - nátěry</t>
  </si>
  <si>
    <t>338</t>
  </si>
  <si>
    <t>783301401</t>
  </si>
  <si>
    <t>Ometení zámečnických konstrukcí</t>
  </si>
  <si>
    <t>2071466794</t>
  </si>
  <si>
    <t>Nátěr zárubní</t>
  </si>
  <si>
    <t>0,3*5*11</t>
  </si>
  <si>
    <t>339</t>
  </si>
  <si>
    <t>783314101</t>
  </si>
  <si>
    <t>Základní jednonásobný syntetický nátěr zámečnických konstrukcí</t>
  </si>
  <si>
    <t>-1476266636</t>
  </si>
  <si>
    <t>340</t>
  </si>
  <si>
    <t>783315101</t>
  </si>
  <si>
    <t>Mezinátěr jednonásobný syntetický standardní zámečnických konstrukcí</t>
  </si>
  <si>
    <t>2020246043</t>
  </si>
  <si>
    <t>341</t>
  </si>
  <si>
    <t>783317101</t>
  </si>
  <si>
    <t>Krycí jednonásobný syntetický standardní nátěr zámečnických konstrukcí</t>
  </si>
  <si>
    <t>757895352</t>
  </si>
  <si>
    <t>342</t>
  </si>
  <si>
    <t>783352101</t>
  </si>
  <si>
    <t>Tmelení včetně přebroušení zámečnických konstrukcí polyesterovým tmelem</t>
  </si>
  <si>
    <t>449762924</t>
  </si>
  <si>
    <t>343</t>
  </si>
  <si>
    <t>783614551</t>
  </si>
  <si>
    <t>Základní jednonásobný syntetický nátěr potrubí DN do 50 mm</t>
  </si>
  <si>
    <t>1707651266</t>
  </si>
  <si>
    <t>344</t>
  </si>
  <si>
    <t>783615551</t>
  </si>
  <si>
    <t>Mezinátěr jednonásobný syntetický nátěr potrubí DN do 50 mm</t>
  </si>
  <si>
    <t>-409451160</t>
  </si>
  <si>
    <t>345</t>
  </si>
  <si>
    <t>783617601</t>
  </si>
  <si>
    <t>Krycí jednonásobný syntetický nátěr potrubí DN do 50 mm</t>
  </si>
  <si>
    <t>1455713974</t>
  </si>
  <si>
    <t>784</t>
  </si>
  <si>
    <t>Dokončovací práce - malby a tapety</t>
  </si>
  <si>
    <t>346</t>
  </si>
  <si>
    <t>784111001</t>
  </si>
  <si>
    <t>Oprášení (ometení ) podkladu v místnostech výšky do 3,80 m</t>
  </si>
  <si>
    <t>982805007</t>
  </si>
  <si>
    <t>347</t>
  </si>
  <si>
    <t>784111011</t>
  </si>
  <si>
    <t>Obroušení podkladu omítnutého v místnostech výšky do 3,80 m</t>
  </si>
  <si>
    <t>1534297046</t>
  </si>
  <si>
    <t>348</t>
  </si>
  <si>
    <t>784121001</t>
  </si>
  <si>
    <t>Oškrabání malby v mísnostech výšky do 3,80 m</t>
  </si>
  <si>
    <t>-1282770956</t>
  </si>
  <si>
    <t>341,847-213,985</t>
  </si>
  <si>
    <t>349</t>
  </si>
  <si>
    <t>784121011</t>
  </si>
  <si>
    <t>Rozmývání podkladu po oškrabání malby v místnostech výšky do 3,80 m</t>
  </si>
  <si>
    <t>1750992353</t>
  </si>
  <si>
    <t>350</t>
  </si>
  <si>
    <t>784161001</t>
  </si>
  <si>
    <t>Tmelení spar a rohů šířky do 3 mm akrylátovým tmelem v místnostech v do 3,80 m</t>
  </si>
  <si>
    <t>-1913674915</t>
  </si>
  <si>
    <t>Trhliny v omítkách stěn , stak SDK s omítkou</t>
  </si>
  <si>
    <t>351</t>
  </si>
  <si>
    <t>784171101</t>
  </si>
  <si>
    <t>Zakrytí vnitřních podlah včetně pozdějšího odkrytí</t>
  </si>
  <si>
    <t>-606252633</t>
  </si>
  <si>
    <t>352</t>
  </si>
  <si>
    <t>58124844</t>
  </si>
  <si>
    <t>fólie pro malířské potřeby zakrývací tl 25µ 4x5m</t>
  </si>
  <si>
    <t>1209657911</t>
  </si>
  <si>
    <t>117,31*1,05 'Přepočtené koeficientem množství</t>
  </si>
  <si>
    <t>353</t>
  </si>
  <si>
    <t>784171121</t>
  </si>
  <si>
    <t>Zakrytí vnitřních ploch konstrukcí nebo prvků v místnostech výšky do 3,80 m</t>
  </si>
  <si>
    <t>-138524031</t>
  </si>
  <si>
    <t>354</t>
  </si>
  <si>
    <t>58124842</t>
  </si>
  <si>
    <t>fólie pro malířské potřeby zakrývací tl 7µ 4x5m</t>
  </si>
  <si>
    <t>-1353810571</t>
  </si>
  <si>
    <t>25*1,05 'Přepočtené koeficientem množství</t>
  </si>
  <si>
    <t>355</t>
  </si>
  <si>
    <t>784181121</t>
  </si>
  <si>
    <t>Hloubková jednonásobná penetrace podkladu v místnostech výšky do 3,80 m</t>
  </si>
  <si>
    <t>-1728473804</t>
  </si>
  <si>
    <t>Strop SDK</t>
  </si>
  <si>
    <t>356</t>
  </si>
  <si>
    <t>784211101</t>
  </si>
  <si>
    <t>Dvojnásobné bílé malby ze směsí za mokra výborně otěruvzdorných v místnostech výšky do 3,80 m</t>
  </si>
  <si>
    <t>1403059960</t>
  </si>
  <si>
    <t>357</t>
  </si>
  <si>
    <t>784211141</t>
  </si>
  <si>
    <t>Příplatek k cenám 2x maleb ze směsí za mokra za provádění plochy do 5m2</t>
  </si>
  <si>
    <t>-537240726</t>
  </si>
  <si>
    <t>2,57*0,9+2,04*1,61+1,835*1,17+1,17*1,12+1,835*4*1,12+2,5*1,12*2+1,65*1,12*4</t>
  </si>
  <si>
    <t>HZS</t>
  </si>
  <si>
    <t>Hodinové zúčtovací sazby</t>
  </si>
  <si>
    <t>358</t>
  </si>
  <si>
    <t>HZS4212</t>
  </si>
  <si>
    <t>Hodinová zúčtovací sazba revizní technik specialista - revize plyn</t>
  </si>
  <si>
    <t>hod</t>
  </si>
  <si>
    <t>512</t>
  </si>
  <si>
    <t>1409959737</t>
  </si>
  <si>
    <t>revize plyn</t>
  </si>
  <si>
    <t>VRN</t>
  </si>
  <si>
    <t>Vedlejší rozpočtové náklady</t>
  </si>
  <si>
    <t>VRN3</t>
  </si>
  <si>
    <t>Zařízení staveniště</t>
  </si>
  <si>
    <t>359</t>
  </si>
  <si>
    <t>030001000</t>
  </si>
  <si>
    <t>%</t>
  </si>
  <si>
    <t>1024</t>
  </si>
  <si>
    <t>-1905253074</t>
  </si>
  <si>
    <t>VRN4</t>
  </si>
  <si>
    <t>Inženýrská činnost</t>
  </si>
  <si>
    <t>360</t>
  </si>
  <si>
    <t>045002000</t>
  </si>
  <si>
    <t>Kompletační a koordinační činnost</t>
  </si>
  <si>
    <t>1616192062</t>
  </si>
  <si>
    <t>VRN7</t>
  </si>
  <si>
    <t>Provozní vlivy</t>
  </si>
  <si>
    <t>361</t>
  </si>
  <si>
    <t>070001000</t>
  </si>
  <si>
    <t>1884420126</t>
  </si>
  <si>
    <t>02 - SO 02 - Víceúčelové hřiště na tenis a volejbal</t>
  </si>
  <si>
    <t xml:space="preserve">    5 - Komunikace pozemní</t>
  </si>
  <si>
    <t xml:space="preserve">    762 - Konstrukce tesařské</t>
  </si>
  <si>
    <t xml:space="preserve">    767 - Konstrukce zámečnické</t>
  </si>
  <si>
    <t>113102111</t>
  </si>
  <si>
    <t>Odstranění umělého trávníku z tenisového kurtu výšky vlasu do 15 mm</t>
  </si>
  <si>
    <t>-924815319</t>
  </si>
  <si>
    <t>17*36,2-((36,2-32,8)/2*(36,2-32,8)/2*0,5*4)</t>
  </si>
  <si>
    <t>113107142</t>
  </si>
  <si>
    <t>Odstranění podkladu živičného tl přes 50 do 100 mm ručně</t>
  </si>
  <si>
    <t>735728398</t>
  </si>
  <si>
    <t>Podkladní poškozená vrstva</t>
  </si>
  <si>
    <t>(17*36,2-((36,2-32,8)/2*(36,2-32,8)/2*0,5*4))*0,5</t>
  </si>
  <si>
    <t>348171135</t>
  </si>
  <si>
    <t>Montáž rámového oplocení v přes 2 m</t>
  </si>
  <si>
    <t>-1123804276</t>
  </si>
  <si>
    <t>55342418</t>
  </si>
  <si>
    <t>plotový panel svařovaný v 2,0-2,5m š do 2,5m průměru drátu 5mm oka 55x200mm s dvojitým horizontálním drátem 6mm povrchová úprava PZ komaxit</t>
  </si>
  <si>
    <t>1538227796</t>
  </si>
  <si>
    <t>Komunikace pozemní</t>
  </si>
  <si>
    <t>576156311</t>
  </si>
  <si>
    <t>Asfaltový koberec otevřený AKO 16 (AKOH) tl 60 mm š do 3 m z nemodifikovaného asfaltu</t>
  </si>
  <si>
    <t>599357882</t>
  </si>
  <si>
    <t>Nová podkladní vrstva pod umělý trávník</t>
  </si>
  <si>
    <t>589121111</t>
  </si>
  <si>
    <t>Umělý trávník pro tenis výška vlasu do 15 mm zásyp písek</t>
  </si>
  <si>
    <t>-1226980210</t>
  </si>
  <si>
    <t>589811111</t>
  </si>
  <si>
    <t>Vodorovné značení (lajnování) hřišť pro tenis a multisport š 5 cm</t>
  </si>
  <si>
    <t>-420661289</t>
  </si>
  <si>
    <t>36,2*2+17*2+27*5+16*8</t>
  </si>
  <si>
    <t>635111132</t>
  </si>
  <si>
    <t>Násyp pod podlahy z drobného kameniva 0-4 s udusáním</t>
  </si>
  <si>
    <t>-2130383204</t>
  </si>
  <si>
    <t>Doplnění podkladu po odstranění části asfaltové vrstvy</t>
  </si>
  <si>
    <t>(17*36,2-((36,2-32,8)/2*(36,2-32,8)/2*0,5*4))*0,5*0,02</t>
  </si>
  <si>
    <t>635111141</t>
  </si>
  <si>
    <t>Násyp pod podlahy z hrubého kameniva 8-16 s udusáním</t>
  </si>
  <si>
    <t>1200562851</t>
  </si>
  <si>
    <t>(17*36,2-((36,2-32,8)/2*(36,2-32,8)/2*0,5*4))*0,5*0,05</t>
  </si>
  <si>
    <t>9-2</t>
  </si>
  <si>
    <t>Vybourání pouzder na volejbalové a tenisové sloupky</t>
  </si>
  <si>
    <t>276309012</t>
  </si>
  <si>
    <t>-65373903</t>
  </si>
  <si>
    <t>952901411</t>
  </si>
  <si>
    <t>Vyčištění ostatních objektů (kanálů, zásobníků, kůlen) při jakékoliv výšce podlaží</t>
  </si>
  <si>
    <t>63342869</t>
  </si>
  <si>
    <t>úklid po dokončení prací</t>
  </si>
  <si>
    <t>650</t>
  </si>
  <si>
    <t>1630666052</t>
  </si>
  <si>
    <t xml:space="preserve">Denní úklid  m2 x počet dní</t>
  </si>
  <si>
    <t>100*50</t>
  </si>
  <si>
    <t>966072811</t>
  </si>
  <si>
    <t>Rozebrání rámového oplocení na ocelové sloupky výšky do 2,5 m</t>
  </si>
  <si>
    <t>-1109322764</t>
  </si>
  <si>
    <t>Poškozená pole</t>
  </si>
  <si>
    <t>-1001493396</t>
  </si>
  <si>
    <t>1309012455</t>
  </si>
  <si>
    <t>79,932*20 'Přepočtené koeficientem množství</t>
  </si>
  <si>
    <t>-326123956</t>
  </si>
  <si>
    <t>910599252</t>
  </si>
  <si>
    <t>79,932*19 'Přepočtené koeficientem množství</t>
  </si>
  <si>
    <t>997013813</t>
  </si>
  <si>
    <t>Poplatek za uložení na skládce (skládkovné) stavebního odpadu z plastických hmot kód odpadu 17 02 03</t>
  </si>
  <si>
    <t>-185160232</t>
  </si>
  <si>
    <t>998222012</t>
  </si>
  <si>
    <t>Přesun hmot pro tělovýchovné plochy</t>
  </si>
  <si>
    <t>1497884745</t>
  </si>
  <si>
    <t>998222198</t>
  </si>
  <si>
    <t>Příplatek k přesunu hmot na tělovýchovných plochách za zvětšený přesun do 1000 m</t>
  </si>
  <si>
    <t>-1279599019</t>
  </si>
  <si>
    <t>762</t>
  </si>
  <si>
    <t>Konstrukce tesařské</t>
  </si>
  <si>
    <t>762134122</t>
  </si>
  <si>
    <t>Montáž bednění stěn z hoblovaných fošen na sraz</t>
  </si>
  <si>
    <t>-1012336926</t>
  </si>
  <si>
    <t>60516100</t>
  </si>
  <si>
    <t>řezivo smrkové sušené tl 30mm</t>
  </si>
  <si>
    <t>-1964284148</t>
  </si>
  <si>
    <t>51,4*0,03*1,15</t>
  </si>
  <si>
    <t>762134811</t>
  </si>
  <si>
    <t>Demontáž bednění svislých stěn z fošen</t>
  </si>
  <si>
    <t>1773164459</t>
  </si>
  <si>
    <t>Bednění do 50cm nad sportovní plochou</t>
  </si>
  <si>
    <t>(32,8*2+13,6*2+2,5*4)*0,5</t>
  </si>
  <si>
    <t>762395000</t>
  </si>
  <si>
    <t>Spojovací prostředky krovů, bednění, laťování, nadstřešních konstrukcí</t>
  </si>
  <si>
    <t>1074029664</t>
  </si>
  <si>
    <t>998762101</t>
  </si>
  <si>
    <t>Přesun hmot tonážní pro kce tesařské v objektech v do 6 m</t>
  </si>
  <si>
    <t>505109874</t>
  </si>
  <si>
    <t>998762181</t>
  </si>
  <si>
    <t>Příplatek k přesunu hmot tonážní 762 prováděný bez použití mechanizace</t>
  </si>
  <si>
    <t>-683796828</t>
  </si>
  <si>
    <t>998762194</t>
  </si>
  <si>
    <t>Příplatek k přesunu hmot tonážní 762 za zvětšený přesun do 1000 m</t>
  </si>
  <si>
    <t>889574350</t>
  </si>
  <si>
    <t>767</t>
  </si>
  <si>
    <t>Konstrukce zámečnické</t>
  </si>
  <si>
    <t>767-1</t>
  </si>
  <si>
    <t>Sada 2x multifunkční volejbalový, nohejbalový a tenisový sloupek včetně napínacího mechanismu,pouzder a víček, D+M, certifikát TUV</t>
  </si>
  <si>
    <t>-1281290891</t>
  </si>
  <si>
    <t>767995111</t>
  </si>
  <si>
    <t>Montáž atypických zámečnických konstrukcí hm do 5 kg</t>
  </si>
  <si>
    <t>kg</t>
  </si>
  <si>
    <t>323500373</t>
  </si>
  <si>
    <t>Montáž plechových šroubovaných pouzder pro bednění z prken</t>
  </si>
  <si>
    <t>5*44</t>
  </si>
  <si>
    <t>767996801</t>
  </si>
  <si>
    <t>Demontáž atypických zámečnických konstrukcí rozebráním hm jednotlivých dílů do 50 kg</t>
  </si>
  <si>
    <t>322405804</t>
  </si>
  <si>
    <t>Demontáž plechových šroubovaných pouzder pro bednění z prken</t>
  </si>
  <si>
    <t>783218111</t>
  </si>
  <si>
    <t>Lazurovací dvojnásobný syntetický nátěr tesařských konstrukcí</t>
  </si>
  <si>
    <t>-1919681385</t>
  </si>
  <si>
    <t>51,4*2+(32,8*2+13,6*2+2,5*4)*0,05*6</t>
  </si>
  <si>
    <t>783301303</t>
  </si>
  <si>
    <t>Bezoplachové odrezivění zámečnických konstrukcí</t>
  </si>
  <si>
    <t>500411776</t>
  </si>
  <si>
    <t>0,5*44</t>
  </si>
  <si>
    <t>783306801</t>
  </si>
  <si>
    <t>Odstranění nátěru ze zámečnických konstrukcí obroušením</t>
  </si>
  <si>
    <t>-1059974500</t>
  </si>
  <si>
    <t>783343101</t>
  </si>
  <si>
    <t>Základní jednonásobný impregnační polyuretanový nátěr zámečnických konstrukcí</t>
  </si>
  <si>
    <t>-1852428707</t>
  </si>
  <si>
    <t>783344201</t>
  </si>
  <si>
    <t>Základní antikorozní jednonásobný polyuretanový nátěr zámečnických konstrukcí</t>
  </si>
  <si>
    <t>-1059821805</t>
  </si>
  <si>
    <t>783347101</t>
  </si>
  <si>
    <t>Krycí jednonásobný polyuretanový nátěr zámečnických konstrukcí</t>
  </si>
  <si>
    <t>-975342001</t>
  </si>
  <si>
    <t>-1494109676</t>
  </si>
  <si>
    <t>044002000</t>
  </si>
  <si>
    <t>Závěrečná revize sportoviště</t>
  </si>
  <si>
    <t>1178757349</t>
  </si>
  <si>
    <t>1597341571</t>
  </si>
  <si>
    <t>-1309538387</t>
  </si>
  <si>
    <t>03 - SO 03 - Zvětšované hřiště</t>
  </si>
  <si>
    <t xml:space="preserve">    2 - Zakládání</t>
  </si>
  <si>
    <t xml:space="preserve">    4 - Vodorovné konstrukce</t>
  </si>
  <si>
    <t>M - Práce a dodávky M</t>
  </si>
  <si>
    <t xml:space="preserve">    21-M - Elektromontáže</t>
  </si>
  <si>
    <t xml:space="preserve">    46-M - Zemní práce při extr.mont.pracích</t>
  </si>
  <si>
    <t xml:space="preserve">    VRN1 - Průzkumné, geodetické a projektové práce</t>
  </si>
  <si>
    <t>113102211</t>
  </si>
  <si>
    <t>Odstranění původního sportovníko pryžového povrchu</t>
  </si>
  <si>
    <t>-2022514997</t>
  </si>
  <si>
    <t>(16-0,245*2)*(26,9-0,245*2)</t>
  </si>
  <si>
    <t>Odpočet plochy u vstupních bran</t>
  </si>
  <si>
    <t>-1,05*1,05*0,5*2*4</t>
  </si>
  <si>
    <t>Pro zvětšení hřiště u šplhu</t>
  </si>
  <si>
    <t>(35-26,9)*3,8</t>
  </si>
  <si>
    <t>113106123</t>
  </si>
  <si>
    <t>Rozebrání dlažeb ze zámkových dlaždic komunikací pro pěší ručně</t>
  </si>
  <si>
    <t>-695205337</t>
  </si>
  <si>
    <t xml:space="preserve">Pro prodloužení  hřiště</t>
  </si>
  <si>
    <t>(35-26,9)*16</t>
  </si>
  <si>
    <t>Odpočet nového rohu hřiště s odpočtem původního</t>
  </si>
  <si>
    <t>-(4,6*4,6*0,5-1,5*1,5*0,5)</t>
  </si>
  <si>
    <t>Patky pro rozšíření a opravu oplocení jižní a východní strana</t>
  </si>
  <si>
    <t>23*0,5*0,5</t>
  </si>
  <si>
    <t xml:space="preserve">Výkop patek pro malé koše </t>
  </si>
  <si>
    <t>1*1*3</t>
  </si>
  <si>
    <t>Pro uzemnění svítidla na východní straně</t>
  </si>
  <si>
    <t>0,5*8</t>
  </si>
  <si>
    <t>Posunutí původní ocelové konstrukce pro koš</t>
  </si>
  <si>
    <t>0,5*0,5*2</t>
  </si>
  <si>
    <t>Patka pro nový stožár svítidla</t>
  </si>
  <si>
    <t>0,5*0,5</t>
  </si>
  <si>
    <t>113202111</t>
  </si>
  <si>
    <t>Vytrhání obrub krajníků obrubníků stojatých</t>
  </si>
  <si>
    <t>655465922</t>
  </si>
  <si>
    <t>Muri sportovním povrchem a zámkovou dlažbou v méstě zvětšení sportoviště u šplhu</t>
  </si>
  <si>
    <t>35-26,9</t>
  </si>
  <si>
    <t>133212011</t>
  </si>
  <si>
    <t>Hloubení šachet v hornině třídy těžitelnosti I skupiny 3 plocha výkopu do 4 m2 ručně</t>
  </si>
  <si>
    <t>1847010579</t>
  </si>
  <si>
    <t>0,5*0,5*0,9*2</t>
  </si>
  <si>
    <t>Nová konstrukce pro malý koš - 3x</t>
  </si>
  <si>
    <t>0,5*0,5*0,9*3</t>
  </si>
  <si>
    <t xml:space="preserve">Patka pro nové stožáry  svítidla - 2ks</t>
  </si>
  <si>
    <t>Patky pro rozšíření oplocení a opravu oplocení jižní a východní strana</t>
  </si>
  <si>
    <t>23*0,5*0,5*0,9</t>
  </si>
  <si>
    <t>162211311</t>
  </si>
  <si>
    <t>Vodorovné přemístění výkopku z horniny třídy těžitelnosti I skupiny 1 až 3 stavebním kolečkem do 10 m</t>
  </si>
  <si>
    <t>1751651829</t>
  </si>
  <si>
    <t>6,75</t>
  </si>
  <si>
    <t>162211319</t>
  </si>
  <si>
    <t>Příplatek k vodorovnému přemístění výkopku z horniny třídy těžitelnosti I skupiny 1 až 3 stavebním kolečkem ZKD 10 m</t>
  </si>
  <si>
    <t>-1256193065</t>
  </si>
  <si>
    <t>6,75*19 'Přepočtené koeficientem množství</t>
  </si>
  <si>
    <t>162751117</t>
  </si>
  <si>
    <t>Vodorovné přemístění přes 9 000 do 10000 m výkopku/sypaniny z horniny třídy těžitelnosti I skupiny 1 až 3</t>
  </si>
  <si>
    <t>-137313596</t>
  </si>
  <si>
    <t>162751119</t>
  </si>
  <si>
    <t>Příplatek k vodorovnému přemístění výkopku/sypaniny z horniny třídy těžitelnosti I skupiny 1 až 3 ZKD 1000 m přes 10000 m</t>
  </si>
  <si>
    <t>-552224033</t>
  </si>
  <si>
    <t>6,75*10 'Přepočtené koeficientem množství</t>
  </si>
  <si>
    <t>171201221</t>
  </si>
  <si>
    <t>Poplatek za uložení na skládce (skládkovné) zeminy a kamení kód odpadu 17 05 04</t>
  </si>
  <si>
    <t>1534015022</t>
  </si>
  <si>
    <t>6,75*2</t>
  </si>
  <si>
    <t>Zakládání</t>
  </si>
  <si>
    <t>273321511</t>
  </si>
  <si>
    <t>Základové desky ze ŽB bez zvýšených nároků na prostředí tř. C 25/30</t>
  </si>
  <si>
    <t>-661612864</t>
  </si>
  <si>
    <t>Pod schodišťové stupně u jídelny</t>
  </si>
  <si>
    <t>8*1,2*0,2*2</t>
  </si>
  <si>
    <t>273351121</t>
  </si>
  <si>
    <t>Zřízení bednění základových desek</t>
  </si>
  <si>
    <t>1589578096</t>
  </si>
  <si>
    <t>5,5*0,2*2</t>
  </si>
  <si>
    <t>273351122</t>
  </si>
  <si>
    <t>Odstranění bednění základových desek</t>
  </si>
  <si>
    <t>1916528415</t>
  </si>
  <si>
    <t>273362021</t>
  </si>
  <si>
    <t>Výztuž základových desek svařovanými sítěmi Kari</t>
  </si>
  <si>
    <t>-1523415944</t>
  </si>
  <si>
    <t>0,02</t>
  </si>
  <si>
    <t>275321411</t>
  </si>
  <si>
    <t>Základové patky ze ŽB bez zvýšených nároků na prostředí tř. C 20/25</t>
  </si>
  <si>
    <t>1465717679</t>
  </si>
  <si>
    <t>Patka pro nové stožáry svítidla-2ks</t>
  </si>
  <si>
    <t>275362021</t>
  </si>
  <si>
    <t>Výztuž základových patek svařovanými sítěmi Kari</t>
  </si>
  <si>
    <t>449965757</t>
  </si>
  <si>
    <t>338171121</t>
  </si>
  <si>
    <t>Osazování sloupků a vzpěr plotových ocelových v do 2,60 m se zalitím MC</t>
  </si>
  <si>
    <t>-2127666810</t>
  </si>
  <si>
    <t>55342169</t>
  </si>
  <si>
    <t>plotový sloupek pro svařované panely profilovaný oválný 70x100mm dl 3,5-4,0m povrchová úprava Pz a komaxit</t>
  </si>
  <si>
    <t>1348511829</t>
  </si>
  <si>
    <t>Sloupky navíc, původní se použijí</t>
  </si>
  <si>
    <t>-2069266027</t>
  </si>
  <si>
    <t>Východní a jižní strana</t>
  </si>
  <si>
    <t>26,893-1,5*2+16-1,5+2,1*3</t>
  </si>
  <si>
    <t>-1760829026</t>
  </si>
  <si>
    <t>348172213</t>
  </si>
  <si>
    <t>Montáž vjezdových bran samonosných dvoukřídlových pl přes 3 m2 do 5 m2</t>
  </si>
  <si>
    <t>1920051128</t>
  </si>
  <si>
    <t>Vodorovné konstrukce</t>
  </si>
  <si>
    <t>434311115</t>
  </si>
  <si>
    <t>Schodišťové stupně dusané na terén z betonu tř. C 20/25 bez potěru</t>
  </si>
  <si>
    <t>1356087207</t>
  </si>
  <si>
    <t xml:space="preserve">Doplnění chodníku u jídelny </t>
  </si>
  <si>
    <t>434351141</t>
  </si>
  <si>
    <t>Zřízení bednění stupňů přímočarých schodišť</t>
  </si>
  <si>
    <t>-1722322724</t>
  </si>
  <si>
    <t>12*0,15</t>
  </si>
  <si>
    <t>434351142</t>
  </si>
  <si>
    <t>Odstranění bednění stupňů přímočarých schodišť</t>
  </si>
  <si>
    <t>-73209786</t>
  </si>
  <si>
    <t>5-1</t>
  </si>
  <si>
    <t>Oprava původní podkladní asfaltové vrstvy</t>
  </si>
  <si>
    <t>-1457514817</t>
  </si>
  <si>
    <t>564271011</t>
  </si>
  <si>
    <t>Podklad nebo podsyp ze štěrkopísku ŠP plochy do 100 m2 tl 250 mm</t>
  </si>
  <si>
    <t>1442734399</t>
  </si>
  <si>
    <t>565191111</t>
  </si>
  <si>
    <t>Podklad ploch pro tělovýchovu z asfaltového koberce a kameniva</t>
  </si>
  <si>
    <t>-2016293794</t>
  </si>
  <si>
    <t>579221221</t>
  </si>
  <si>
    <t>Strojně litý pryžový povrch 1-vrstvý tl 13 mm 1 základní barva s impregnací na asfalt přes 300 m2</t>
  </si>
  <si>
    <t>-506957979</t>
  </si>
  <si>
    <t>579291111</t>
  </si>
  <si>
    <t>Lajnování venkovního litého pryžového povrchu elastickým lakem v různé barevnosti</t>
  </si>
  <si>
    <t>1363106951</t>
  </si>
  <si>
    <t>15*2+26,5*2+14*2+12*7+24*4+12,5+100</t>
  </si>
  <si>
    <t>596211110</t>
  </si>
  <si>
    <t>Kladení zámkové dlažby komunikací pro pěší ručně tl 60 mm skupiny A pl do 50 m2</t>
  </si>
  <si>
    <t>-1679257361</t>
  </si>
  <si>
    <t>59245018</t>
  </si>
  <si>
    <t>dlažba tvar obdélník betonová 200x100x60mm přírodní</t>
  </si>
  <si>
    <t>481477128</t>
  </si>
  <si>
    <t>10*1,03 'Přepočtené koeficientem množství</t>
  </si>
  <si>
    <t>635111242</t>
  </si>
  <si>
    <t>Násyp pod podlahy z hrubého kameniva 16-32 se zhutněním</t>
  </si>
  <si>
    <t>101199086</t>
  </si>
  <si>
    <t>Pod deskami schodišť u jídelny</t>
  </si>
  <si>
    <t>637211412</t>
  </si>
  <si>
    <t>Okapový chodník z betonových zámkových dlaždic tl 80 mm do kameniva</t>
  </si>
  <si>
    <t>673584803</t>
  </si>
  <si>
    <t>9-1</t>
  </si>
  <si>
    <t>Odborná instalace ping pongového stolu</t>
  </si>
  <si>
    <t>2029748681</t>
  </si>
  <si>
    <t>Stoly na ping pong - přemístění</t>
  </si>
  <si>
    <t>916331112</t>
  </si>
  <si>
    <t>Osazení zahradního obrubníku betonového do lože z betonu s boční opěrou</t>
  </si>
  <si>
    <t>220638458</t>
  </si>
  <si>
    <t>Doplnění u jídelny kvůli chodníku</t>
  </si>
  <si>
    <t>59217001</t>
  </si>
  <si>
    <t>obrubník betonový zahradní 1000x50x250mm</t>
  </si>
  <si>
    <t>1517478571</t>
  </si>
  <si>
    <t>10*1,1 'Přepočtené koeficientem množství</t>
  </si>
  <si>
    <t>Vybourání pouzder na volejbalové sloupky</t>
  </si>
  <si>
    <t>1771436093</t>
  </si>
  <si>
    <t>935113212</t>
  </si>
  <si>
    <t>Osazení odvodňovacího betonového žlabu s krycím roštem šířky přes 200 mm</t>
  </si>
  <si>
    <t>-1837016343</t>
  </si>
  <si>
    <t>(35-26,9)*2</t>
  </si>
  <si>
    <t>56241028</t>
  </si>
  <si>
    <t>žlab odtokový světlá š 190mm, hloubka 120mm</t>
  </si>
  <si>
    <t>936477681</t>
  </si>
  <si>
    <t>Navíc dodávka mimo zpětně použitý původní žlab</t>
  </si>
  <si>
    <t>936001001</t>
  </si>
  <si>
    <t>Montáž prvků městské a zahradní architektury hm do 0,1 t</t>
  </si>
  <si>
    <t>-1617094000</t>
  </si>
  <si>
    <t>941311111</t>
  </si>
  <si>
    <t>Montáž lešení řadového modulového lehkého zatížení do 200 kg/m2 š od 0,6 do 0,9 m v do 10 m</t>
  </si>
  <si>
    <t>-1395263340</t>
  </si>
  <si>
    <t>35*4</t>
  </si>
  <si>
    <t>941311211</t>
  </si>
  <si>
    <t>Příplatek k lešení řadovému modulovému lehkému š 0,9 m v přes 10 do 25 m za první a ZKD den použití</t>
  </si>
  <si>
    <t>-2043968252</t>
  </si>
  <si>
    <t>35*4*7</t>
  </si>
  <si>
    <t>941311811</t>
  </si>
  <si>
    <t>Demontáž lešení řadového modulového lehkého zatížení do 200 kg/m2 š od 0,6 do 0,9 m v do 10 m</t>
  </si>
  <si>
    <t>555894816</t>
  </si>
  <si>
    <t>944511111</t>
  </si>
  <si>
    <t>Montáž ochranné sítě z textilie z umělých vláken</t>
  </si>
  <si>
    <t>-928560863</t>
  </si>
  <si>
    <t>Na betonové opěrné zdi</t>
  </si>
  <si>
    <t>944511111.1</t>
  </si>
  <si>
    <t xml:space="preserve"> D+M sítě  z vysokopevnostního polypropylenu tl. 3mm, oko 45mm, ochranné s osazením na sloupky a ocelové vzpěry, vč.upevňovacího materiálu a příslušenství</t>
  </si>
  <si>
    <t>1993932438</t>
  </si>
  <si>
    <t>944511811</t>
  </si>
  <si>
    <t>Demontáž ochranné sítě z textilie z umělých vláken</t>
  </si>
  <si>
    <t>1581635867</t>
  </si>
  <si>
    <t>949101112</t>
  </si>
  <si>
    <t>Lešení pomocné pro objekty pozemních staveb s lešeňovou podlahou v přes 1,9 do 3,5 m zatížení do 150 kg/m2</t>
  </si>
  <si>
    <t>1795884443</t>
  </si>
  <si>
    <t>-1099996040</t>
  </si>
  <si>
    <t>539,219</t>
  </si>
  <si>
    <t>-1534376185</t>
  </si>
  <si>
    <t>963015141</t>
  </si>
  <si>
    <t>Demontáž prefabrikovaných stolů do hmotnosti 0,5 t</t>
  </si>
  <si>
    <t>-698711937</t>
  </si>
  <si>
    <t>Stoly na ping pong</t>
  </si>
  <si>
    <t>966008222</t>
  </si>
  <si>
    <t>Bourání betonového nebo polymerbetonového odvodňovacího žlabu š přes 200 mm</t>
  </si>
  <si>
    <t>358054901</t>
  </si>
  <si>
    <t>16-1,5*4+2,1*2</t>
  </si>
  <si>
    <t>966071711</t>
  </si>
  <si>
    <t xml:space="preserve">Bourání sloupků a vzpěr plotových ocelových  zabetonovaných</t>
  </si>
  <si>
    <t>925121842</t>
  </si>
  <si>
    <t>11+8</t>
  </si>
  <si>
    <t>1649323192</t>
  </si>
  <si>
    <t>966073810</t>
  </si>
  <si>
    <t>Rozebrání vrat a vrátek k oplocení plochy do 2 m2</t>
  </si>
  <si>
    <t>1198478902</t>
  </si>
  <si>
    <t>2*2</t>
  </si>
  <si>
    <t>1130380113</t>
  </si>
  <si>
    <t>-378456111</t>
  </si>
  <si>
    <t>86,721*20 'Přepočtené koeficientem množství</t>
  </si>
  <si>
    <t>-186072343</t>
  </si>
  <si>
    <t>-265317533</t>
  </si>
  <si>
    <t>86,721*19 'Přepočtené koeficientem množství</t>
  </si>
  <si>
    <t>635247115</t>
  </si>
  <si>
    <t>997013811</t>
  </si>
  <si>
    <t>Poplatek za uložení na skládce (skládkovné) stavebního odpadu dřevěného kód odpadu 17 02 01</t>
  </si>
  <si>
    <t>-2063117682</t>
  </si>
  <si>
    <t>1394776405</t>
  </si>
  <si>
    <t>637398633</t>
  </si>
  <si>
    <t>1347198593</t>
  </si>
  <si>
    <t>711142559</t>
  </si>
  <si>
    <t>Provedení izolace proti zemní vlhkosti pásy přitavením svislé NAIP</t>
  </si>
  <si>
    <t>818021271</t>
  </si>
  <si>
    <t>Doplnění na stěně jídelny kvůli chodníku</t>
  </si>
  <si>
    <t>62832134</t>
  </si>
  <si>
    <t>pás asfaltový natavitelný oxidovaný tl 4,0mm typu V60 S40 s vložkou ze skleněné rohože, s jemnozrnným minerálním posypem</t>
  </si>
  <si>
    <t>-1555499272</t>
  </si>
  <si>
    <t>15*1,221 'Přepočtené koeficientem množství</t>
  </si>
  <si>
    <t>-363037081</t>
  </si>
  <si>
    <t>-1249162813</t>
  </si>
  <si>
    <t>525159253</t>
  </si>
  <si>
    <t>741122024</t>
  </si>
  <si>
    <t>Montáž kabel Cu bez ukončení uložený pod omítku plný kulatý 4x10 mm2 (např. CYKY)</t>
  </si>
  <si>
    <t>-465358433</t>
  </si>
  <si>
    <t>doplnění svítidel</t>
  </si>
  <si>
    <t>34111076</t>
  </si>
  <si>
    <t>kabel instalační jádro Cu plné izolace PVC plášť PVC 450/750V (CYKY) 4x10mm2</t>
  </si>
  <si>
    <t>-1740401252</t>
  </si>
  <si>
    <t>24*1,15 'Přepočtené koeficientem množství</t>
  </si>
  <si>
    <t>741421841</t>
  </si>
  <si>
    <t>Demontáž svorky šroubové hromosvodné s 1 šroubem</t>
  </si>
  <si>
    <t>-1769770912</t>
  </si>
  <si>
    <t>741810001</t>
  </si>
  <si>
    <t>Celková prohlídka elektrického rozvodu a zařízení do 100 000,- Kč</t>
  </si>
  <si>
    <t>1212010214</t>
  </si>
  <si>
    <t>741820011</t>
  </si>
  <si>
    <t>Měření zemnící síť dl pásku do 100 m</t>
  </si>
  <si>
    <t>-1274561665</t>
  </si>
  <si>
    <t>-1132434421</t>
  </si>
  <si>
    <t>-123945409</t>
  </si>
  <si>
    <t>1022580115</t>
  </si>
  <si>
    <t>762-1</t>
  </si>
  <si>
    <t>Basketbalová deska z vodovzdorné překližky tl.15mm 1200x900mm, D+M , D+M, certifikát TUV</t>
  </si>
  <si>
    <t>-884354980</t>
  </si>
  <si>
    <t>762-2</t>
  </si>
  <si>
    <t>Basketbalová deska z vodovzdorné překližky 180 x 105 cm, tl 18mm, D+M, certifikát TUV</t>
  </si>
  <si>
    <t>-1283326569</t>
  </si>
  <si>
    <t>762-3</t>
  </si>
  <si>
    <t>Basketbalový koš antivandal s řetízkovou síťkou, D+M</t>
  </si>
  <si>
    <t>1067022823</t>
  </si>
  <si>
    <t>2147054985</t>
  </si>
  <si>
    <t>(35*2-4,6-1,5*3+16*2-4,6-1,5*3+6,6+2,1*3)*0,5</t>
  </si>
  <si>
    <t>-1238589819</t>
  </si>
  <si>
    <t>48,35*0,03*1,15</t>
  </si>
  <si>
    <t>-288858441</t>
  </si>
  <si>
    <t>(26,9*2-1,5*4+16*2-1,5*4+2,1*4)*0,5</t>
  </si>
  <si>
    <t>-228644262</t>
  </si>
  <si>
    <t>-1142185602</t>
  </si>
  <si>
    <t>-693482462</t>
  </si>
  <si>
    <t>-1286472632</t>
  </si>
  <si>
    <t>Sada 2x nohejbalový sloupek včetně napínacího mechanismu,pouzder a víček, D+M, certifikát TUV</t>
  </si>
  <si>
    <t>-626352813</t>
  </si>
  <si>
    <t>-1510119839</t>
  </si>
  <si>
    <t>5*(8+11+8+5)</t>
  </si>
  <si>
    <t>767995111.1</t>
  </si>
  <si>
    <t>Pouzdro z pozinkovaného plechu pro bednění z prken</t>
  </si>
  <si>
    <t>-1628579987</t>
  </si>
  <si>
    <t>Doplnění na prodloužení oplocení</t>
  </si>
  <si>
    <t>767995117</t>
  </si>
  <si>
    <t>Montáž atypických zámečnických konstrukcí hm přes 250 do 500 kg</t>
  </si>
  <si>
    <t>-1173756257</t>
  </si>
  <si>
    <t>12,811*(5*2+2,5*10)</t>
  </si>
  <si>
    <t>12,81*4*3</t>
  </si>
  <si>
    <t>Nová konstrukce pro 4 nová svítidla</t>
  </si>
  <si>
    <t>12,81*(3,5*2+6*2)</t>
  </si>
  <si>
    <t>-1642920674</t>
  </si>
  <si>
    <t>5*(8+11+8)</t>
  </si>
  <si>
    <t>767996804</t>
  </si>
  <si>
    <t>Demontáž atypických zámečnických konstrukcí rozebráním hm jednotlivých dílů přes 250 do 500 kg</t>
  </si>
  <si>
    <t>235525281</t>
  </si>
  <si>
    <t>Demontáž šplh</t>
  </si>
  <si>
    <t>Demontáž hrazdy</t>
  </si>
  <si>
    <t>14550326</t>
  </si>
  <si>
    <t>profil ocelový obdélníkový svařovaný 100x60x6mm</t>
  </si>
  <si>
    <t>-1472448296</t>
  </si>
  <si>
    <t>12,81*4*3*1,05/1000</t>
  </si>
  <si>
    <t>12,81*(3,5*2+6*2)*1,05/1000</t>
  </si>
  <si>
    <t>998767101</t>
  </si>
  <si>
    <t>Přesun hmot tonážní pro zámečnické konstrukce v objektech v do 6 m</t>
  </si>
  <si>
    <t>-1036099558</t>
  </si>
  <si>
    <t>998767181</t>
  </si>
  <si>
    <t>Příplatek k přesunu hmot tonážní 767 prováděný bez použití mechanizace</t>
  </si>
  <si>
    <t>-105209634</t>
  </si>
  <si>
    <t>998767193</t>
  </si>
  <si>
    <t>Příplatek k přesunu hmot tonážní 767 za zvětšený přesun do 500 m</t>
  </si>
  <si>
    <t>728958754</t>
  </si>
  <si>
    <t>-1905451721</t>
  </si>
  <si>
    <t>48,35*2+(35*6-4,6*6-1,5*3*6+16*6-4,6*6-1,5*3*6+6,6*6+2,1*3*6)*0,03</t>
  </si>
  <si>
    <t>1509788929</t>
  </si>
  <si>
    <t>0,5*(8+11+8)</t>
  </si>
  <si>
    <t>1592765738</t>
  </si>
  <si>
    <t>Nová konstrukce pro svítidla -původní sloupy</t>
  </si>
  <si>
    <t>0,4*(3,5*6+6*6)</t>
  </si>
  <si>
    <t>-1593523286</t>
  </si>
  <si>
    <t>0,5*(8+11+8+5)</t>
  </si>
  <si>
    <t>Nová konstrukce pro 4 nová svítidla a původní sloupy</t>
  </si>
  <si>
    <t>0,4*(3,5*8+6*8)</t>
  </si>
  <si>
    <t>723270915</t>
  </si>
  <si>
    <t>-1725238210</t>
  </si>
  <si>
    <t>783801201</t>
  </si>
  <si>
    <t>Obroušení omítek před provedením nátěru</t>
  </si>
  <si>
    <t>-802894031</t>
  </si>
  <si>
    <t>Betonová opěrná zeď</t>
  </si>
  <si>
    <t>2,3*(16+15+29+12+4,5+12+4,5)</t>
  </si>
  <si>
    <t>783813151</t>
  </si>
  <si>
    <t>Penetrační syntetický nátěr hrubých betonových povrchů a hrubých, rýhovaných a škrábaných omítek</t>
  </si>
  <si>
    <t>-175420442</t>
  </si>
  <si>
    <t>783817221</t>
  </si>
  <si>
    <t>Krycí jednonásobný syntetický nátěr hrubých betonových povrchů nebo hrubých omítek</t>
  </si>
  <si>
    <t>1628589487</t>
  </si>
  <si>
    <t>Práce a dodávky M</t>
  </si>
  <si>
    <t>21-M</t>
  </si>
  <si>
    <t>Elektromontáže</t>
  </si>
  <si>
    <t>210-1</t>
  </si>
  <si>
    <t>Úprava rozvaděče</t>
  </si>
  <si>
    <t>-318908997</t>
  </si>
  <si>
    <t>210220020</t>
  </si>
  <si>
    <t>Montáž uzemňovacího vedení vodičů FeZn pomocí svorek v zemi páskou do 120 mm2 ve městské zástavbě</t>
  </si>
  <si>
    <t>150756140</t>
  </si>
  <si>
    <t>8+16</t>
  </si>
  <si>
    <t>35442062</t>
  </si>
  <si>
    <t>pás zemnící 30x4mm FeZn</t>
  </si>
  <si>
    <t>-503303542</t>
  </si>
  <si>
    <t>210220304</t>
  </si>
  <si>
    <t>Montáž svorka hromosvodná na konstrukce</t>
  </si>
  <si>
    <t>-780080770</t>
  </si>
  <si>
    <t>35431007</t>
  </si>
  <si>
    <t>svorka uzemnění Cu univerzální se závitem</t>
  </si>
  <si>
    <t>-1562362198</t>
  </si>
  <si>
    <t>46-M</t>
  </si>
  <si>
    <t>Zemní práce při extr.mont.pracích</t>
  </si>
  <si>
    <t>460161152</t>
  </si>
  <si>
    <t>Hloubení kabelových rýh ručně š 35 cm hl 60 cm v hornině tř I skupiny 3</t>
  </si>
  <si>
    <t>556361434</t>
  </si>
  <si>
    <t>460431162</t>
  </si>
  <si>
    <t>Zásyp kabelových rýh ručně se zhutněním š 35 cm hl 60 cm z horniny tř I skupiny 3</t>
  </si>
  <si>
    <t>1217789207</t>
  </si>
  <si>
    <t>460661511</t>
  </si>
  <si>
    <t>Kabelové lože z písku pro kabely nn kryté plastovou fólií š lože do 25 cm</t>
  </si>
  <si>
    <t>-433345260</t>
  </si>
  <si>
    <t>460791211</t>
  </si>
  <si>
    <t>Montáž trubek ochranných plastových ohebných D do 32 mm uložených do rýhy</t>
  </si>
  <si>
    <t>1622472098</t>
  </si>
  <si>
    <t>34571052</t>
  </si>
  <si>
    <t>trubka elektroinstalační ohebná EN 500 86-1141 (chránička) D 28,4 /34,5mm</t>
  </si>
  <si>
    <t>-249298754</t>
  </si>
  <si>
    <t>24*1,05 'Přepočtené koeficientem množství</t>
  </si>
  <si>
    <t>469981111</t>
  </si>
  <si>
    <t>Přesun hmot pro pomocné stavební práce při elektromotážích</t>
  </si>
  <si>
    <t>-1412355352</t>
  </si>
  <si>
    <t>VRN1</t>
  </si>
  <si>
    <t>Průzkumné, geodetické a projektové práce</t>
  </si>
  <si>
    <t>012203000</t>
  </si>
  <si>
    <t>Geodetické práce při provádění stavby</t>
  </si>
  <si>
    <t>-1587820965</t>
  </si>
  <si>
    <t>1246878037</t>
  </si>
  <si>
    <t>-462430689</t>
  </si>
  <si>
    <t>213957383</t>
  </si>
  <si>
    <t>1926185081</t>
  </si>
  <si>
    <t>04 - SO 04 - Hřiště pro veřejnost</t>
  </si>
  <si>
    <t xml:space="preserve">    789 - Povrchové úpravy ocelových konstrukcí a technologických zařízení</t>
  </si>
  <si>
    <t>1-1</t>
  </si>
  <si>
    <t>Demontáž herních prvků, mimo lezeckých stěn odvoz a poplatek za skládku</t>
  </si>
  <si>
    <t>kpl</t>
  </si>
  <si>
    <t>40645011</t>
  </si>
  <si>
    <t>1623975084</t>
  </si>
  <si>
    <t>Hřiště pro veřejnost</t>
  </si>
  <si>
    <t>19*19,75</t>
  </si>
  <si>
    <t>-1477418785</t>
  </si>
  <si>
    <t>Pro dopadovou zónu lezeckých stěn</t>
  </si>
  <si>
    <t>113107321</t>
  </si>
  <si>
    <t>Odstranění podkladu z kameniva drceného tl do 100 mm strojně pl do 50 m2</t>
  </si>
  <si>
    <t>2110628678</t>
  </si>
  <si>
    <t>-147762121</t>
  </si>
  <si>
    <t>Rozdělení hřiště</t>
  </si>
  <si>
    <t>131213101</t>
  </si>
  <si>
    <t>Hloubení jam v soudržných horninách třídy těžitelnosti I, skupiny 3 ručně</t>
  </si>
  <si>
    <t>1032340387</t>
  </si>
  <si>
    <t>32*0,6</t>
  </si>
  <si>
    <t>817632194</t>
  </si>
  <si>
    <t>Prorozšíření zámkové dlažby mezi hřištěm a běžeckou dráhou</t>
  </si>
  <si>
    <t>20*0,8*0,3</t>
  </si>
  <si>
    <t>133312811</t>
  </si>
  <si>
    <t>Hloubení nezapažených šachet v hornině třídy těžitelnosti II skupiny 4 plocha výkopu do 4 m2 ručně</t>
  </si>
  <si>
    <t>1471644707</t>
  </si>
  <si>
    <t>Patka koše na streetball</t>
  </si>
  <si>
    <t>1*1*1</t>
  </si>
  <si>
    <t>Lezecké stěny</t>
  </si>
  <si>
    <t xml:space="preserve">Patky pro sloupy oplocení  ze sítí za brankami - 12 kusů</t>
  </si>
  <si>
    <t>12*0,8*0,8*1,5</t>
  </si>
  <si>
    <t>471361703</t>
  </si>
  <si>
    <t>16,52+4,8+19,2</t>
  </si>
  <si>
    <t>Příplatek k vodorovnému přemístění výkopku z horniny třídy těžitelnosti I skupiny 1 až 3 stavebním kolečkem za každých dalších 10 m</t>
  </si>
  <si>
    <t>-1312017041</t>
  </si>
  <si>
    <t>162751137</t>
  </si>
  <si>
    <t>Vodorovné přemístění přes 9 000 do 10000 m výkopku/sypaniny z horniny třídy těžitelnosti II skupiny 4 a 5</t>
  </si>
  <si>
    <t>-2138242893</t>
  </si>
  <si>
    <t>162751139</t>
  </si>
  <si>
    <t>Příplatek k vodorovnému přemístění výkopku/sypaniny z horniny třídy těžitelnosti II skupiny 4 a 5 ZKD 1000 m přes 10000 m</t>
  </si>
  <si>
    <t>-1489465028</t>
  </si>
  <si>
    <t>40,52*10 'Přepočtené koeficientem množství</t>
  </si>
  <si>
    <t>1291912801</t>
  </si>
  <si>
    <t>181912112</t>
  </si>
  <si>
    <t>Úprava pláně v hornině třídy těžitelnosti I skupiny 3 se zhutněním ručně</t>
  </si>
  <si>
    <t>-1712456442</t>
  </si>
  <si>
    <t>Pod dopadovou zónu lezeckých stěn</t>
  </si>
  <si>
    <t>212755214</t>
  </si>
  <si>
    <t>Trativody z drenážních trubek plastových flexibilních D 100 mm bez lože</t>
  </si>
  <si>
    <t>-420298775</t>
  </si>
  <si>
    <t>Pod dopadovou zónou lezeckých stěn do vsaku</t>
  </si>
  <si>
    <t>275313811</t>
  </si>
  <si>
    <t>Základové patky z betonu tř. C 25/30</t>
  </si>
  <si>
    <t>1682596335</t>
  </si>
  <si>
    <t>Pro lezecké stěny a streetball</t>
  </si>
  <si>
    <t xml:space="preserve">Patky pro sloupy oplocení  ze sítí za brankami - 10 kusů</t>
  </si>
  <si>
    <t>3-1</t>
  </si>
  <si>
    <t>Montáž horolezeckých stěn včetně přemístění</t>
  </si>
  <si>
    <t>-247487415</t>
  </si>
  <si>
    <t>451577877</t>
  </si>
  <si>
    <t>Podklad nebo lože pod dlažbu vodorovný nebo do sklonu 1:5 ze štěrkopísku tl přes 30 do 100 mm</t>
  </si>
  <si>
    <t>1528834407</t>
  </si>
  <si>
    <t>Pro rozšíření zámkové dlažby mezi hřištěm a běžeckou dráhou</t>
  </si>
  <si>
    <t>20*0,5</t>
  </si>
  <si>
    <t>451579877</t>
  </si>
  <si>
    <t>Příplatek ZKD 10 mm tl u podkladu nebo lože pod dlažbu ze štěrkopísku</t>
  </si>
  <si>
    <t>-960816522</t>
  </si>
  <si>
    <t>20*0,5*10</t>
  </si>
  <si>
    <t>564281011</t>
  </si>
  <si>
    <t>Podklad nebo podsyp ze štěrkopísku ŠP plochy do 100 m2 tl 300 mm</t>
  </si>
  <si>
    <t>912691178</t>
  </si>
  <si>
    <t>564960315</t>
  </si>
  <si>
    <t>Podklad z betonového recyklátu plochy do 100 m2 tl 200 mm</t>
  </si>
  <si>
    <t>357594943</t>
  </si>
  <si>
    <t>566401111</t>
  </si>
  <si>
    <t>Úprava krytu z kameniva drceného pro nový kryt s doplněním kameniva drceného přes 0,06 do 0,08 m3/m2</t>
  </si>
  <si>
    <t>-1837638081</t>
  </si>
  <si>
    <t>-1883926006</t>
  </si>
  <si>
    <t>579221211</t>
  </si>
  <si>
    <t>Ručně litý pryžový povrch 1-vrstvý tl 13 mm 1 základní barva s impregnací na asfalt do 300 m2</t>
  </si>
  <si>
    <t>387622506</t>
  </si>
  <si>
    <t>579231331</t>
  </si>
  <si>
    <t xml:space="preserve">Ručně litý pryžový povrch - dopadová plocha 2-vrstvý tl 10 mm EPDM + 70mm granulát SBR </t>
  </si>
  <si>
    <t>1772656160</t>
  </si>
  <si>
    <t>1925851943</t>
  </si>
  <si>
    <t>596211253</t>
  </si>
  <si>
    <t>Kladení zámkové dlažby komunikací pro pěší strojně tl 60 mm pl do 300 m2</t>
  </si>
  <si>
    <t>-1913248518</t>
  </si>
  <si>
    <t>91966801</t>
  </si>
  <si>
    <t>10*1,02 'Přepočtené koeficientem množství</t>
  </si>
  <si>
    <t>915351111</t>
  </si>
  <si>
    <t>Vodorovné značení číslice nebo písmeno délky do 1 m</t>
  </si>
  <si>
    <t>894625565</t>
  </si>
  <si>
    <t>3*2</t>
  </si>
  <si>
    <t>-458272194</t>
  </si>
  <si>
    <t>20*2</t>
  </si>
  <si>
    <t>632332522</t>
  </si>
  <si>
    <t>40*1,05 'Přepočtené koeficientem množství</t>
  </si>
  <si>
    <t>916371112</t>
  </si>
  <si>
    <t>Zahradní obrubník z recyklované pryže barevný položený do štěrkopískového lože</t>
  </si>
  <si>
    <t>368662373</t>
  </si>
  <si>
    <t>Lemování dopadových ploch lezeckých stěn</t>
  </si>
  <si>
    <t>1098405259</t>
  </si>
  <si>
    <t>Pro sloupy a sítě za brankami</t>
  </si>
  <si>
    <t>20*5*2</t>
  </si>
  <si>
    <t>-1373072053</t>
  </si>
  <si>
    <t>20*5*2*14</t>
  </si>
  <si>
    <t>1521353461</t>
  </si>
  <si>
    <t>-865640761</t>
  </si>
  <si>
    <t>Sítě za brankami</t>
  </si>
  <si>
    <t>20*6*2</t>
  </si>
  <si>
    <t>Síť z vysokopevnostního polypropylenu tl. 3mm, oko 45mm</t>
  </si>
  <si>
    <t>1759278393</t>
  </si>
  <si>
    <t>20*6*2*1,2</t>
  </si>
  <si>
    <t>-1721265961</t>
  </si>
  <si>
    <t>pro montáž koše streetbalu</t>
  </si>
  <si>
    <t>2101757584</t>
  </si>
  <si>
    <t>375,25</t>
  </si>
  <si>
    <t>378532617</t>
  </si>
  <si>
    <t>100*30</t>
  </si>
  <si>
    <t>965042141</t>
  </si>
  <si>
    <t>Bourání podkladů pod dlažby nebo mazanin betonových nebo z litého asfaltu tl do 100 mm pl přes 4 m2</t>
  </si>
  <si>
    <t>-1078141241</t>
  </si>
  <si>
    <t>Podkladní vrstva pod sportovním povrchem</t>
  </si>
  <si>
    <t>375,25*0,08</t>
  </si>
  <si>
    <t>-666631940</t>
  </si>
  <si>
    <t>-1945332297</t>
  </si>
  <si>
    <t>157,539*20 'Přepočtené koeficientem množství</t>
  </si>
  <si>
    <t>352465569</t>
  </si>
  <si>
    <t>1903990924</t>
  </si>
  <si>
    <t>157,539*19 'Přepočtené koeficientem množství</t>
  </si>
  <si>
    <t>1843323502</t>
  </si>
  <si>
    <t>-519161427</t>
  </si>
  <si>
    <t>-150560673</t>
  </si>
  <si>
    <t>D+M kompletního koše na streetball včetně nosného sloupu a kotvení do patky dle tabulky prvků</t>
  </si>
  <si>
    <t>-188060730</t>
  </si>
  <si>
    <t>767-2</t>
  </si>
  <si>
    <t>D+M fotbalové branky včetně kotvení dle tabulky prvků</t>
  </si>
  <si>
    <t>1002834873</t>
  </si>
  <si>
    <t>767-3</t>
  </si>
  <si>
    <t>D+M sítě na fotbalovou branku dle tabulky prvků</t>
  </si>
  <si>
    <t>-409037583</t>
  </si>
  <si>
    <t>767-4</t>
  </si>
  <si>
    <t>D+M zemního rámu na fotbalovou branku dle tabulky prvků</t>
  </si>
  <si>
    <t>2090649517</t>
  </si>
  <si>
    <t>767-5</t>
  </si>
  <si>
    <t>D+M pouzdra na fotbalovou branku dle tabulky prvků</t>
  </si>
  <si>
    <t>-44113360</t>
  </si>
  <si>
    <t>767995113</t>
  </si>
  <si>
    <t>Montáž atypických zámečnických konstrukcí hm přes 10 do 20 kg</t>
  </si>
  <si>
    <t>391191210</t>
  </si>
  <si>
    <t>Ztužení mezi sloupy pro sítě za brankami - uprostřed a na horním konci</t>
  </si>
  <si>
    <t>20*2*2*4,65</t>
  </si>
  <si>
    <t>55283904</t>
  </si>
  <si>
    <t>trubka ocelová bezešvá hladká jakost 11 353 51x4,0mm</t>
  </si>
  <si>
    <t>1733984941</t>
  </si>
  <si>
    <t>Ztužení sloupů pro sítě za brankami - uprostřed a horním konci</t>
  </si>
  <si>
    <t>20*2*2*1,1</t>
  </si>
  <si>
    <t>1315935959</t>
  </si>
  <si>
    <t>1238457536</t>
  </si>
  <si>
    <t>1280971776</t>
  </si>
  <si>
    <t>-2041191892</t>
  </si>
  <si>
    <t>20*2*2*3,14*0,051</t>
  </si>
  <si>
    <t>Sloupy pro sítě za brankami 127/6,3mm žárově zinkované</t>
  </si>
  <si>
    <t>12*7,5*3,15*0,127</t>
  </si>
  <si>
    <t>854934821</t>
  </si>
  <si>
    <t>-67448271</t>
  </si>
  <si>
    <t>47188789</t>
  </si>
  <si>
    <t>789</t>
  </si>
  <si>
    <t>Povrchové úpravy ocelových konstrukcí a technologických zařízení</t>
  </si>
  <si>
    <t>789431532</t>
  </si>
  <si>
    <t>Žárové zinkování potrubí do DN 150 , 100 μm</t>
  </si>
  <si>
    <t>-214031789</t>
  </si>
  <si>
    <t>210040011</t>
  </si>
  <si>
    <t>Montáž sloupů ocelových trubkových jednoduchých do 12 m</t>
  </si>
  <si>
    <t>-2077871642</t>
  </si>
  <si>
    <t>1194602</t>
  </si>
  <si>
    <t>PLASTOVE VICKO Z 89</t>
  </si>
  <si>
    <t>-1168275908</t>
  </si>
  <si>
    <t>55283921</t>
  </si>
  <si>
    <t>trubka ocelová bezešvá hladká jakost 11 353 127x6,3mm</t>
  </si>
  <si>
    <t>-2006208566</t>
  </si>
  <si>
    <t>7,5*12*1,1</t>
  </si>
  <si>
    <t>1309517251</t>
  </si>
  <si>
    <t>Závěrečná revize sportoviště a hotolezeckých stěn</t>
  </si>
  <si>
    <t>-1842842935</t>
  </si>
  <si>
    <t>-1200321814</t>
  </si>
  <si>
    <t>-2081918499</t>
  </si>
  <si>
    <t>05 - Tribuny</t>
  </si>
  <si>
    <t>-1359425456</t>
  </si>
  <si>
    <t>952902131</t>
  </si>
  <si>
    <t>Čištění budov omytí drsných podlah</t>
  </si>
  <si>
    <t>-899554406</t>
  </si>
  <si>
    <t>985232111</t>
  </si>
  <si>
    <t>Hloubkové spárování zdiva aktivovanou maltou spára hl do 80 mm dl do 6 m/m2</t>
  </si>
  <si>
    <t>-361413808</t>
  </si>
  <si>
    <t>Vaspravení zdiva tribun</t>
  </si>
  <si>
    <t>Sedadla na tribuně u běžecké dráhy</t>
  </si>
  <si>
    <t>22*4*0,4-1*12*0,4</t>
  </si>
  <si>
    <t>Sedadla na tribuně pod altánem</t>
  </si>
  <si>
    <t>12*3*0,4-1*6*0,4</t>
  </si>
  <si>
    <t>985232192</t>
  </si>
  <si>
    <t>Příplatek k hloubkovému spárování za plochu do 10 m2 jednotlivě</t>
  </si>
  <si>
    <t>708713757</t>
  </si>
  <si>
    <t>510789702</t>
  </si>
  <si>
    <t>1453535063</t>
  </si>
  <si>
    <t>0,438*10 'Přepočtené koeficientem množství</t>
  </si>
  <si>
    <t>844179458</t>
  </si>
  <si>
    <t>453248374</t>
  </si>
  <si>
    <t>0,438*19 'Přepočtené koeficientem množství</t>
  </si>
  <si>
    <t>-1790205495</t>
  </si>
  <si>
    <t>-137233264</t>
  </si>
  <si>
    <t>-1766907894</t>
  </si>
  <si>
    <t>762595001</t>
  </si>
  <si>
    <t>Spojovací prostředky pro položení dřevěných podlah a zakrytí kanálů</t>
  </si>
  <si>
    <t>1535481163</t>
  </si>
  <si>
    <t>Podkladní rošt obkladu sedáků tribuny</t>
  </si>
  <si>
    <t>762951013</t>
  </si>
  <si>
    <t>Montáž podkladního roštu terasy ze šroubovaných dřevoplastových profilů osové vzdálenosti podpěr do 500 mm</t>
  </si>
  <si>
    <t>-1141789223</t>
  </si>
  <si>
    <t>60791137</t>
  </si>
  <si>
    <t>profil podkladový dřevoplastový pro terasová dřevoplastová prkna 50x30mm</t>
  </si>
  <si>
    <t>166467845</t>
  </si>
  <si>
    <t>42,4*2,9376 'Přepočtené koeficientem množství</t>
  </si>
  <si>
    <t>762951101</t>
  </si>
  <si>
    <t>Příplatek k montáži podkladního roštu terasy za výškové vyrovnání roštu terči do 65 mm</t>
  </si>
  <si>
    <t>923544040</t>
  </si>
  <si>
    <t>22*4-1*12</t>
  </si>
  <si>
    <t>12*3-1*6</t>
  </si>
  <si>
    <t>762952044</t>
  </si>
  <si>
    <t>Montáž teras z prken š do 140 mm z dřevoplastu skrytým spojem na podkladní dřevoplastový rošt</t>
  </si>
  <si>
    <t>1540979869</t>
  </si>
  <si>
    <t>22*4*0,41-1*12*0,41</t>
  </si>
  <si>
    <t>12*3*0,41-1*6*0,41</t>
  </si>
  <si>
    <t>60791116</t>
  </si>
  <si>
    <t>prkno terasové dřevoplastové š 137 mm tl 22mm</t>
  </si>
  <si>
    <t>576978106</t>
  </si>
  <si>
    <t>43,46*7,884 'Přepočtené koeficientem množství</t>
  </si>
  <si>
    <t>1670837383</t>
  </si>
  <si>
    <t>1318278051</t>
  </si>
  <si>
    <t>1497133376</t>
  </si>
  <si>
    <t>Sedadla na tribuně pod altánem - váha 3kg/sedadlo</t>
  </si>
  <si>
    <t>38*3</t>
  </si>
  <si>
    <t>Sedadla na tribuně u běžecké dráh- váha 3kg/sedadlo</t>
  </si>
  <si>
    <t>50*3+58*3</t>
  </si>
  <si>
    <t>-1046257772</t>
  </si>
  <si>
    <t>-1474463435</t>
  </si>
  <si>
    <t>-1116196050</t>
  </si>
  <si>
    <t>06 - Oplocení</t>
  </si>
  <si>
    <t>113106171</t>
  </si>
  <si>
    <t>Rozebrání dlažeb vozovek ze zámkové dlažby s ložem z kameniva ručně</t>
  </si>
  <si>
    <t>-1037894410</t>
  </si>
  <si>
    <t>Pro sloupky oplocení</t>
  </si>
  <si>
    <t>44*0,5</t>
  </si>
  <si>
    <t>133212811</t>
  </si>
  <si>
    <t>Hloubení nezapažených šachet v hornině třídy těžitelnosti I skupiny 3 plocha výkopu do 4 m2 ručně</t>
  </si>
  <si>
    <t>-571518238</t>
  </si>
  <si>
    <t>Pro sloupky rámového oplocení</t>
  </si>
  <si>
    <t>44*0,5*0,4*0,8</t>
  </si>
  <si>
    <t>1045729554</t>
  </si>
  <si>
    <t>7,04</t>
  </si>
  <si>
    <t>-1045400424</t>
  </si>
  <si>
    <t>7,04*10</t>
  </si>
  <si>
    <t>-33705117</t>
  </si>
  <si>
    <t>7,04*1,8</t>
  </si>
  <si>
    <t>275313711</t>
  </si>
  <si>
    <t>Základové patky z betonu tř. C 20/25</t>
  </si>
  <si>
    <t>1034187750</t>
  </si>
  <si>
    <t>275351121</t>
  </si>
  <si>
    <t>Zřízení bednění základových patek</t>
  </si>
  <si>
    <t>-235426872</t>
  </si>
  <si>
    <t>44*1,8*0,2</t>
  </si>
  <si>
    <t>275351122</t>
  </si>
  <si>
    <t>Odstranění bednění základových patek</t>
  </si>
  <si>
    <t>1793377351</t>
  </si>
  <si>
    <t>Atypiclé vysazovací plotové pole uzamykatelné Pz, komaxit</t>
  </si>
  <si>
    <t>260760863</t>
  </si>
  <si>
    <t>1724191759</t>
  </si>
  <si>
    <t>-1452076457</t>
  </si>
  <si>
    <t>44*1,05</t>
  </si>
  <si>
    <t>348101220</t>
  </si>
  <si>
    <t>Osazení vrat nebo vrátek k oplocení na ocelové sloupky pl přes 2 do 4 m2</t>
  </si>
  <si>
    <t>1575717017</t>
  </si>
  <si>
    <t>Boční branka veřejného hřiště</t>
  </si>
  <si>
    <t>DRX.0065053.URS</t>
  </si>
  <si>
    <t>Branky Espace (Francie) jednokřídlá 1000x2300, Zn+PVC, zelená</t>
  </si>
  <si>
    <t>1504101863</t>
  </si>
  <si>
    <t>348941112</t>
  </si>
  <si>
    <t>Osazování rámového oplocení na MC v rámu přes 1500 do 2500 mm</t>
  </si>
  <si>
    <t>-1731141226</t>
  </si>
  <si>
    <t>Použity demontované panely z fotbalového hřiště</t>
  </si>
  <si>
    <t>4,5*2+20*2+21*2+15</t>
  </si>
  <si>
    <t>-1881866858</t>
  </si>
  <si>
    <t>5 ks, na zbytek se použijí demontované panely z fotbalového hřiště</t>
  </si>
  <si>
    <t>DRX.PR370080</t>
  </si>
  <si>
    <t>Pozinkovaný Sloupek JEKL 60x40x3200 žár. Zinek</t>
  </si>
  <si>
    <t>-900491192</t>
  </si>
  <si>
    <t>Pro vysazovací pole</t>
  </si>
  <si>
    <t>1501937887</t>
  </si>
  <si>
    <t>645761742</t>
  </si>
  <si>
    <t>1570659587</t>
  </si>
  <si>
    <t>979054451</t>
  </si>
  <si>
    <t>Očištění vybouraných zámkových dlaždic s původním spárováním z kameniva těženého</t>
  </si>
  <si>
    <t>476951871</t>
  </si>
  <si>
    <t>1726838311</t>
  </si>
  <si>
    <t>-1896203872</t>
  </si>
  <si>
    <t>6,49*20 'Přepočtené koeficientem množství</t>
  </si>
  <si>
    <t>-1103224903</t>
  </si>
  <si>
    <t>-383778068</t>
  </si>
  <si>
    <t>6,49*19 'Přepočtené koeficientem množství</t>
  </si>
  <si>
    <t>1471237233</t>
  </si>
  <si>
    <t>-570740152</t>
  </si>
  <si>
    <t>-230783079</t>
  </si>
  <si>
    <t>-1728073425</t>
  </si>
  <si>
    <t>106*0,5</t>
  </si>
  <si>
    <t>-1850454914</t>
  </si>
  <si>
    <t>53*0,03*1,15</t>
  </si>
  <si>
    <t>1950826047</t>
  </si>
  <si>
    <t>-897139588</t>
  </si>
  <si>
    <t>140099787</t>
  </si>
  <si>
    <t>1082523057</t>
  </si>
  <si>
    <t>2090570980</t>
  </si>
  <si>
    <t>-1288650327</t>
  </si>
  <si>
    <t>Dřevěná výplň oplocení</t>
  </si>
  <si>
    <t>243550873</t>
  </si>
  <si>
    <t>1611810317</t>
  </si>
  <si>
    <t>374396575</t>
  </si>
  <si>
    <t>-341064367</t>
  </si>
  <si>
    <t>53*2+53*2*0,03</t>
  </si>
  <si>
    <t>753773807</t>
  </si>
  <si>
    <t>Pozinkovaný sloupek JEKL</t>
  </si>
  <si>
    <t>4*3,2*0,2</t>
  </si>
  <si>
    <t>-540080904</t>
  </si>
  <si>
    <t>129268097</t>
  </si>
  <si>
    <t>620106083</t>
  </si>
  <si>
    <t>12882876</t>
  </si>
  <si>
    <t>1282915188</t>
  </si>
  <si>
    <t>-1536918793</t>
  </si>
  <si>
    <t>-1992455717</t>
  </si>
  <si>
    <t>07 - Zámkové dlažby</t>
  </si>
  <si>
    <t>-531567271</t>
  </si>
  <si>
    <t>596211212</t>
  </si>
  <si>
    <t>Kladení zámkové dlažby komunikací pro pěší ručně tl 80 mm skupiny A pl přes 100 do 300 m2</t>
  </si>
  <si>
    <t>2030370767</t>
  </si>
  <si>
    <t>59245213</t>
  </si>
  <si>
    <t>dlažba zámková tvaru I 196x161x80mm přírodní</t>
  </si>
  <si>
    <t>-2011004011</t>
  </si>
  <si>
    <t>292267664</t>
  </si>
  <si>
    <t xml:space="preserve">Denní úklid </t>
  </si>
  <si>
    <t>3000</t>
  </si>
  <si>
    <t>-1247500780</t>
  </si>
  <si>
    <t>-1880869936</t>
  </si>
  <si>
    <t>78*20 'Přepočtené koeficientem množství</t>
  </si>
  <si>
    <t>-1775513813</t>
  </si>
  <si>
    <t>-1980952728</t>
  </si>
  <si>
    <t>78*19 'Přepočtené koeficientem množství</t>
  </si>
  <si>
    <t>1347079795</t>
  </si>
  <si>
    <t>-1400732244</t>
  </si>
  <si>
    <t>481626422</t>
  </si>
  <si>
    <t>1403081890</t>
  </si>
  <si>
    <t>563294023</t>
  </si>
  <si>
    <t>-1141435860</t>
  </si>
  <si>
    <t>08 - Bourání zděné pokladny</t>
  </si>
  <si>
    <t xml:space="preserve">    764 - Konstrukce klempířské</t>
  </si>
  <si>
    <t>1472405263</t>
  </si>
  <si>
    <t>Doplnění výškového rpozdílu chodníku</t>
  </si>
  <si>
    <t>4,5</t>
  </si>
  <si>
    <t>-640301619</t>
  </si>
  <si>
    <t>4,5*0,15</t>
  </si>
  <si>
    <t>-1371265378</t>
  </si>
  <si>
    <t>622135000</t>
  </si>
  <si>
    <t>Vyrovnání podkladu vnějších stěn maltou vápennou tl do 10 mm</t>
  </si>
  <si>
    <t>1473565645</t>
  </si>
  <si>
    <t>Okraje zdiva</t>
  </si>
  <si>
    <t>0,45*3*2</t>
  </si>
  <si>
    <t>622135090</t>
  </si>
  <si>
    <t>Příplatek k vyrovnání vnějších stěn maltou vápennou za každých dalších 5 mm tl</t>
  </si>
  <si>
    <t>-1400066746</t>
  </si>
  <si>
    <t>0,45*3*2*3</t>
  </si>
  <si>
    <t>622325309</t>
  </si>
  <si>
    <t>Oprava vnější vápenné štukové omítky členitosti 2 v rozsahu přes 80 do 100 %</t>
  </si>
  <si>
    <t>-1277204201</t>
  </si>
  <si>
    <t>631311116</t>
  </si>
  <si>
    <t>Mazanina tl přes 50 do 80 mm z betonu prostého bez zvýšených nároků na prostředí tř. C 25/30</t>
  </si>
  <si>
    <t>-177742486</t>
  </si>
  <si>
    <t>Pod oplechování</t>
  </si>
  <si>
    <t>0,45*3*0,08</t>
  </si>
  <si>
    <t>44065547</t>
  </si>
  <si>
    <t>981011416</t>
  </si>
  <si>
    <t>Demolice budov zděných na MC nebo z betonu podíl konstrukcí přes 30 do 35 % postupným rozebíráním</t>
  </si>
  <si>
    <t>248217746</t>
  </si>
  <si>
    <t>3*3*4</t>
  </si>
  <si>
    <t>1006144102</t>
  </si>
  <si>
    <t>-755681822</t>
  </si>
  <si>
    <t>24,48*20 'Přepočtené koeficientem množství</t>
  </si>
  <si>
    <t>-1339248673</t>
  </si>
  <si>
    <t>-1991235893</t>
  </si>
  <si>
    <t>24,48*19 'Přepočtené koeficientem množství</t>
  </si>
  <si>
    <t>-94545687</t>
  </si>
  <si>
    <t>747200564</t>
  </si>
  <si>
    <t>-71457746</t>
  </si>
  <si>
    <t>762430036.CDC</t>
  </si>
  <si>
    <t>Obložení stěn z cementotřískových desek CETRIS tl 22 mm broušených na pero a drážku šroubovaných</t>
  </si>
  <si>
    <t>-1049804473</t>
  </si>
  <si>
    <t>Dveřní otvor</t>
  </si>
  <si>
    <t>62208919</t>
  </si>
  <si>
    <t>853356781</t>
  </si>
  <si>
    <t>183328259</t>
  </si>
  <si>
    <t>764</t>
  </si>
  <si>
    <t>Konstrukce klempířské</t>
  </si>
  <si>
    <t>764235408</t>
  </si>
  <si>
    <t>Oplechování horních ploch a nadezdívek (atik) bez rohů z Cu plechu celoplošně lepené rš 750 mm</t>
  </si>
  <si>
    <t>-865429938</t>
  </si>
  <si>
    <t>Vstupní zeď</t>
  </si>
  <si>
    <t>3,5</t>
  </si>
  <si>
    <t>998764101</t>
  </si>
  <si>
    <t>Přesun hmot tonážní pro konstrukce klempířské v objektech v do 6 m</t>
  </si>
  <si>
    <t>-445521521</t>
  </si>
  <si>
    <t>998764181</t>
  </si>
  <si>
    <t>Příplatek k přesunu hmot tonážní 764 prováděný bez použití mechanizace</t>
  </si>
  <si>
    <t>1224684184</t>
  </si>
  <si>
    <t>998764193</t>
  </si>
  <si>
    <t>Příplatek k přesunu hmot tonážní 764 za zvětšený přesun do 500 m</t>
  </si>
  <si>
    <t>-1456867775</t>
  </si>
  <si>
    <t>-1144973335</t>
  </si>
  <si>
    <t>Původní zdivo</t>
  </si>
  <si>
    <t>2*3*2</t>
  </si>
  <si>
    <t>783823165</t>
  </si>
  <si>
    <t>Penetrační silikonový nátěr omítek stupně členitosti 3</t>
  </si>
  <si>
    <t>343221881</t>
  </si>
  <si>
    <t>783826315</t>
  </si>
  <si>
    <t>Mikroarmovací silikonový nátěr omítek</t>
  </si>
  <si>
    <t>-228927546</t>
  </si>
  <si>
    <t>-1060409187</t>
  </si>
  <si>
    <t>-1892209879</t>
  </si>
  <si>
    <t>922649762</t>
  </si>
  <si>
    <t>-184565207</t>
  </si>
  <si>
    <t>09 - Demontáž altánu</t>
  </si>
  <si>
    <t>936124111</t>
  </si>
  <si>
    <t>Montáž lavičky stabilní parkové přichycené šrouby bez zabetonování noh</t>
  </si>
  <si>
    <t>-1316920821</t>
  </si>
  <si>
    <t>PFB.2640203</t>
  </si>
  <si>
    <t>Lavička BETO BTO - L 200/45/45</t>
  </si>
  <si>
    <t>1879896883</t>
  </si>
  <si>
    <t>981011112</t>
  </si>
  <si>
    <t>Demolice budov dřevěných ostatních oboustranně obitých případně omítnutých postupným rozebíráním</t>
  </si>
  <si>
    <t>-1467129217</t>
  </si>
  <si>
    <t>4*4*4</t>
  </si>
  <si>
    <t>-1368452830</t>
  </si>
  <si>
    <t>1960644019</t>
  </si>
  <si>
    <t>15,36*20 'Přepočtené koeficientem množství</t>
  </si>
  <si>
    <t>-1885065454</t>
  </si>
  <si>
    <t>879861536</t>
  </si>
  <si>
    <t>15,36*19 'Přepočtené koeficientem množství</t>
  </si>
  <si>
    <t>997013645</t>
  </si>
  <si>
    <t>Poplatek za uložení na skládce (skládkovné) odpadu asfaltového bez dehtu kód odpadu 17 03 02</t>
  </si>
  <si>
    <t>2061455885</t>
  </si>
  <si>
    <t>218903729</t>
  </si>
  <si>
    <t>-1321806697</t>
  </si>
  <si>
    <t>-659957451</t>
  </si>
  <si>
    <t>1297810005</t>
  </si>
  <si>
    <t>148210548</t>
  </si>
  <si>
    <t>10 - Běžecká dráha</t>
  </si>
  <si>
    <t>936004212</t>
  </si>
  <si>
    <t>Udržování dětských pískovišť s výměnou písku</t>
  </si>
  <si>
    <t>-579726423</t>
  </si>
  <si>
    <t>Skok daleký - nový písek</t>
  </si>
  <si>
    <t>3,66*8*0,8</t>
  </si>
  <si>
    <t>1423604938</t>
  </si>
  <si>
    <t>Pro demontáž ocelových sloupů na svahu</t>
  </si>
  <si>
    <t>-379406938</t>
  </si>
  <si>
    <t>3,66*8</t>
  </si>
  <si>
    <t>-1651937703</t>
  </si>
  <si>
    <t>100*14</t>
  </si>
  <si>
    <t>-843751594</t>
  </si>
  <si>
    <t>Část běžecké dráhy</t>
  </si>
  <si>
    <t>965082941</t>
  </si>
  <si>
    <t>Odstranění násypů pod podlahami tl přes 200 mm</t>
  </si>
  <si>
    <t>92229957</t>
  </si>
  <si>
    <t>Skok daleký - původní písek</t>
  </si>
  <si>
    <t>616253444</t>
  </si>
  <si>
    <t>479100569</t>
  </si>
  <si>
    <t>33,594*20 'Přepočtené koeficientem množství</t>
  </si>
  <si>
    <t>924071995</t>
  </si>
  <si>
    <t>-1766027566</t>
  </si>
  <si>
    <t>33,594*19 'Přepočtené koeficientem množství</t>
  </si>
  <si>
    <t>997013655</t>
  </si>
  <si>
    <t>765518338</t>
  </si>
  <si>
    <t>-2072506849</t>
  </si>
  <si>
    <t>-1060404872</t>
  </si>
  <si>
    <t>767996802</t>
  </si>
  <si>
    <t>Demontáž atypických zámečnických konstrukcí rozebráním hm jednotlivých dílů přes 50 do 100 kg</t>
  </si>
  <si>
    <t>474100690</t>
  </si>
  <si>
    <t>Sloupy ve svahu nad běžeckou dráhou</t>
  </si>
  <si>
    <t>800</t>
  </si>
  <si>
    <t>-1579995701</t>
  </si>
  <si>
    <t>-184350115</t>
  </si>
  <si>
    <t>1552009276</t>
  </si>
  <si>
    <t>238921413</t>
  </si>
  <si>
    <t>11 - Zeleň</t>
  </si>
  <si>
    <t>111211201</t>
  </si>
  <si>
    <t>Odstranění křovin a stromů průměru kmene do 100 mm i s kořeny sklonu terénu přes 1:5 ručně</t>
  </si>
  <si>
    <t>1738691258</t>
  </si>
  <si>
    <t>Prořez stávající zeleně</t>
  </si>
  <si>
    <t>1500</t>
  </si>
  <si>
    <t>1341137632</t>
  </si>
  <si>
    <t>-282094076</t>
  </si>
  <si>
    <t>7,5*20 'Přepočtené koeficientem množství</t>
  </si>
  <si>
    <t>1974745255</t>
  </si>
  <si>
    <t>-1407263367</t>
  </si>
  <si>
    <t>7,5*19 'Přepočtené koeficientem množství</t>
  </si>
  <si>
    <t>1406206918</t>
  </si>
  <si>
    <t>-1955079367</t>
  </si>
  <si>
    <t>-210919551</t>
  </si>
  <si>
    <t>673430982</t>
  </si>
  <si>
    <t>12 - Fotbalové hřiště</t>
  </si>
  <si>
    <t>-1112197808</t>
  </si>
  <si>
    <t>Patky nové brány ze strany od tribuny</t>
  </si>
  <si>
    <t>0,8*0,8*1*2</t>
  </si>
  <si>
    <t>-141733387</t>
  </si>
  <si>
    <t>1,28</t>
  </si>
  <si>
    <t>666724631</t>
  </si>
  <si>
    <t>1,28*3</t>
  </si>
  <si>
    <t>-1168915898</t>
  </si>
  <si>
    <t>-2006467726</t>
  </si>
  <si>
    <t>1,28*10 'Přepočtené koeficientem množství</t>
  </si>
  <si>
    <t>676482340</t>
  </si>
  <si>
    <t>2,3</t>
  </si>
  <si>
    <t>1645935581</t>
  </si>
  <si>
    <t>D+M madla na novou branku</t>
  </si>
  <si>
    <t>2001203240</t>
  </si>
  <si>
    <t>3-2</t>
  </si>
  <si>
    <t>Odstranění původních střídaček včetně odvozu a poplatku za uložení na skládce</t>
  </si>
  <si>
    <t>1359996934</t>
  </si>
  <si>
    <t>1410236370</t>
  </si>
  <si>
    <t>Nová boční brána 2 křídlová , šířka 2,2m</t>
  </si>
  <si>
    <t>DRX.0064634.URS</t>
  </si>
  <si>
    <t>Brána Espace dvoukřídlá 2500x1050, Zn+PVC, zelená, včetně sloupků</t>
  </si>
  <si>
    <t>1990222508</t>
  </si>
  <si>
    <t>936001002</t>
  </si>
  <si>
    <t>Montáž prvků městské a zahradní architektury hmotnosti přes 0,1 do 1,5 t</t>
  </si>
  <si>
    <t>-311476995</t>
  </si>
  <si>
    <t>Střídačky</t>
  </si>
  <si>
    <t>936001002.1</t>
  </si>
  <si>
    <t>Dodávka, montáž a doprava střídačky</t>
  </si>
  <si>
    <t>1718061378</t>
  </si>
  <si>
    <t>1006577333</t>
  </si>
  <si>
    <t>Na plotových sloupcích</t>
  </si>
  <si>
    <t>(49*2+25*2)*2,6</t>
  </si>
  <si>
    <t>Za brankami -1.etapa</t>
  </si>
  <si>
    <t>25*2*8-400</t>
  </si>
  <si>
    <t>-875499258</t>
  </si>
  <si>
    <t>(49*2+25*2)*2,6*1,1</t>
  </si>
  <si>
    <t>Za brankami - 1.etapa</t>
  </si>
  <si>
    <t>1081904621</t>
  </si>
  <si>
    <t>(49*2+25*2)</t>
  </si>
  <si>
    <t>-924449619</t>
  </si>
  <si>
    <t>1250</t>
  </si>
  <si>
    <t>-206754096</t>
  </si>
  <si>
    <t>966073811</t>
  </si>
  <si>
    <t>Rozebrání vrat a vrátek k oplocení pl přes 2 do 6 m2</t>
  </si>
  <si>
    <t>-1525708748</t>
  </si>
  <si>
    <t>1674392598</t>
  </si>
  <si>
    <t>-1964745499</t>
  </si>
  <si>
    <t>1,789*20 'Přepočtené koeficientem množství</t>
  </si>
  <si>
    <t>228354809</t>
  </si>
  <si>
    <t>-694155953</t>
  </si>
  <si>
    <t>1,789*19 'Přepočtené koeficientem množství</t>
  </si>
  <si>
    <t>147003554</t>
  </si>
  <si>
    <t>293364294</t>
  </si>
  <si>
    <t>-399161159</t>
  </si>
  <si>
    <t>1171274139</t>
  </si>
  <si>
    <t>-1969907585</t>
  </si>
  <si>
    <t>-243543455</t>
  </si>
  <si>
    <t>SEZNAM FIGUR</t>
  </si>
  <si>
    <t>Výměra</t>
  </si>
  <si>
    <t xml:space="preserve"> 01</t>
  </si>
  <si>
    <t>VV0001</t>
  </si>
  <si>
    <t>Nový výkaz (1)</t>
  </si>
  <si>
    <t>VV0002</t>
  </si>
  <si>
    <t>Nový výkaz (3)</t>
  </si>
  <si>
    <t>118,950</t>
  </si>
  <si>
    <t>VV0003</t>
  </si>
  <si>
    <t>Nový výkaz (4)</t>
  </si>
  <si>
    <t>52,400</t>
  </si>
  <si>
    <t>VV0004</t>
  </si>
  <si>
    <t>Plocha podlah</t>
  </si>
  <si>
    <t>118,95</t>
  </si>
  <si>
    <t>VV0005</t>
  </si>
  <si>
    <t>158,65</t>
  </si>
  <si>
    <t>VV0006</t>
  </si>
  <si>
    <t>Plochy stěn</t>
  </si>
  <si>
    <t>404,225</t>
  </si>
  <si>
    <t>VV0007</t>
  </si>
  <si>
    <t>Nový výkaz (2)</t>
  </si>
  <si>
    <t>443,105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</si>
</sst>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Sportoviště Hanspaulka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3. 1. 2023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ROUND(SUM(AS95:AS106),2)</f>
        <v>0</v>
      </c>
      <c r="AT94" s="114">
        <f>ROUND(SUM(AV94:AW94),2)</f>
        <v>0</v>
      </c>
      <c r="AU94" s="115">
        <f>ROUND(SUM(AU95:AU106),5)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ROUND(SUM(AZ95:AZ106),2)</f>
        <v>0</v>
      </c>
      <c r="BA94" s="114">
        <f>ROUND(SUM(BA95:BA106),2)</f>
        <v>0</v>
      </c>
      <c r="BB94" s="114">
        <f>ROUND(SUM(BB95:BB106),2)</f>
        <v>0</v>
      </c>
      <c r="BC94" s="114">
        <f>ROUND(SUM(BC95:BC106),2)</f>
        <v>0</v>
      </c>
      <c r="BD94" s="116">
        <f>ROUND(SUM(BD95:BD106),2)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SO 01 - Provozní objekt'!J30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'01 - SO 01 - Provozní objekt'!P148</f>
        <v>0</v>
      </c>
      <c r="AV95" s="128">
        <f>'01 - SO 01 - Provozní objekt'!J33</f>
        <v>0</v>
      </c>
      <c r="AW95" s="128">
        <f>'01 - SO 01 - Provozní objekt'!J34</f>
        <v>0</v>
      </c>
      <c r="AX95" s="128">
        <f>'01 - SO 01 - Provozní objekt'!J35</f>
        <v>0</v>
      </c>
      <c r="AY95" s="128">
        <f>'01 - SO 01 - Provozní objekt'!J36</f>
        <v>0</v>
      </c>
      <c r="AZ95" s="128">
        <f>'01 - SO 01 - Provozní objekt'!F33</f>
        <v>0</v>
      </c>
      <c r="BA95" s="128">
        <f>'01 - SO 01 - Provozní objekt'!F34</f>
        <v>0</v>
      </c>
      <c r="BB95" s="128">
        <f>'01 - SO 01 - Provozní objekt'!F35</f>
        <v>0</v>
      </c>
      <c r="BC95" s="128">
        <f>'01 - SO 01 - Provozní objekt'!F36</f>
        <v>0</v>
      </c>
      <c r="BD95" s="130">
        <f>'01 - SO 01 - Provozní objekt'!F37</f>
        <v>0</v>
      </c>
      <c r="BE95" s="7"/>
      <c r="BT95" s="131" t="s">
        <v>80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24.75" customHeight="1">
      <c r="A96" s="119" t="s">
        <v>77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SO 02 - Víceúčelové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27">
        <v>0</v>
      </c>
      <c r="AT96" s="128">
        <f>ROUND(SUM(AV96:AW96),2)</f>
        <v>0</v>
      </c>
      <c r="AU96" s="129">
        <f>'02 - SO 02 - Víceúčelové ...'!P132</f>
        <v>0</v>
      </c>
      <c r="AV96" s="128">
        <f>'02 - SO 02 - Víceúčelové ...'!J33</f>
        <v>0</v>
      </c>
      <c r="AW96" s="128">
        <f>'02 - SO 02 - Víceúčelové ...'!J34</f>
        <v>0</v>
      </c>
      <c r="AX96" s="128">
        <f>'02 - SO 02 - Víceúčelové ...'!J35</f>
        <v>0</v>
      </c>
      <c r="AY96" s="128">
        <f>'02 - SO 02 - Víceúčelové ...'!J36</f>
        <v>0</v>
      </c>
      <c r="AZ96" s="128">
        <f>'02 - SO 02 - Víceúčelové ...'!F33</f>
        <v>0</v>
      </c>
      <c r="BA96" s="128">
        <f>'02 - SO 02 - Víceúčelové ...'!F34</f>
        <v>0</v>
      </c>
      <c r="BB96" s="128">
        <f>'02 - SO 02 - Víceúčelové ...'!F35</f>
        <v>0</v>
      </c>
      <c r="BC96" s="128">
        <f>'02 - SO 02 - Víceúčelové ...'!F36</f>
        <v>0</v>
      </c>
      <c r="BD96" s="130">
        <f>'02 - SO 02 - Víceúčelové ...'!F37</f>
        <v>0</v>
      </c>
      <c r="BE96" s="7"/>
      <c r="BT96" s="131" t="s">
        <v>80</v>
      </c>
      <c r="BV96" s="131" t="s">
        <v>75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7" customFormat="1" ht="16.5" customHeight="1">
      <c r="A97" s="119" t="s">
        <v>77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SO 03 - Zvětšované h...'!J30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79</v>
      </c>
      <c r="AR97" s="126"/>
      <c r="AS97" s="127">
        <v>0</v>
      </c>
      <c r="AT97" s="128">
        <f>ROUND(SUM(AV97:AW97),2)</f>
        <v>0</v>
      </c>
      <c r="AU97" s="129">
        <f>'03 - SO 03 - Zvětšované h...'!P140</f>
        <v>0</v>
      </c>
      <c r="AV97" s="128">
        <f>'03 - SO 03 - Zvětšované h...'!J33</f>
        <v>0</v>
      </c>
      <c r="AW97" s="128">
        <f>'03 - SO 03 - Zvětšované h...'!J34</f>
        <v>0</v>
      </c>
      <c r="AX97" s="128">
        <f>'03 - SO 03 - Zvětšované h...'!J35</f>
        <v>0</v>
      </c>
      <c r="AY97" s="128">
        <f>'03 - SO 03 - Zvětšované h...'!J36</f>
        <v>0</v>
      </c>
      <c r="AZ97" s="128">
        <f>'03 - SO 03 - Zvětšované h...'!F33</f>
        <v>0</v>
      </c>
      <c r="BA97" s="128">
        <f>'03 - SO 03 - Zvětšované h...'!F34</f>
        <v>0</v>
      </c>
      <c r="BB97" s="128">
        <f>'03 - SO 03 - Zvětšované h...'!F35</f>
        <v>0</v>
      </c>
      <c r="BC97" s="128">
        <f>'03 - SO 03 - Zvětšované h...'!F36</f>
        <v>0</v>
      </c>
      <c r="BD97" s="130">
        <f>'03 - SO 03 - Zvětšované h...'!F37</f>
        <v>0</v>
      </c>
      <c r="BE97" s="7"/>
      <c r="BT97" s="131" t="s">
        <v>80</v>
      </c>
      <c r="BV97" s="131" t="s">
        <v>75</v>
      </c>
      <c r="BW97" s="131" t="s">
        <v>88</v>
      </c>
      <c r="BX97" s="131" t="s">
        <v>5</v>
      </c>
      <c r="CL97" s="131" t="s">
        <v>1</v>
      </c>
      <c r="CM97" s="131" t="s">
        <v>82</v>
      </c>
    </row>
    <row r="98" s="7" customFormat="1" ht="16.5" customHeight="1">
      <c r="A98" s="119" t="s">
        <v>77</v>
      </c>
      <c r="B98" s="120"/>
      <c r="C98" s="121"/>
      <c r="D98" s="122" t="s">
        <v>89</v>
      </c>
      <c r="E98" s="122"/>
      <c r="F98" s="122"/>
      <c r="G98" s="122"/>
      <c r="H98" s="122"/>
      <c r="I98" s="123"/>
      <c r="J98" s="122" t="s">
        <v>90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SO 04 - Hřiště pro v...'!J30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79</v>
      </c>
      <c r="AR98" s="126"/>
      <c r="AS98" s="127">
        <v>0</v>
      </c>
      <c r="AT98" s="128">
        <f>ROUND(SUM(AV98:AW98),2)</f>
        <v>0</v>
      </c>
      <c r="AU98" s="129">
        <f>'04 - SO 04 - Hřiště pro v...'!P136</f>
        <v>0</v>
      </c>
      <c r="AV98" s="128">
        <f>'04 - SO 04 - Hřiště pro v...'!J33</f>
        <v>0</v>
      </c>
      <c r="AW98" s="128">
        <f>'04 - SO 04 - Hřiště pro v...'!J34</f>
        <v>0</v>
      </c>
      <c r="AX98" s="128">
        <f>'04 - SO 04 - Hřiště pro v...'!J35</f>
        <v>0</v>
      </c>
      <c r="AY98" s="128">
        <f>'04 - SO 04 - Hřiště pro v...'!J36</f>
        <v>0</v>
      </c>
      <c r="AZ98" s="128">
        <f>'04 - SO 04 - Hřiště pro v...'!F33</f>
        <v>0</v>
      </c>
      <c r="BA98" s="128">
        <f>'04 - SO 04 - Hřiště pro v...'!F34</f>
        <v>0</v>
      </c>
      <c r="BB98" s="128">
        <f>'04 - SO 04 - Hřiště pro v...'!F35</f>
        <v>0</v>
      </c>
      <c r="BC98" s="128">
        <f>'04 - SO 04 - Hřiště pro v...'!F36</f>
        <v>0</v>
      </c>
      <c r="BD98" s="130">
        <f>'04 - SO 04 - Hřiště pro v...'!F37</f>
        <v>0</v>
      </c>
      <c r="BE98" s="7"/>
      <c r="BT98" s="131" t="s">
        <v>80</v>
      </c>
      <c r="BV98" s="131" t="s">
        <v>75</v>
      </c>
      <c r="BW98" s="131" t="s">
        <v>91</v>
      </c>
      <c r="BX98" s="131" t="s">
        <v>5</v>
      </c>
      <c r="CL98" s="131" t="s">
        <v>1</v>
      </c>
      <c r="CM98" s="131" t="s">
        <v>82</v>
      </c>
    </row>
    <row r="99" s="7" customFormat="1" ht="16.5" customHeight="1">
      <c r="A99" s="119" t="s">
        <v>77</v>
      </c>
      <c r="B99" s="120"/>
      <c r="C99" s="121"/>
      <c r="D99" s="122" t="s">
        <v>92</v>
      </c>
      <c r="E99" s="122"/>
      <c r="F99" s="122"/>
      <c r="G99" s="122"/>
      <c r="H99" s="122"/>
      <c r="I99" s="123"/>
      <c r="J99" s="122" t="s">
        <v>93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Tribuny'!J30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79</v>
      </c>
      <c r="AR99" s="126"/>
      <c r="AS99" s="127">
        <v>0</v>
      </c>
      <c r="AT99" s="128">
        <f>ROUND(SUM(AV99:AW99),2)</f>
        <v>0</v>
      </c>
      <c r="AU99" s="129">
        <f>'05 - Tribuny'!P127</f>
        <v>0</v>
      </c>
      <c r="AV99" s="128">
        <f>'05 - Tribuny'!J33</f>
        <v>0</v>
      </c>
      <c r="AW99" s="128">
        <f>'05 - Tribuny'!J34</f>
        <v>0</v>
      </c>
      <c r="AX99" s="128">
        <f>'05 - Tribuny'!J35</f>
        <v>0</v>
      </c>
      <c r="AY99" s="128">
        <f>'05 - Tribuny'!J36</f>
        <v>0</v>
      </c>
      <c r="AZ99" s="128">
        <f>'05 - Tribuny'!F33</f>
        <v>0</v>
      </c>
      <c r="BA99" s="128">
        <f>'05 - Tribuny'!F34</f>
        <v>0</v>
      </c>
      <c r="BB99" s="128">
        <f>'05 - Tribuny'!F35</f>
        <v>0</v>
      </c>
      <c r="BC99" s="128">
        <f>'05 - Tribuny'!F36</f>
        <v>0</v>
      </c>
      <c r="BD99" s="130">
        <f>'05 - Tribuny'!F37</f>
        <v>0</v>
      </c>
      <c r="BE99" s="7"/>
      <c r="BT99" s="131" t="s">
        <v>80</v>
      </c>
      <c r="BV99" s="131" t="s">
        <v>75</v>
      </c>
      <c r="BW99" s="131" t="s">
        <v>94</v>
      </c>
      <c r="BX99" s="131" t="s">
        <v>5</v>
      </c>
      <c r="CL99" s="131" t="s">
        <v>1</v>
      </c>
      <c r="CM99" s="131" t="s">
        <v>82</v>
      </c>
    </row>
    <row r="100" s="7" customFormat="1" ht="16.5" customHeight="1">
      <c r="A100" s="119" t="s">
        <v>77</v>
      </c>
      <c r="B100" s="120"/>
      <c r="C100" s="121"/>
      <c r="D100" s="122" t="s">
        <v>95</v>
      </c>
      <c r="E100" s="122"/>
      <c r="F100" s="122"/>
      <c r="G100" s="122"/>
      <c r="H100" s="122"/>
      <c r="I100" s="123"/>
      <c r="J100" s="122" t="s">
        <v>96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'06 - Oplocení'!J30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79</v>
      </c>
      <c r="AR100" s="126"/>
      <c r="AS100" s="127">
        <v>0</v>
      </c>
      <c r="AT100" s="128">
        <f>ROUND(SUM(AV100:AW100),2)</f>
        <v>0</v>
      </c>
      <c r="AU100" s="129">
        <f>'06 - Oplocení'!P133</f>
        <v>0</v>
      </c>
      <c r="AV100" s="128">
        <f>'06 - Oplocení'!J33</f>
        <v>0</v>
      </c>
      <c r="AW100" s="128">
        <f>'06 - Oplocení'!J34</f>
        <v>0</v>
      </c>
      <c r="AX100" s="128">
        <f>'06 - Oplocení'!J35</f>
        <v>0</v>
      </c>
      <c r="AY100" s="128">
        <f>'06 - Oplocení'!J36</f>
        <v>0</v>
      </c>
      <c r="AZ100" s="128">
        <f>'06 - Oplocení'!F33</f>
        <v>0</v>
      </c>
      <c r="BA100" s="128">
        <f>'06 - Oplocení'!F34</f>
        <v>0</v>
      </c>
      <c r="BB100" s="128">
        <f>'06 - Oplocení'!F35</f>
        <v>0</v>
      </c>
      <c r="BC100" s="128">
        <f>'06 - Oplocení'!F36</f>
        <v>0</v>
      </c>
      <c r="BD100" s="130">
        <f>'06 - Oplocení'!F37</f>
        <v>0</v>
      </c>
      <c r="BE100" s="7"/>
      <c r="BT100" s="131" t="s">
        <v>80</v>
      </c>
      <c r="BV100" s="131" t="s">
        <v>75</v>
      </c>
      <c r="BW100" s="131" t="s">
        <v>97</v>
      </c>
      <c r="BX100" s="131" t="s">
        <v>5</v>
      </c>
      <c r="CL100" s="131" t="s">
        <v>1</v>
      </c>
      <c r="CM100" s="131" t="s">
        <v>82</v>
      </c>
    </row>
    <row r="101" s="7" customFormat="1" ht="16.5" customHeight="1">
      <c r="A101" s="119" t="s">
        <v>77</v>
      </c>
      <c r="B101" s="120"/>
      <c r="C101" s="121"/>
      <c r="D101" s="122" t="s">
        <v>98</v>
      </c>
      <c r="E101" s="122"/>
      <c r="F101" s="122"/>
      <c r="G101" s="122"/>
      <c r="H101" s="122"/>
      <c r="I101" s="123"/>
      <c r="J101" s="122" t="s">
        <v>99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'07 - Zámkové dlažby'!J30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79</v>
      </c>
      <c r="AR101" s="126"/>
      <c r="AS101" s="127">
        <v>0</v>
      </c>
      <c r="AT101" s="128">
        <f>ROUND(SUM(AV101:AW101),2)</f>
        <v>0</v>
      </c>
      <c r="AU101" s="129">
        <f>'07 - Zámkové dlažby'!P126</f>
        <v>0</v>
      </c>
      <c r="AV101" s="128">
        <f>'07 - Zámkové dlažby'!J33</f>
        <v>0</v>
      </c>
      <c r="AW101" s="128">
        <f>'07 - Zámkové dlažby'!J34</f>
        <v>0</v>
      </c>
      <c r="AX101" s="128">
        <f>'07 - Zámkové dlažby'!J35</f>
        <v>0</v>
      </c>
      <c r="AY101" s="128">
        <f>'07 - Zámkové dlažby'!J36</f>
        <v>0</v>
      </c>
      <c r="AZ101" s="128">
        <f>'07 - Zámkové dlažby'!F33</f>
        <v>0</v>
      </c>
      <c r="BA101" s="128">
        <f>'07 - Zámkové dlažby'!F34</f>
        <v>0</v>
      </c>
      <c r="BB101" s="128">
        <f>'07 - Zámkové dlažby'!F35</f>
        <v>0</v>
      </c>
      <c r="BC101" s="128">
        <f>'07 - Zámkové dlažby'!F36</f>
        <v>0</v>
      </c>
      <c r="BD101" s="130">
        <f>'07 - Zámkové dlažby'!F37</f>
        <v>0</v>
      </c>
      <c r="BE101" s="7"/>
      <c r="BT101" s="131" t="s">
        <v>80</v>
      </c>
      <c r="BV101" s="131" t="s">
        <v>75</v>
      </c>
      <c r="BW101" s="131" t="s">
        <v>100</v>
      </c>
      <c r="BX101" s="131" t="s">
        <v>5</v>
      </c>
      <c r="CL101" s="131" t="s">
        <v>1</v>
      </c>
      <c r="CM101" s="131" t="s">
        <v>82</v>
      </c>
    </row>
    <row r="102" s="7" customFormat="1" ht="16.5" customHeight="1">
      <c r="A102" s="119" t="s">
        <v>77</v>
      </c>
      <c r="B102" s="120"/>
      <c r="C102" s="121"/>
      <c r="D102" s="122" t="s">
        <v>101</v>
      </c>
      <c r="E102" s="122"/>
      <c r="F102" s="122"/>
      <c r="G102" s="122"/>
      <c r="H102" s="122"/>
      <c r="I102" s="123"/>
      <c r="J102" s="122" t="s">
        <v>102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'08 - Bourání zděné pokladny'!J30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79</v>
      </c>
      <c r="AR102" s="126"/>
      <c r="AS102" s="127">
        <v>0</v>
      </c>
      <c r="AT102" s="128">
        <f>ROUND(SUM(AV102:AW102),2)</f>
        <v>0</v>
      </c>
      <c r="AU102" s="129">
        <f>'08 - Bourání zděné pokladny'!P131</f>
        <v>0</v>
      </c>
      <c r="AV102" s="128">
        <f>'08 - Bourání zděné pokladny'!J33</f>
        <v>0</v>
      </c>
      <c r="AW102" s="128">
        <f>'08 - Bourání zděné pokladny'!J34</f>
        <v>0</v>
      </c>
      <c r="AX102" s="128">
        <f>'08 - Bourání zděné pokladny'!J35</f>
        <v>0</v>
      </c>
      <c r="AY102" s="128">
        <f>'08 - Bourání zděné pokladny'!J36</f>
        <v>0</v>
      </c>
      <c r="AZ102" s="128">
        <f>'08 - Bourání zděné pokladny'!F33</f>
        <v>0</v>
      </c>
      <c r="BA102" s="128">
        <f>'08 - Bourání zděné pokladny'!F34</f>
        <v>0</v>
      </c>
      <c r="BB102" s="128">
        <f>'08 - Bourání zděné pokladny'!F35</f>
        <v>0</v>
      </c>
      <c r="BC102" s="128">
        <f>'08 - Bourání zděné pokladny'!F36</f>
        <v>0</v>
      </c>
      <c r="BD102" s="130">
        <f>'08 - Bourání zděné pokladny'!F37</f>
        <v>0</v>
      </c>
      <c r="BE102" s="7"/>
      <c r="BT102" s="131" t="s">
        <v>80</v>
      </c>
      <c r="BV102" s="131" t="s">
        <v>75</v>
      </c>
      <c r="BW102" s="131" t="s">
        <v>103</v>
      </c>
      <c r="BX102" s="131" t="s">
        <v>5</v>
      </c>
      <c r="CL102" s="131" t="s">
        <v>1</v>
      </c>
      <c r="CM102" s="131" t="s">
        <v>82</v>
      </c>
    </row>
    <row r="103" s="7" customFormat="1" ht="16.5" customHeight="1">
      <c r="A103" s="119" t="s">
        <v>77</v>
      </c>
      <c r="B103" s="120"/>
      <c r="C103" s="121"/>
      <c r="D103" s="122" t="s">
        <v>104</v>
      </c>
      <c r="E103" s="122"/>
      <c r="F103" s="122"/>
      <c r="G103" s="122"/>
      <c r="H103" s="122"/>
      <c r="I103" s="123"/>
      <c r="J103" s="122" t="s">
        <v>105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'09 - Demontáž altánu'!J30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79</v>
      </c>
      <c r="AR103" s="126"/>
      <c r="AS103" s="127">
        <v>0</v>
      </c>
      <c r="AT103" s="128">
        <f>ROUND(SUM(AV103:AW103),2)</f>
        <v>0</v>
      </c>
      <c r="AU103" s="129">
        <f>'09 - Demontáž altánu'!P125</f>
        <v>0</v>
      </c>
      <c r="AV103" s="128">
        <f>'09 - Demontáž altánu'!J33</f>
        <v>0</v>
      </c>
      <c r="AW103" s="128">
        <f>'09 - Demontáž altánu'!J34</f>
        <v>0</v>
      </c>
      <c r="AX103" s="128">
        <f>'09 - Demontáž altánu'!J35</f>
        <v>0</v>
      </c>
      <c r="AY103" s="128">
        <f>'09 - Demontáž altánu'!J36</f>
        <v>0</v>
      </c>
      <c r="AZ103" s="128">
        <f>'09 - Demontáž altánu'!F33</f>
        <v>0</v>
      </c>
      <c r="BA103" s="128">
        <f>'09 - Demontáž altánu'!F34</f>
        <v>0</v>
      </c>
      <c r="BB103" s="128">
        <f>'09 - Demontáž altánu'!F35</f>
        <v>0</v>
      </c>
      <c r="BC103" s="128">
        <f>'09 - Demontáž altánu'!F36</f>
        <v>0</v>
      </c>
      <c r="BD103" s="130">
        <f>'09 - Demontáž altánu'!F37</f>
        <v>0</v>
      </c>
      <c r="BE103" s="7"/>
      <c r="BT103" s="131" t="s">
        <v>80</v>
      </c>
      <c r="BV103" s="131" t="s">
        <v>75</v>
      </c>
      <c r="BW103" s="131" t="s">
        <v>106</v>
      </c>
      <c r="BX103" s="131" t="s">
        <v>5</v>
      </c>
      <c r="CL103" s="131" t="s">
        <v>1</v>
      </c>
      <c r="CM103" s="131" t="s">
        <v>82</v>
      </c>
    </row>
    <row r="104" s="7" customFormat="1" ht="16.5" customHeight="1">
      <c r="A104" s="119" t="s">
        <v>77</v>
      </c>
      <c r="B104" s="120"/>
      <c r="C104" s="121"/>
      <c r="D104" s="122" t="s">
        <v>107</v>
      </c>
      <c r="E104" s="122"/>
      <c r="F104" s="122"/>
      <c r="G104" s="122"/>
      <c r="H104" s="122"/>
      <c r="I104" s="123"/>
      <c r="J104" s="122" t="s">
        <v>108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'10 - Běžecká dráha'!J30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79</v>
      </c>
      <c r="AR104" s="126"/>
      <c r="AS104" s="127">
        <v>0</v>
      </c>
      <c r="AT104" s="128">
        <f>ROUND(SUM(AV104:AW104),2)</f>
        <v>0</v>
      </c>
      <c r="AU104" s="129">
        <f>'10 - Běžecká dráha'!P126</f>
        <v>0</v>
      </c>
      <c r="AV104" s="128">
        <f>'10 - Běžecká dráha'!J33</f>
        <v>0</v>
      </c>
      <c r="AW104" s="128">
        <f>'10 - Běžecká dráha'!J34</f>
        <v>0</v>
      </c>
      <c r="AX104" s="128">
        <f>'10 - Běžecká dráha'!J35</f>
        <v>0</v>
      </c>
      <c r="AY104" s="128">
        <f>'10 - Běžecká dráha'!J36</f>
        <v>0</v>
      </c>
      <c r="AZ104" s="128">
        <f>'10 - Běžecká dráha'!F33</f>
        <v>0</v>
      </c>
      <c r="BA104" s="128">
        <f>'10 - Běžecká dráha'!F34</f>
        <v>0</v>
      </c>
      <c r="BB104" s="128">
        <f>'10 - Běžecká dráha'!F35</f>
        <v>0</v>
      </c>
      <c r="BC104" s="128">
        <f>'10 - Běžecká dráha'!F36</f>
        <v>0</v>
      </c>
      <c r="BD104" s="130">
        <f>'10 - Běžecká dráha'!F37</f>
        <v>0</v>
      </c>
      <c r="BE104" s="7"/>
      <c r="BT104" s="131" t="s">
        <v>80</v>
      </c>
      <c r="BV104" s="131" t="s">
        <v>75</v>
      </c>
      <c r="BW104" s="131" t="s">
        <v>109</v>
      </c>
      <c r="BX104" s="131" t="s">
        <v>5</v>
      </c>
      <c r="CL104" s="131" t="s">
        <v>1</v>
      </c>
      <c r="CM104" s="131" t="s">
        <v>82</v>
      </c>
    </row>
    <row r="105" s="7" customFormat="1" ht="16.5" customHeight="1">
      <c r="A105" s="119" t="s">
        <v>77</v>
      </c>
      <c r="B105" s="120"/>
      <c r="C105" s="121"/>
      <c r="D105" s="122" t="s">
        <v>110</v>
      </c>
      <c r="E105" s="122"/>
      <c r="F105" s="122"/>
      <c r="G105" s="122"/>
      <c r="H105" s="122"/>
      <c r="I105" s="123"/>
      <c r="J105" s="122" t="s">
        <v>111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'11 - Zeleň'!J30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79</v>
      </c>
      <c r="AR105" s="126"/>
      <c r="AS105" s="127">
        <v>0</v>
      </c>
      <c r="AT105" s="128">
        <f>ROUND(SUM(AV105:AW105),2)</f>
        <v>0</v>
      </c>
      <c r="AU105" s="129">
        <f>'11 - Zeleň'!P123</f>
        <v>0</v>
      </c>
      <c r="AV105" s="128">
        <f>'11 - Zeleň'!J33</f>
        <v>0</v>
      </c>
      <c r="AW105" s="128">
        <f>'11 - Zeleň'!J34</f>
        <v>0</v>
      </c>
      <c r="AX105" s="128">
        <f>'11 - Zeleň'!J35</f>
        <v>0</v>
      </c>
      <c r="AY105" s="128">
        <f>'11 - Zeleň'!J36</f>
        <v>0</v>
      </c>
      <c r="AZ105" s="128">
        <f>'11 - Zeleň'!F33</f>
        <v>0</v>
      </c>
      <c r="BA105" s="128">
        <f>'11 - Zeleň'!F34</f>
        <v>0</v>
      </c>
      <c r="BB105" s="128">
        <f>'11 - Zeleň'!F35</f>
        <v>0</v>
      </c>
      <c r="BC105" s="128">
        <f>'11 - Zeleň'!F36</f>
        <v>0</v>
      </c>
      <c r="BD105" s="130">
        <f>'11 - Zeleň'!F37</f>
        <v>0</v>
      </c>
      <c r="BE105" s="7"/>
      <c r="BT105" s="131" t="s">
        <v>80</v>
      </c>
      <c r="BV105" s="131" t="s">
        <v>75</v>
      </c>
      <c r="BW105" s="131" t="s">
        <v>112</v>
      </c>
      <c r="BX105" s="131" t="s">
        <v>5</v>
      </c>
      <c r="CL105" s="131" t="s">
        <v>1</v>
      </c>
      <c r="CM105" s="131" t="s">
        <v>82</v>
      </c>
    </row>
    <row r="106" s="7" customFormat="1" ht="16.5" customHeight="1">
      <c r="A106" s="119" t="s">
        <v>77</v>
      </c>
      <c r="B106" s="120"/>
      <c r="C106" s="121"/>
      <c r="D106" s="122" t="s">
        <v>113</v>
      </c>
      <c r="E106" s="122"/>
      <c r="F106" s="122"/>
      <c r="G106" s="122"/>
      <c r="H106" s="122"/>
      <c r="I106" s="123"/>
      <c r="J106" s="122" t="s">
        <v>114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'12 - Fotbalové hřiště'!J30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79</v>
      </c>
      <c r="AR106" s="126"/>
      <c r="AS106" s="132">
        <v>0</v>
      </c>
      <c r="AT106" s="133">
        <f>ROUND(SUM(AV106:AW106),2)</f>
        <v>0</v>
      </c>
      <c r="AU106" s="134">
        <f>'12 - Fotbalové hřiště'!P127</f>
        <v>0</v>
      </c>
      <c r="AV106" s="133">
        <f>'12 - Fotbalové hřiště'!J33</f>
        <v>0</v>
      </c>
      <c r="AW106" s="133">
        <f>'12 - Fotbalové hřiště'!J34</f>
        <v>0</v>
      </c>
      <c r="AX106" s="133">
        <f>'12 - Fotbalové hřiště'!J35</f>
        <v>0</v>
      </c>
      <c r="AY106" s="133">
        <f>'12 - Fotbalové hřiště'!J36</f>
        <v>0</v>
      </c>
      <c r="AZ106" s="133">
        <f>'12 - Fotbalové hřiště'!F33</f>
        <v>0</v>
      </c>
      <c r="BA106" s="133">
        <f>'12 - Fotbalové hřiště'!F34</f>
        <v>0</v>
      </c>
      <c r="BB106" s="133">
        <f>'12 - Fotbalové hřiště'!F35</f>
        <v>0</v>
      </c>
      <c r="BC106" s="133">
        <f>'12 - Fotbalové hřiště'!F36</f>
        <v>0</v>
      </c>
      <c r="BD106" s="135">
        <f>'12 - Fotbalové hřiště'!F37</f>
        <v>0</v>
      </c>
      <c r="BE106" s="7"/>
      <c r="BT106" s="131" t="s">
        <v>80</v>
      </c>
      <c r="BV106" s="131" t="s">
        <v>75</v>
      </c>
      <c r="BW106" s="131" t="s">
        <v>115</v>
      </c>
      <c r="BX106" s="131" t="s">
        <v>5</v>
      </c>
      <c r="CL106" s="131" t="s">
        <v>1</v>
      </c>
      <c r="CM106" s="131" t="s">
        <v>82</v>
      </c>
    </row>
    <row r="107" s="2" customFormat="1" ht="30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</sheetData>
  <sheetProtection sheet="1" formatColumns="0" formatRows="0" objects="1" scenarios="1" spinCount="100000" saltValue="S3aP2KIvaympWIB5RTuuruhvOFRAUtCHVr8E33gqNkZzesSLvfdB2Qj4JZP6aR/iRBB+3vUw2R/azlIwAWpYjw==" hashValue="dlSKArT+1WlwzaKs6k8HEX6NsRfg7/alXhOfSyl5ZiIWqOquKa7GF1xkY8Kgp5X+157Wwgd8O48cvZro+LwJuQ==" algorithmName="SHA-512" password="CC35"/>
  <mergeCells count="86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G94:AM94"/>
    <mergeCell ref="AN94:AP94"/>
  </mergeCells>
  <hyperlinks>
    <hyperlink ref="A95" location="'01 - SO 01 - Provozní objekt'!C2" display="/"/>
    <hyperlink ref="A96" location="'02 - SO 02 - Víceúčelové ...'!C2" display="/"/>
    <hyperlink ref="A97" location="'03 - SO 03 - Zvětšované h...'!C2" display="/"/>
    <hyperlink ref="A98" location="'04 - SO 04 - Hřiště pro v...'!C2" display="/"/>
    <hyperlink ref="A99" location="'05 - Tribuny'!C2" display="/"/>
    <hyperlink ref="A100" location="'06 - Oplocení'!C2" display="/"/>
    <hyperlink ref="A101" location="'07 - Zámkové dlažby'!C2" display="/"/>
    <hyperlink ref="A102" location="'08 - Bourání zděné pokladny'!C2" display="/"/>
    <hyperlink ref="A103" location="'09 - Demontáž altánu'!C2" display="/"/>
    <hyperlink ref="A104" location="'10 - Běžecká dráha'!C2" display="/"/>
    <hyperlink ref="A105" location="'11 - Zeleň'!C2" display="/"/>
    <hyperlink ref="A106" location="'12 - Fotbalové hřiště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2953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ROUND((SUM(BE125:BE150)),  2)</f>
        <v>0</v>
      </c>
      <c r="G33" s="38"/>
      <c r="H33" s="38"/>
      <c r="I33" s="155">
        <v>0.20999999999999999</v>
      </c>
      <c r="J33" s="154">
        <f>ROUND(((SUM(BE125:BE150))*I33),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ROUND((SUM(BF125:BF150)),  2)</f>
        <v>0</v>
      </c>
      <c r="G34" s="38"/>
      <c r="H34" s="38"/>
      <c r="I34" s="155">
        <v>0.14999999999999999</v>
      </c>
      <c r="J34" s="154">
        <f>ROUND(((SUM(BF125:BF150))*I34),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ROUND((SUM(BG125:BG150)),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ROUND((SUM(BH125:BH150)),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ROUND((SUM(BI125:BI150)),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09 - Demontáž altánu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128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129</v>
      </c>
      <c r="E100" s="188"/>
      <c r="F100" s="188"/>
      <c r="G100" s="188"/>
      <c r="H100" s="188"/>
      <c r="I100" s="188"/>
      <c r="J100" s="189">
        <f>J133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130</v>
      </c>
      <c r="E101" s="188"/>
      <c r="F101" s="188"/>
      <c r="G101" s="188"/>
      <c r="H101" s="188"/>
      <c r="I101" s="188"/>
      <c r="J101" s="189">
        <f>J141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152</v>
      </c>
      <c r="E102" s="182"/>
      <c r="F102" s="182"/>
      <c r="G102" s="182"/>
      <c r="H102" s="182"/>
      <c r="I102" s="182"/>
      <c r="J102" s="183">
        <f>J144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153</v>
      </c>
      <c r="E103" s="188"/>
      <c r="F103" s="188"/>
      <c r="G103" s="188"/>
      <c r="H103" s="188"/>
      <c r="I103" s="188"/>
      <c r="J103" s="189">
        <f>J145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154</v>
      </c>
      <c r="E104" s="188"/>
      <c r="F104" s="188"/>
      <c r="G104" s="188"/>
      <c r="H104" s="188"/>
      <c r="I104" s="188"/>
      <c r="J104" s="189">
        <f>J147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155</v>
      </c>
      <c r="E105" s="188"/>
      <c r="F105" s="188"/>
      <c r="G105" s="188"/>
      <c r="H105" s="188"/>
      <c r="I105" s="188"/>
      <c r="J105" s="189">
        <f>J149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156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Sportoviště Hanspaulka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09 - Demontáž altánu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3. 1. 2023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32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157</v>
      </c>
      <c r="D124" s="194" t="s">
        <v>58</v>
      </c>
      <c r="E124" s="194" t="s">
        <v>54</v>
      </c>
      <c r="F124" s="194" t="s">
        <v>55</v>
      </c>
      <c r="G124" s="194" t="s">
        <v>158</v>
      </c>
      <c r="H124" s="194" t="s">
        <v>159</v>
      </c>
      <c r="I124" s="194" t="s">
        <v>160</v>
      </c>
      <c r="J124" s="195" t="s">
        <v>121</v>
      </c>
      <c r="K124" s="196" t="s">
        <v>161</v>
      </c>
      <c r="L124" s="197"/>
      <c r="M124" s="100" t="s">
        <v>1</v>
      </c>
      <c r="N124" s="101" t="s">
        <v>37</v>
      </c>
      <c r="O124" s="101" t="s">
        <v>162</v>
      </c>
      <c r="P124" s="101" t="s">
        <v>163</v>
      </c>
      <c r="Q124" s="101" t="s">
        <v>164</v>
      </c>
      <c r="R124" s="101" t="s">
        <v>165</v>
      </c>
      <c r="S124" s="101" t="s">
        <v>166</v>
      </c>
      <c r="T124" s="102" t="s">
        <v>167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168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P126+P144</f>
        <v>0</v>
      </c>
      <c r="Q125" s="104"/>
      <c r="R125" s="200">
        <f>R126+R144</f>
        <v>1.0349999999999999</v>
      </c>
      <c r="S125" s="104"/>
      <c r="T125" s="201">
        <f>T126+T144</f>
        <v>15.359999999999999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123</v>
      </c>
      <c r="BK125" s="202">
        <f>BK126+BK144</f>
        <v>0</v>
      </c>
    </row>
    <row r="126" s="12" customFormat="1" ht="25.92" customHeight="1">
      <c r="A126" s="12"/>
      <c r="B126" s="203"/>
      <c r="C126" s="204"/>
      <c r="D126" s="205" t="s">
        <v>72</v>
      </c>
      <c r="E126" s="206" t="s">
        <v>169</v>
      </c>
      <c r="F126" s="206" t="s">
        <v>170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P127+P128+P133+P141</f>
        <v>0</v>
      </c>
      <c r="Q126" s="211"/>
      <c r="R126" s="212">
        <f>R127+R128+R133+R141</f>
        <v>1.0349999999999999</v>
      </c>
      <c r="S126" s="211"/>
      <c r="T126" s="213">
        <f>T127+T128+T133+T141</f>
        <v>15.359999999999999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80</v>
      </c>
      <c r="AT126" s="215" t="s">
        <v>72</v>
      </c>
      <c r="AU126" s="215" t="s">
        <v>73</v>
      </c>
      <c r="AY126" s="214" t="s">
        <v>171</v>
      </c>
      <c r="BK126" s="216">
        <f>BK127+BK128+BK133+BK141</f>
        <v>0</v>
      </c>
    </row>
    <row r="127" s="12" customFormat="1" ht="22.8" customHeight="1">
      <c r="A127" s="12"/>
      <c r="B127" s="203"/>
      <c r="C127" s="204"/>
      <c r="D127" s="205" t="s">
        <v>72</v>
      </c>
      <c r="E127" s="217" t="s">
        <v>80</v>
      </c>
      <c r="F127" s="217" t="s">
        <v>172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v>0</v>
      </c>
      <c r="Q127" s="211"/>
      <c r="R127" s="212">
        <v>0</v>
      </c>
      <c r="S127" s="211"/>
      <c r="T127" s="213"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80</v>
      </c>
      <c r="AT127" s="215" t="s">
        <v>72</v>
      </c>
      <c r="AU127" s="215" t="s">
        <v>80</v>
      </c>
      <c r="AY127" s="214" t="s">
        <v>171</v>
      </c>
      <c r="BK127" s="216"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242</v>
      </c>
      <c r="F128" s="217" t="s">
        <v>403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SUM(P129:P132)</f>
        <v>0</v>
      </c>
      <c r="Q128" s="211"/>
      <c r="R128" s="212">
        <f>SUM(R129:R132)</f>
        <v>1.0349999999999999</v>
      </c>
      <c r="S128" s="211"/>
      <c r="T128" s="213">
        <f>SUM(T129:T132)</f>
        <v>15.359999999999999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80</v>
      </c>
      <c r="AT128" s="215" t="s">
        <v>72</v>
      </c>
      <c r="AU128" s="215" t="s">
        <v>80</v>
      </c>
      <c r="AY128" s="214" t="s">
        <v>171</v>
      </c>
      <c r="BK128" s="216">
        <f>SUM(BK129:BK132)</f>
        <v>0</v>
      </c>
    </row>
    <row r="129" s="2" customFormat="1" ht="24.15" customHeight="1">
      <c r="A129" s="38"/>
      <c r="B129" s="39"/>
      <c r="C129" s="219" t="s">
        <v>80</v>
      </c>
      <c r="D129" s="219" t="s">
        <v>173</v>
      </c>
      <c r="E129" s="220" t="s">
        <v>2954</v>
      </c>
      <c r="F129" s="221" t="s">
        <v>2955</v>
      </c>
      <c r="G129" s="222" t="s">
        <v>195</v>
      </c>
      <c r="H129" s="223">
        <v>3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38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177</v>
      </c>
      <c r="AT129" s="231" t="s">
        <v>173</v>
      </c>
      <c r="AU129" s="231" t="s">
        <v>82</v>
      </c>
      <c r="AY129" s="17" t="s">
        <v>171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80</v>
      </c>
      <c r="BK129" s="232">
        <f>ROUND(I129*H129,2)</f>
        <v>0</v>
      </c>
      <c r="BL129" s="17" t="s">
        <v>177</v>
      </c>
      <c r="BM129" s="231" t="s">
        <v>2956</v>
      </c>
    </row>
    <row r="130" s="2" customFormat="1" ht="16.5" customHeight="1">
      <c r="A130" s="38"/>
      <c r="B130" s="39"/>
      <c r="C130" s="266" t="s">
        <v>82</v>
      </c>
      <c r="D130" s="266" t="s">
        <v>393</v>
      </c>
      <c r="E130" s="267" t="s">
        <v>2957</v>
      </c>
      <c r="F130" s="268" t="s">
        <v>2958</v>
      </c>
      <c r="G130" s="269" t="s">
        <v>195</v>
      </c>
      <c r="H130" s="270">
        <v>3</v>
      </c>
      <c r="I130" s="271"/>
      <c r="J130" s="272">
        <f>ROUND(I130*H130,2)</f>
        <v>0</v>
      </c>
      <c r="K130" s="273"/>
      <c r="L130" s="274"/>
      <c r="M130" s="275" t="s">
        <v>1</v>
      </c>
      <c r="N130" s="276" t="s">
        <v>38</v>
      </c>
      <c r="O130" s="91"/>
      <c r="P130" s="229">
        <f>O130*H130</f>
        <v>0</v>
      </c>
      <c r="Q130" s="229">
        <v>0.34499999999999997</v>
      </c>
      <c r="R130" s="229">
        <f>Q130*H130</f>
        <v>1.0349999999999999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236</v>
      </c>
      <c r="AT130" s="231" t="s">
        <v>393</v>
      </c>
      <c r="AU130" s="231" t="s">
        <v>82</v>
      </c>
      <c r="AY130" s="17" t="s">
        <v>171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80</v>
      </c>
      <c r="BK130" s="232">
        <f>ROUND(I130*H130,2)</f>
        <v>0</v>
      </c>
      <c r="BL130" s="17" t="s">
        <v>177</v>
      </c>
      <c r="BM130" s="231" t="s">
        <v>2959</v>
      </c>
    </row>
    <row r="131" s="2" customFormat="1" ht="33" customHeight="1">
      <c r="A131" s="38"/>
      <c r="B131" s="39"/>
      <c r="C131" s="219" t="s">
        <v>191</v>
      </c>
      <c r="D131" s="219" t="s">
        <v>173</v>
      </c>
      <c r="E131" s="220" t="s">
        <v>2960</v>
      </c>
      <c r="F131" s="221" t="s">
        <v>2961</v>
      </c>
      <c r="G131" s="222" t="s">
        <v>176</v>
      </c>
      <c r="H131" s="223">
        <v>64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38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0.23999999999999999</v>
      </c>
      <c r="T131" s="230">
        <f>S131*H131</f>
        <v>15.359999999999999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177</v>
      </c>
      <c r="AT131" s="231" t="s">
        <v>173</v>
      </c>
      <c r="AU131" s="231" t="s">
        <v>82</v>
      </c>
      <c r="AY131" s="17" t="s">
        <v>171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80</v>
      </c>
      <c r="BK131" s="232">
        <f>ROUND(I131*H131,2)</f>
        <v>0</v>
      </c>
      <c r="BL131" s="17" t="s">
        <v>177</v>
      </c>
      <c r="BM131" s="231" t="s">
        <v>2962</v>
      </c>
    </row>
    <row r="132" s="14" customFormat="1">
      <c r="A132" s="14"/>
      <c r="B132" s="244"/>
      <c r="C132" s="245"/>
      <c r="D132" s="235" t="s">
        <v>179</v>
      </c>
      <c r="E132" s="246" t="s">
        <v>1</v>
      </c>
      <c r="F132" s="247" t="s">
        <v>2963</v>
      </c>
      <c r="G132" s="245"/>
      <c r="H132" s="248">
        <v>64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82</v>
      </c>
      <c r="AV132" s="14" t="s">
        <v>82</v>
      </c>
      <c r="AW132" s="14" t="s">
        <v>30</v>
      </c>
      <c r="AX132" s="14" t="s">
        <v>80</v>
      </c>
      <c r="AY132" s="254" t="s">
        <v>171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569</v>
      </c>
      <c r="F133" s="217" t="s">
        <v>570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SUM(P134:P140)</f>
        <v>0</v>
      </c>
      <c r="Q133" s="211"/>
      <c r="R133" s="212">
        <f>SUM(R134:R140)</f>
        <v>0</v>
      </c>
      <c r="S133" s="211"/>
      <c r="T133" s="213">
        <f>SUM(T134:T140)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80</v>
      </c>
      <c r="AT133" s="215" t="s">
        <v>72</v>
      </c>
      <c r="AU133" s="215" t="s">
        <v>80</v>
      </c>
      <c r="AY133" s="214" t="s">
        <v>171</v>
      </c>
      <c r="BK133" s="216">
        <f>SUM(BK134:BK140)</f>
        <v>0</v>
      </c>
    </row>
    <row r="134" s="2" customFormat="1" ht="24.15" customHeight="1">
      <c r="A134" s="38"/>
      <c r="B134" s="39"/>
      <c r="C134" s="219" t="s">
        <v>177</v>
      </c>
      <c r="D134" s="219" t="s">
        <v>173</v>
      </c>
      <c r="E134" s="220" t="s">
        <v>572</v>
      </c>
      <c r="F134" s="221" t="s">
        <v>573</v>
      </c>
      <c r="G134" s="222" t="s">
        <v>371</v>
      </c>
      <c r="H134" s="223">
        <v>15.359999999999999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177</v>
      </c>
      <c r="AT134" s="231" t="s">
        <v>173</v>
      </c>
      <c r="AU134" s="231" t="s">
        <v>82</v>
      </c>
      <c r="AY134" s="17" t="s">
        <v>171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80</v>
      </c>
      <c r="BK134" s="232">
        <f>ROUND(I134*H134,2)</f>
        <v>0</v>
      </c>
      <c r="BL134" s="17" t="s">
        <v>177</v>
      </c>
      <c r="BM134" s="231" t="s">
        <v>2964</v>
      </c>
    </row>
    <row r="135" s="2" customFormat="1" ht="33" customHeight="1">
      <c r="A135" s="38"/>
      <c r="B135" s="39"/>
      <c r="C135" s="219" t="s">
        <v>203</v>
      </c>
      <c r="D135" s="219" t="s">
        <v>173</v>
      </c>
      <c r="E135" s="220" t="s">
        <v>576</v>
      </c>
      <c r="F135" s="221" t="s">
        <v>577</v>
      </c>
      <c r="G135" s="222" t="s">
        <v>371</v>
      </c>
      <c r="H135" s="223">
        <v>307.19999999999999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177</v>
      </c>
      <c r="AT135" s="231" t="s">
        <v>173</v>
      </c>
      <c r="AU135" s="231" t="s">
        <v>82</v>
      </c>
      <c r="AY135" s="17" t="s">
        <v>171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80</v>
      </c>
      <c r="BK135" s="232">
        <f>ROUND(I135*H135,2)</f>
        <v>0</v>
      </c>
      <c r="BL135" s="17" t="s">
        <v>177</v>
      </c>
      <c r="BM135" s="231" t="s">
        <v>2965</v>
      </c>
    </row>
    <row r="136" s="14" customFormat="1">
      <c r="A136" s="14"/>
      <c r="B136" s="244"/>
      <c r="C136" s="245"/>
      <c r="D136" s="235" t="s">
        <v>179</v>
      </c>
      <c r="E136" s="245"/>
      <c r="F136" s="247" t="s">
        <v>2966</v>
      </c>
      <c r="G136" s="245"/>
      <c r="H136" s="248">
        <v>307.19999999999999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179</v>
      </c>
      <c r="AU136" s="254" t="s">
        <v>82</v>
      </c>
      <c r="AV136" s="14" t="s">
        <v>82</v>
      </c>
      <c r="AW136" s="14" t="s">
        <v>4</v>
      </c>
      <c r="AX136" s="14" t="s">
        <v>80</v>
      </c>
      <c r="AY136" s="254" t="s">
        <v>171</v>
      </c>
    </row>
    <row r="137" s="2" customFormat="1" ht="24.15" customHeight="1">
      <c r="A137" s="38"/>
      <c r="B137" s="39"/>
      <c r="C137" s="219" t="s">
        <v>208</v>
      </c>
      <c r="D137" s="219" t="s">
        <v>173</v>
      </c>
      <c r="E137" s="220" t="s">
        <v>581</v>
      </c>
      <c r="F137" s="221" t="s">
        <v>582</v>
      </c>
      <c r="G137" s="222" t="s">
        <v>371</v>
      </c>
      <c r="H137" s="223">
        <v>15.359999999999999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177</v>
      </c>
      <c r="AT137" s="231" t="s">
        <v>173</v>
      </c>
      <c r="AU137" s="231" t="s">
        <v>82</v>
      </c>
      <c r="AY137" s="17" t="s">
        <v>171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80</v>
      </c>
      <c r="BK137" s="232">
        <f>ROUND(I137*H137,2)</f>
        <v>0</v>
      </c>
      <c r="BL137" s="17" t="s">
        <v>177</v>
      </c>
      <c r="BM137" s="231" t="s">
        <v>2967</v>
      </c>
    </row>
    <row r="138" s="2" customFormat="1" ht="24.15" customHeight="1">
      <c r="A138" s="38"/>
      <c r="B138" s="39"/>
      <c r="C138" s="219" t="s">
        <v>220</v>
      </c>
      <c r="D138" s="219" t="s">
        <v>173</v>
      </c>
      <c r="E138" s="220" t="s">
        <v>585</v>
      </c>
      <c r="F138" s="221" t="s">
        <v>586</v>
      </c>
      <c r="G138" s="222" t="s">
        <v>371</v>
      </c>
      <c r="H138" s="223">
        <v>291.83999999999997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38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177</v>
      </c>
      <c r="AT138" s="231" t="s">
        <v>173</v>
      </c>
      <c r="AU138" s="231" t="s">
        <v>82</v>
      </c>
      <c r="AY138" s="17" t="s">
        <v>171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80</v>
      </c>
      <c r="BK138" s="232">
        <f>ROUND(I138*H138,2)</f>
        <v>0</v>
      </c>
      <c r="BL138" s="17" t="s">
        <v>177</v>
      </c>
      <c r="BM138" s="231" t="s">
        <v>2968</v>
      </c>
    </row>
    <row r="139" s="14" customFormat="1">
      <c r="A139" s="14"/>
      <c r="B139" s="244"/>
      <c r="C139" s="245"/>
      <c r="D139" s="235" t="s">
        <v>179</v>
      </c>
      <c r="E139" s="245"/>
      <c r="F139" s="247" t="s">
        <v>2969</v>
      </c>
      <c r="G139" s="245"/>
      <c r="H139" s="248">
        <v>291.83999999999997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82</v>
      </c>
      <c r="AV139" s="14" t="s">
        <v>82</v>
      </c>
      <c r="AW139" s="14" t="s">
        <v>4</v>
      </c>
      <c r="AX139" s="14" t="s">
        <v>80</v>
      </c>
      <c r="AY139" s="254" t="s">
        <v>171</v>
      </c>
    </row>
    <row r="140" s="2" customFormat="1" ht="33" customHeight="1">
      <c r="A140" s="38"/>
      <c r="B140" s="39"/>
      <c r="C140" s="219" t="s">
        <v>236</v>
      </c>
      <c r="D140" s="219" t="s">
        <v>173</v>
      </c>
      <c r="E140" s="220" t="s">
        <v>2970</v>
      </c>
      <c r="F140" s="221" t="s">
        <v>2971</v>
      </c>
      <c r="G140" s="222" t="s">
        <v>371</v>
      </c>
      <c r="H140" s="223">
        <v>15.359999999999999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177</v>
      </c>
      <c r="AT140" s="231" t="s">
        <v>173</v>
      </c>
      <c r="AU140" s="231" t="s">
        <v>82</v>
      </c>
      <c r="AY140" s="17" t="s">
        <v>171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80</v>
      </c>
      <c r="BK140" s="232">
        <f>ROUND(I140*H140,2)</f>
        <v>0</v>
      </c>
      <c r="BL140" s="17" t="s">
        <v>177</v>
      </c>
      <c r="BM140" s="231" t="s">
        <v>2972</v>
      </c>
    </row>
    <row r="141" s="12" customFormat="1" ht="22.8" customHeight="1">
      <c r="A141" s="12"/>
      <c r="B141" s="203"/>
      <c r="C141" s="204"/>
      <c r="D141" s="205" t="s">
        <v>72</v>
      </c>
      <c r="E141" s="217" t="s">
        <v>593</v>
      </c>
      <c r="F141" s="217" t="s">
        <v>594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SUM(P142:P143)</f>
        <v>0</v>
      </c>
      <c r="Q141" s="211"/>
      <c r="R141" s="212">
        <f>SUM(R142:R143)</f>
        <v>0</v>
      </c>
      <c r="S141" s="211"/>
      <c r="T141" s="213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80</v>
      </c>
      <c r="AT141" s="215" t="s">
        <v>72</v>
      </c>
      <c r="AU141" s="215" t="s">
        <v>80</v>
      </c>
      <c r="AY141" s="214" t="s">
        <v>171</v>
      </c>
      <c r="BK141" s="216">
        <f>SUM(BK142:BK143)</f>
        <v>0</v>
      </c>
    </row>
    <row r="142" s="2" customFormat="1" ht="16.5" customHeight="1">
      <c r="A142" s="38"/>
      <c r="B142" s="39"/>
      <c r="C142" s="219" t="s">
        <v>242</v>
      </c>
      <c r="D142" s="219" t="s">
        <v>173</v>
      </c>
      <c r="E142" s="220" t="s">
        <v>2057</v>
      </c>
      <c r="F142" s="221" t="s">
        <v>2058</v>
      </c>
      <c r="G142" s="222" t="s">
        <v>371</v>
      </c>
      <c r="H142" s="223">
        <v>1.0349999999999999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177</v>
      </c>
      <c r="AT142" s="231" t="s">
        <v>173</v>
      </c>
      <c r="AU142" s="231" t="s">
        <v>82</v>
      </c>
      <c r="AY142" s="17" t="s">
        <v>171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80</v>
      </c>
      <c r="BK142" s="232">
        <f>ROUND(I142*H142,2)</f>
        <v>0</v>
      </c>
      <c r="BL142" s="17" t="s">
        <v>177</v>
      </c>
      <c r="BM142" s="231" t="s">
        <v>2973</v>
      </c>
    </row>
    <row r="143" s="2" customFormat="1" ht="24.15" customHeight="1">
      <c r="A143" s="38"/>
      <c r="B143" s="39"/>
      <c r="C143" s="219" t="s">
        <v>107</v>
      </c>
      <c r="D143" s="219" t="s">
        <v>173</v>
      </c>
      <c r="E143" s="220" t="s">
        <v>2060</v>
      </c>
      <c r="F143" s="221" t="s">
        <v>2061</v>
      </c>
      <c r="G143" s="222" t="s">
        <v>371</v>
      </c>
      <c r="H143" s="223">
        <v>1.0349999999999999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177</v>
      </c>
      <c r="AT143" s="231" t="s">
        <v>173</v>
      </c>
      <c r="AU143" s="231" t="s">
        <v>82</v>
      </c>
      <c r="AY143" s="17" t="s">
        <v>171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80</v>
      </c>
      <c r="BK143" s="232">
        <f>ROUND(I143*H143,2)</f>
        <v>0</v>
      </c>
      <c r="BL143" s="17" t="s">
        <v>177</v>
      </c>
      <c r="BM143" s="231" t="s">
        <v>2974</v>
      </c>
    </row>
    <row r="144" s="12" customFormat="1" ht="25.92" customHeight="1">
      <c r="A144" s="12"/>
      <c r="B144" s="203"/>
      <c r="C144" s="204"/>
      <c r="D144" s="205" t="s">
        <v>72</v>
      </c>
      <c r="E144" s="206" t="s">
        <v>1972</v>
      </c>
      <c r="F144" s="206" t="s">
        <v>1973</v>
      </c>
      <c r="G144" s="204"/>
      <c r="H144" s="204"/>
      <c r="I144" s="207"/>
      <c r="J144" s="208">
        <f>BK144</f>
        <v>0</v>
      </c>
      <c r="K144" s="204"/>
      <c r="L144" s="209"/>
      <c r="M144" s="210"/>
      <c r="N144" s="211"/>
      <c r="O144" s="211"/>
      <c r="P144" s="212">
        <f>P145+P147+P149</f>
        <v>0</v>
      </c>
      <c r="Q144" s="211"/>
      <c r="R144" s="212">
        <f>R145+R147+R149</f>
        <v>0</v>
      </c>
      <c r="S144" s="211"/>
      <c r="T144" s="213">
        <f>T145+T147+T149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203</v>
      </c>
      <c r="AT144" s="215" t="s">
        <v>72</v>
      </c>
      <c r="AU144" s="215" t="s">
        <v>73</v>
      </c>
      <c r="AY144" s="214" t="s">
        <v>171</v>
      </c>
      <c r="BK144" s="216">
        <f>BK145+BK147+BK149</f>
        <v>0</v>
      </c>
    </row>
    <row r="145" s="12" customFormat="1" ht="22.8" customHeight="1">
      <c r="A145" s="12"/>
      <c r="B145" s="203"/>
      <c r="C145" s="204"/>
      <c r="D145" s="205" t="s">
        <v>72</v>
      </c>
      <c r="E145" s="217" t="s">
        <v>1974</v>
      </c>
      <c r="F145" s="217" t="s">
        <v>1975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P146</f>
        <v>0</v>
      </c>
      <c r="Q145" s="211"/>
      <c r="R145" s="212">
        <f>R146</f>
        <v>0</v>
      </c>
      <c r="S145" s="211"/>
      <c r="T145" s="213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203</v>
      </c>
      <c r="AT145" s="215" t="s">
        <v>72</v>
      </c>
      <c r="AU145" s="215" t="s">
        <v>80</v>
      </c>
      <c r="AY145" s="214" t="s">
        <v>171</v>
      </c>
      <c r="BK145" s="216">
        <f>BK146</f>
        <v>0</v>
      </c>
    </row>
    <row r="146" s="2" customFormat="1" ht="16.5" customHeight="1">
      <c r="A146" s="38"/>
      <c r="B146" s="39"/>
      <c r="C146" s="219" t="s">
        <v>110</v>
      </c>
      <c r="D146" s="219" t="s">
        <v>173</v>
      </c>
      <c r="E146" s="220" t="s">
        <v>1977</v>
      </c>
      <c r="F146" s="221" t="s">
        <v>1975</v>
      </c>
      <c r="G146" s="222" t="s">
        <v>1978</v>
      </c>
      <c r="H146" s="277"/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1979</v>
      </c>
      <c r="AT146" s="231" t="s">
        <v>173</v>
      </c>
      <c r="AU146" s="231" t="s">
        <v>82</v>
      </c>
      <c r="AY146" s="17" t="s">
        <v>171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80</v>
      </c>
      <c r="BK146" s="232">
        <f>ROUND(I146*H146,2)</f>
        <v>0</v>
      </c>
      <c r="BL146" s="17" t="s">
        <v>1979</v>
      </c>
      <c r="BM146" s="231" t="s">
        <v>2975</v>
      </c>
    </row>
    <row r="147" s="12" customFormat="1" ht="22.8" customHeight="1">
      <c r="A147" s="12"/>
      <c r="B147" s="203"/>
      <c r="C147" s="204"/>
      <c r="D147" s="205" t="s">
        <v>72</v>
      </c>
      <c r="E147" s="217" t="s">
        <v>1981</v>
      </c>
      <c r="F147" s="217" t="s">
        <v>1982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P148</f>
        <v>0</v>
      </c>
      <c r="Q147" s="211"/>
      <c r="R147" s="212">
        <f>R148</f>
        <v>0</v>
      </c>
      <c r="S147" s="211"/>
      <c r="T147" s="213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203</v>
      </c>
      <c r="AT147" s="215" t="s">
        <v>72</v>
      </c>
      <c r="AU147" s="215" t="s">
        <v>80</v>
      </c>
      <c r="AY147" s="214" t="s">
        <v>171</v>
      </c>
      <c r="BK147" s="216">
        <f>BK148</f>
        <v>0</v>
      </c>
    </row>
    <row r="148" s="2" customFormat="1" ht="16.5" customHeight="1">
      <c r="A148" s="38"/>
      <c r="B148" s="39"/>
      <c r="C148" s="219" t="s">
        <v>113</v>
      </c>
      <c r="D148" s="219" t="s">
        <v>173</v>
      </c>
      <c r="E148" s="220" t="s">
        <v>1984</v>
      </c>
      <c r="F148" s="221" t="s">
        <v>1985</v>
      </c>
      <c r="G148" s="222" t="s">
        <v>1978</v>
      </c>
      <c r="H148" s="277"/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1979</v>
      </c>
      <c r="AT148" s="231" t="s">
        <v>173</v>
      </c>
      <c r="AU148" s="231" t="s">
        <v>82</v>
      </c>
      <c r="AY148" s="17" t="s">
        <v>171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80</v>
      </c>
      <c r="BK148" s="232">
        <f>ROUND(I148*H148,2)</f>
        <v>0</v>
      </c>
      <c r="BL148" s="17" t="s">
        <v>1979</v>
      </c>
      <c r="BM148" s="231" t="s">
        <v>2976</v>
      </c>
    </row>
    <row r="149" s="12" customFormat="1" ht="22.8" customHeight="1">
      <c r="A149" s="12"/>
      <c r="B149" s="203"/>
      <c r="C149" s="204"/>
      <c r="D149" s="205" t="s">
        <v>72</v>
      </c>
      <c r="E149" s="217" t="s">
        <v>1987</v>
      </c>
      <c r="F149" s="217" t="s">
        <v>1988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P150</f>
        <v>0</v>
      </c>
      <c r="Q149" s="211"/>
      <c r="R149" s="212">
        <f>R150</f>
        <v>0</v>
      </c>
      <c r="S149" s="211"/>
      <c r="T149" s="213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203</v>
      </c>
      <c r="AT149" s="215" t="s">
        <v>72</v>
      </c>
      <c r="AU149" s="215" t="s">
        <v>80</v>
      </c>
      <c r="AY149" s="214" t="s">
        <v>171</v>
      </c>
      <c r="BK149" s="216">
        <f>BK150</f>
        <v>0</v>
      </c>
    </row>
    <row r="150" s="2" customFormat="1" ht="16.5" customHeight="1">
      <c r="A150" s="38"/>
      <c r="B150" s="39"/>
      <c r="C150" s="219" t="s">
        <v>286</v>
      </c>
      <c r="D150" s="219" t="s">
        <v>173</v>
      </c>
      <c r="E150" s="220" t="s">
        <v>1990</v>
      </c>
      <c r="F150" s="221" t="s">
        <v>1988</v>
      </c>
      <c r="G150" s="222" t="s">
        <v>1978</v>
      </c>
      <c r="H150" s="277"/>
      <c r="I150" s="224"/>
      <c r="J150" s="225">
        <f>ROUND(I150*H150,2)</f>
        <v>0</v>
      </c>
      <c r="K150" s="226"/>
      <c r="L150" s="44"/>
      <c r="M150" s="278" t="s">
        <v>1</v>
      </c>
      <c r="N150" s="279" t="s">
        <v>38</v>
      </c>
      <c r="O150" s="280"/>
      <c r="P150" s="281">
        <f>O150*H150</f>
        <v>0</v>
      </c>
      <c r="Q150" s="281">
        <v>0</v>
      </c>
      <c r="R150" s="281">
        <f>Q150*H150</f>
        <v>0</v>
      </c>
      <c r="S150" s="281">
        <v>0</v>
      </c>
      <c r="T150" s="28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1979</v>
      </c>
      <c r="AT150" s="231" t="s">
        <v>173</v>
      </c>
      <c r="AU150" s="231" t="s">
        <v>82</v>
      </c>
      <c r="AY150" s="17" t="s">
        <v>171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80</v>
      </c>
      <c r="BK150" s="232">
        <f>ROUND(I150*H150,2)</f>
        <v>0</v>
      </c>
      <c r="BL150" s="17" t="s">
        <v>1979</v>
      </c>
      <c r="BM150" s="231" t="s">
        <v>2977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16VCM+1ovBSoWUYLhbmVwTJTCPhTt7uATe+54oatWu+mirnsh5II/S7/nEd3exwOKmztFlko3xs0euAhiB73Jw==" hashValue="OflKleOQGubbXOc2LUizkX/uy/lOuyVu4lOwQ49PaTsrUrQLoT/rnvBvtrQysWTf3HG0Pf5RU+AIBErwLREnfg==" algorithmName="SHA-512" password="CC35"/>
  <autoFilter ref="C124:K15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2978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ROUND((SUM(BE126:BE172)),  2)</f>
        <v>0</v>
      </c>
      <c r="G33" s="38"/>
      <c r="H33" s="38"/>
      <c r="I33" s="155">
        <v>0.20999999999999999</v>
      </c>
      <c r="J33" s="154">
        <f>ROUND(((SUM(BE126:BE172))*I33),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ROUND((SUM(BF126:BF172)),  2)</f>
        <v>0</v>
      </c>
      <c r="G34" s="38"/>
      <c r="H34" s="38"/>
      <c r="I34" s="155">
        <v>0.14999999999999999</v>
      </c>
      <c r="J34" s="154">
        <f>ROUND(((SUM(BF126:BF172))*I34),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ROUND((SUM(BG126:BG172)),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ROUND((SUM(BH126:BH172)),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ROUND((SUM(BI126:BI172)),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10 - Běžecká dráha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128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129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130</v>
      </c>
      <c r="E100" s="188"/>
      <c r="F100" s="188"/>
      <c r="G100" s="188"/>
      <c r="H100" s="188"/>
      <c r="I100" s="188"/>
      <c r="J100" s="189">
        <f>J156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131</v>
      </c>
      <c r="E101" s="182"/>
      <c r="F101" s="182"/>
      <c r="G101" s="182"/>
      <c r="H101" s="182"/>
      <c r="I101" s="182"/>
      <c r="J101" s="183">
        <f>J159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1995</v>
      </c>
      <c r="E102" s="188"/>
      <c r="F102" s="188"/>
      <c r="G102" s="188"/>
      <c r="H102" s="188"/>
      <c r="I102" s="188"/>
      <c r="J102" s="189">
        <f>J160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152</v>
      </c>
      <c r="E103" s="182"/>
      <c r="F103" s="182"/>
      <c r="G103" s="182"/>
      <c r="H103" s="182"/>
      <c r="I103" s="182"/>
      <c r="J103" s="183">
        <f>J164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153</v>
      </c>
      <c r="E104" s="188"/>
      <c r="F104" s="188"/>
      <c r="G104" s="188"/>
      <c r="H104" s="188"/>
      <c r="I104" s="188"/>
      <c r="J104" s="189">
        <f>J165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154</v>
      </c>
      <c r="E105" s="188"/>
      <c r="F105" s="188"/>
      <c r="G105" s="188"/>
      <c r="H105" s="188"/>
      <c r="I105" s="188"/>
      <c r="J105" s="189">
        <f>J167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155</v>
      </c>
      <c r="E106" s="188"/>
      <c r="F106" s="188"/>
      <c r="G106" s="188"/>
      <c r="H106" s="188"/>
      <c r="I106" s="188"/>
      <c r="J106" s="189">
        <f>J171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156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Sportoviště Hanspaulka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10 - Běžecká dráha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3. 1. 2023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157</v>
      </c>
      <c r="D125" s="194" t="s">
        <v>58</v>
      </c>
      <c r="E125" s="194" t="s">
        <v>54</v>
      </c>
      <c r="F125" s="194" t="s">
        <v>55</v>
      </c>
      <c r="G125" s="194" t="s">
        <v>158</v>
      </c>
      <c r="H125" s="194" t="s">
        <v>159</v>
      </c>
      <c r="I125" s="194" t="s">
        <v>160</v>
      </c>
      <c r="J125" s="195" t="s">
        <v>121</v>
      </c>
      <c r="K125" s="196" t="s">
        <v>161</v>
      </c>
      <c r="L125" s="197"/>
      <c r="M125" s="100" t="s">
        <v>1</v>
      </c>
      <c r="N125" s="101" t="s">
        <v>37</v>
      </c>
      <c r="O125" s="101" t="s">
        <v>162</v>
      </c>
      <c r="P125" s="101" t="s">
        <v>163</v>
      </c>
      <c r="Q125" s="101" t="s">
        <v>164</v>
      </c>
      <c r="R125" s="101" t="s">
        <v>165</v>
      </c>
      <c r="S125" s="101" t="s">
        <v>166</v>
      </c>
      <c r="T125" s="102" t="s">
        <v>167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168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P127+P159+P164</f>
        <v>0</v>
      </c>
      <c r="Q126" s="104"/>
      <c r="R126" s="200">
        <f>R127+R159+R164</f>
        <v>39.121099999999998</v>
      </c>
      <c r="S126" s="104"/>
      <c r="T126" s="201">
        <f>T127+T159+T164</f>
        <v>33.593599999999995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123</v>
      </c>
      <c r="BK126" s="202">
        <f>BK127+BK159+BK164</f>
        <v>0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169</v>
      </c>
      <c r="F127" s="206" t="s">
        <v>170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P128+P148+P156</f>
        <v>0</v>
      </c>
      <c r="Q127" s="211"/>
      <c r="R127" s="212">
        <f>R128+R148+R156</f>
        <v>39.121099999999998</v>
      </c>
      <c r="S127" s="211"/>
      <c r="T127" s="213">
        <f>T128+T148+T156</f>
        <v>32.793599999999998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80</v>
      </c>
      <c r="AT127" s="215" t="s">
        <v>72</v>
      </c>
      <c r="AU127" s="215" t="s">
        <v>73</v>
      </c>
      <c r="AY127" s="214" t="s">
        <v>171</v>
      </c>
      <c r="BK127" s="216">
        <f>BK128+BK148+BK156</f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242</v>
      </c>
      <c r="F128" s="217" t="s">
        <v>403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SUM(P129:P147)</f>
        <v>0</v>
      </c>
      <c r="Q128" s="211"/>
      <c r="R128" s="212">
        <f>SUM(R129:R147)</f>
        <v>39.121099999999998</v>
      </c>
      <c r="S128" s="211"/>
      <c r="T128" s="213">
        <f>SUM(T129:T147)</f>
        <v>32.793599999999998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80</v>
      </c>
      <c r="AT128" s="215" t="s">
        <v>72</v>
      </c>
      <c r="AU128" s="215" t="s">
        <v>80</v>
      </c>
      <c r="AY128" s="214" t="s">
        <v>171</v>
      </c>
      <c r="BK128" s="216">
        <f>SUM(BK129:BK147)</f>
        <v>0</v>
      </c>
    </row>
    <row r="129" s="2" customFormat="1" ht="16.5" customHeight="1">
      <c r="A129" s="38"/>
      <c r="B129" s="39"/>
      <c r="C129" s="219" t="s">
        <v>80</v>
      </c>
      <c r="D129" s="219" t="s">
        <v>173</v>
      </c>
      <c r="E129" s="220" t="s">
        <v>2979</v>
      </c>
      <c r="F129" s="221" t="s">
        <v>2980</v>
      </c>
      <c r="G129" s="222" t="s">
        <v>176</v>
      </c>
      <c r="H129" s="223">
        <v>23.423999999999999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38</v>
      </c>
      <c r="O129" s="91"/>
      <c r="P129" s="229">
        <f>O129*H129</f>
        <v>0</v>
      </c>
      <c r="Q129" s="229">
        <v>1.6699999999999999</v>
      </c>
      <c r="R129" s="229">
        <f>Q129*H129</f>
        <v>39.118079999999999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177</v>
      </c>
      <c r="AT129" s="231" t="s">
        <v>173</v>
      </c>
      <c r="AU129" s="231" t="s">
        <v>82</v>
      </c>
      <c r="AY129" s="17" t="s">
        <v>171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80</v>
      </c>
      <c r="BK129" s="232">
        <f>ROUND(I129*H129,2)</f>
        <v>0</v>
      </c>
      <c r="BL129" s="17" t="s">
        <v>177</v>
      </c>
      <c r="BM129" s="231" t="s">
        <v>2981</v>
      </c>
    </row>
    <row r="130" s="13" customFormat="1">
      <c r="A130" s="13"/>
      <c r="B130" s="233"/>
      <c r="C130" s="234"/>
      <c r="D130" s="235" t="s">
        <v>179</v>
      </c>
      <c r="E130" s="236" t="s">
        <v>1</v>
      </c>
      <c r="F130" s="237" t="s">
        <v>2982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179</v>
      </c>
      <c r="AU130" s="243" t="s">
        <v>82</v>
      </c>
      <c r="AV130" s="13" t="s">
        <v>80</v>
      </c>
      <c r="AW130" s="13" t="s">
        <v>30</v>
      </c>
      <c r="AX130" s="13" t="s">
        <v>73</v>
      </c>
      <c r="AY130" s="243" t="s">
        <v>171</v>
      </c>
    </row>
    <row r="131" s="14" customFormat="1">
      <c r="A131" s="14"/>
      <c r="B131" s="244"/>
      <c r="C131" s="245"/>
      <c r="D131" s="235" t="s">
        <v>179</v>
      </c>
      <c r="E131" s="246" t="s">
        <v>1</v>
      </c>
      <c r="F131" s="247" t="s">
        <v>2983</v>
      </c>
      <c r="G131" s="245"/>
      <c r="H131" s="248">
        <v>23.423999999999999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179</v>
      </c>
      <c r="AU131" s="254" t="s">
        <v>82</v>
      </c>
      <c r="AV131" s="14" t="s">
        <v>82</v>
      </c>
      <c r="AW131" s="14" t="s">
        <v>30</v>
      </c>
      <c r="AX131" s="14" t="s">
        <v>80</v>
      </c>
      <c r="AY131" s="254" t="s">
        <v>171</v>
      </c>
    </row>
    <row r="132" s="2" customFormat="1" ht="37.8" customHeight="1">
      <c r="A132" s="38"/>
      <c r="B132" s="39"/>
      <c r="C132" s="219" t="s">
        <v>82</v>
      </c>
      <c r="D132" s="219" t="s">
        <v>173</v>
      </c>
      <c r="E132" s="220" t="s">
        <v>2321</v>
      </c>
      <c r="F132" s="221" t="s">
        <v>2322</v>
      </c>
      <c r="G132" s="222" t="s">
        <v>211</v>
      </c>
      <c r="H132" s="223">
        <v>12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38</v>
      </c>
      <c r="O132" s="91"/>
      <c r="P132" s="229">
        <f>O132*H132</f>
        <v>0</v>
      </c>
      <c r="Q132" s="229">
        <v>0.00021000000000000001</v>
      </c>
      <c r="R132" s="229">
        <f>Q132*H132</f>
        <v>0.0025200000000000001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177</v>
      </c>
      <c r="AT132" s="231" t="s">
        <v>173</v>
      </c>
      <c r="AU132" s="231" t="s">
        <v>82</v>
      </c>
      <c r="AY132" s="17" t="s">
        <v>171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80</v>
      </c>
      <c r="BK132" s="232">
        <f>ROUND(I132*H132,2)</f>
        <v>0</v>
      </c>
      <c r="BL132" s="17" t="s">
        <v>177</v>
      </c>
      <c r="BM132" s="231" t="s">
        <v>2984</v>
      </c>
    </row>
    <row r="133" s="13" customFormat="1">
      <c r="A133" s="13"/>
      <c r="B133" s="233"/>
      <c r="C133" s="234"/>
      <c r="D133" s="235" t="s">
        <v>179</v>
      </c>
      <c r="E133" s="236" t="s">
        <v>1</v>
      </c>
      <c r="F133" s="237" t="s">
        <v>2985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179</v>
      </c>
      <c r="AU133" s="243" t="s">
        <v>82</v>
      </c>
      <c r="AV133" s="13" t="s">
        <v>80</v>
      </c>
      <c r="AW133" s="13" t="s">
        <v>30</v>
      </c>
      <c r="AX133" s="13" t="s">
        <v>73</v>
      </c>
      <c r="AY133" s="243" t="s">
        <v>171</v>
      </c>
    </row>
    <row r="134" s="14" customFormat="1">
      <c r="A134" s="14"/>
      <c r="B134" s="244"/>
      <c r="C134" s="245"/>
      <c r="D134" s="235" t="s">
        <v>179</v>
      </c>
      <c r="E134" s="246" t="s">
        <v>1</v>
      </c>
      <c r="F134" s="247" t="s">
        <v>113</v>
      </c>
      <c r="G134" s="245"/>
      <c r="H134" s="248">
        <v>12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179</v>
      </c>
      <c r="AU134" s="254" t="s">
        <v>82</v>
      </c>
      <c r="AV134" s="14" t="s">
        <v>82</v>
      </c>
      <c r="AW134" s="14" t="s">
        <v>30</v>
      </c>
      <c r="AX134" s="14" t="s">
        <v>80</v>
      </c>
      <c r="AY134" s="254" t="s">
        <v>171</v>
      </c>
    </row>
    <row r="135" s="2" customFormat="1" ht="24.15" customHeight="1">
      <c r="A135" s="38"/>
      <c r="B135" s="39"/>
      <c r="C135" s="219" t="s">
        <v>191</v>
      </c>
      <c r="D135" s="219" t="s">
        <v>173</v>
      </c>
      <c r="E135" s="220" t="s">
        <v>2036</v>
      </c>
      <c r="F135" s="221" t="s">
        <v>2037</v>
      </c>
      <c r="G135" s="222" t="s">
        <v>211</v>
      </c>
      <c r="H135" s="223">
        <v>29.280000000000001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177</v>
      </c>
      <c r="AT135" s="231" t="s">
        <v>173</v>
      </c>
      <c r="AU135" s="231" t="s">
        <v>82</v>
      </c>
      <c r="AY135" s="17" t="s">
        <v>171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80</v>
      </c>
      <c r="BK135" s="232">
        <f>ROUND(I135*H135,2)</f>
        <v>0</v>
      </c>
      <c r="BL135" s="17" t="s">
        <v>177</v>
      </c>
      <c r="BM135" s="231" t="s">
        <v>2986</v>
      </c>
    </row>
    <row r="136" s="13" customFormat="1">
      <c r="A136" s="13"/>
      <c r="B136" s="233"/>
      <c r="C136" s="234"/>
      <c r="D136" s="235" t="s">
        <v>179</v>
      </c>
      <c r="E136" s="236" t="s">
        <v>1</v>
      </c>
      <c r="F136" s="237" t="s">
        <v>2039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179</v>
      </c>
      <c r="AU136" s="243" t="s">
        <v>82</v>
      </c>
      <c r="AV136" s="13" t="s">
        <v>80</v>
      </c>
      <c r="AW136" s="13" t="s">
        <v>30</v>
      </c>
      <c r="AX136" s="13" t="s">
        <v>73</v>
      </c>
      <c r="AY136" s="243" t="s">
        <v>171</v>
      </c>
    </row>
    <row r="137" s="14" customFormat="1">
      <c r="A137" s="14"/>
      <c r="B137" s="244"/>
      <c r="C137" s="245"/>
      <c r="D137" s="235" t="s">
        <v>179</v>
      </c>
      <c r="E137" s="246" t="s">
        <v>1</v>
      </c>
      <c r="F137" s="247" t="s">
        <v>2987</v>
      </c>
      <c r="G137" s="245"/>
      <c r="H137" s="248">
        <v>29.280000000000001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179</v>
      </c>
      <c r="AU137" s="254" t="s">
        <v>82</v>
      </c>
      <c r="AV137" s="14" t="s">
        <v>82</v>
      </c>
      <c r="AW137" s="14" t="s">
        <v>30</v>
      </c>
      <c r="AX137" s="14" t="s">
        <v>80</v>
      </c>
      <c r="AY137" s="254" t="s">
        <v>171</v>
      </c>
    </row>
    <row r="138" s="2" customFormat="1" ht="16.5" customHeight="1">
      <c r="A138" s="38"/>
      <c r="B138" s="39"/>
      <c r="C138" s="219" t="s">
        <v>177</v>
      </c>
      <c r="D138" s="219" t="s">
        <v>173</v>
      </c>
      <c r="E138" s="220" t="s">
        <v>436</v>
      </c>
      <c r="F138" s="221" t="s">
        <v>437</v>
      </c>
      <c r="G138" s="222" t="s">
        <v>211</v>
      </c>
      <c r="H138" s="223">
        <v>1400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38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177</v>
      </c>
      <c r="AT138" s="231" t="s">
        <v>173</v>
      </c>
      <c r="AU138" s="231" t="s">
        <v>82</v>
      </c>
      <c r="AY138" s="17" t="s">
        <v>171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80</v>
      </c>
      <c r="BK138" s="232">
        <f>ROUND(I138*H138,2)</f>
        <v>0</v>
      </c>
      <c r="BL138" s="17" t="s">
        <v>177</v>
      </c>
      <c r="BM138" s="231" t="s">
        <v>2988</v>
      </c>
    </row>
    <row r="139" s="13" customFormat="1">
      <c r="A139" s="13"/>
      <c r="B139" s="233"/>
      <c r="C139" s="234"/>
      <c r="D139" s="235" t="s">
        <v>179</v>
      </c>
      <c r="E139" s="236" t="s">
        <v>1</v>
      </c>
      <c r="F139" s="237" t="s">
        <v>2042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179</v>
      </c>
      <c r="AU139" s="243" t="s">
        <v>82</v>
      </c>
      <c r="AV139" s="13" t="s">
        <v>80</v>
      </c>
      <c r="AW139" s="13" t="s">
        <v>30</v>
      </c>
      <c r="AX139" s="13" t="s">
        <v>73</v>
      </c>
      <c r="AY139" s="243" t="s">
        <v>171</v>
      </c>
    </row>
    <row r="140" s="14" customFormat="1">
      <c r="A140" s="14"/>
      <c r="B140" s="244"/>
      <c r="C140" s="245"/>
      <c r="D140" s="235" t="s">
        <v>179</v>
      </c>
      <c r="E140" s="246" t="s">
        <v>1</v>
      </c>
      <c r="F140" s="247" t="s">
        <v>2989</v>
      </c>
      <c r="G140" s="245"/>
      <c r="H140" s="248">
        <v>1400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82</v>
      </c>
      <c r="AV140" s="14" t="s">
        <v>82</v>
      </c>
      <c r="AW140" s="14" t="s">
        <v>30</v>
      </c>
      <c r="AX140" s="14" t="s">
        <v>80</v>
      </c>
      <c r="AY140" s="254" t="s">
        <v>171</v>
      </c>
    </row>
    <row r="141" s="2" customFormat="1" ht="16.5" customHeight="1">
      <c r="A141" s="38"/>
      <c r="B141" s="39"/>
      <c r="C141" s="219" t="s">
        <v>203</v>
      </c>
      <c r="D141" s="219" t="s">
        <v>173</v>
      </c>
      <c r="E141" s="220" t="s">
        <v>2706</v>
      </c>
      <c r="F141" s="221" t="s">
        <v>2707</v>
      </c>
      <c r="G141" s="222" t="s">
        <v>211</v>
      </c>
      <c r="H141" s="223">
        <v>50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1.0000000000000001E-05</v>
      </c>
      <c r="R141" s="229">
        <f>Q141*H141</f>
        <v>0.00050000000000000001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177</v>
      </c>
      <c r="AT141" s="231" t="s">
        <v>173</v>
      </c>
      <c r="AU141" s="231" t="s">
        <v>82</v>
      </c>
      <c r="AY141" s="17" t="s">
        <v>171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80</v>
      </c>
      <c r="BK141" s="232">
        <f>ROUND(I141*H141,2)</f>
        <v>0</v>
      </c>
      <c r="BL141" s="17" t="s">
        <v>177</v>
      </c>
      <c r="BM141" s="231" t="s">
        <v>2990</v>
      </c>
    </row>
    <row r="142" s="13" customFormat="1">
      <c r="A142" s="13"/>
      <c r="B142" s="233"/>
      <c r="C142" s="234"/>
      <c r="D142" s="235" t="s">
        <v>179</v>
      </c>
      <c r="E142" s="236" t="s">
        <v>1</v>
      </c>
      <c r="F142" s="237" t="s">
        <v>2991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179</v>
      </c>
      <c r="AU142" s="243" t="s">
        <v>82</v>
      </c>
      <c r="AV142" s="13" t="s">
        <v>80</v>
      </c>
      <c r="AW142" s="13" t="s">
        <v>30</v>
      </c>
      <c r="AX142" s="13" t="s">
        <v>73</v>
      </c>
      <c r="AY142" s="243" t="s">
        <v>171</v>
      </c>
    </row>
    <row r="143" s="14" customFormat="1">
      <c r="A143" s="14"/>
      <c r="B143" s="244"/>
      <c r="C143" s="245"/>
      <c r="D143" s="235" t="s">
        <v>179</v>
      </c>
      <c r="E143" s="246" t="s">
        <v>1</v>
      </c>
      <c r="F143" s="247" t="s">
        <v>285</v>
      </c>
      <c r="G143" s="245"/>
      <c r="H143" s="248">
        <v>50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82</v>
      </c>
      <c r="AV143" s="14" t="s">
        <v>82</v>
      </c>
      <c r="AW143" s="14" t="s">
        <v>30</v>
      </c>
      <c r="AX143" s="14" t="s">
        <v>73</v>
      </c>
      <c r="AY143" s="254" t="s">
        <v>171</v>
      </c>
    </row>
    <row r="144" s="15" customFormat="1">
      <c r="A144" s="15"/>
      <c r="B144" s="255"/>
      <c r="C144" s="256"/>
      <c r="D144" s="235" t="s">
        <v>179</v>
      </c>
      <c r="E144" s="257" t="s">
        <v>1</v>
      </c>
      <c r="F144" s="258" t="s">
        <v>187</v>
      </c>
      <c r="G144" s="256"/>
      <c r="H144" s="259">
        <v>50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179</v>
      </c>
      <c r="AU144" s="265" t="s">
        <v>82</v>
      </c>
      <c r="AV144" s="15" t="s">
        <v>177</v>
      </c>
      <c r="AW144" s="15" t="s">
        <v>30</v>
      </c>
      <c r="AX144" s="15" t="s">
        <v>80</v>
      </c>
      <c r="AY144" s="265" t="s">
        <v>171</v>
      </c>
    </row>
    <row r="145" s="2" customFormat="1" ht="21.75" customHeight="1">
      <c r="A145" s="38"/>
      <c r="B145" s="39"/>
      <c r="C145" s="219" t="s">
        <v>208</v>
      </c>
      <c r="D145" s="219" t="s">
        <v>173</v>
      </c>
      <c r="E145" s="220" t="s">
        <v>2992</v>
      </c>
      <c r="F145" s="221" t="s">
        <v>2993</v>
      </c>
      <c r="G145" s="222" t="s">
        <v>176</v>
      </c>
      <c r="H145" s="223">
        <v>23.423999999999999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1.3999999999999999</v>
      </c>
      <c r="T145" s="230">
        <f>S145*H145</f>
        <v>32.793599999999998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177</v>
      </c>
      <c r="AT145" s="231" t="s">
        <v>173</v>
      </c>
      <c r="AU145" s="231" t="s">
        <v>82</v>
      </c>
      <c r="AY145" s="17" t="s">
        <v>171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80</v>
      </c>
      <c r="BK145" s="232">
        <f>ROUND(I145*H145,2)</f>
        <v>0</v>
      </c>
      <c r="BL145" s="17" t="s">
        <v>177</v>
      </c>
      <c r="BM145" s="231" t="s">
        <v>2994</v>
      </c>
    </row>
    <row r="146" s="13" customFormat="1">
      <c r="A146" s="13"/>
      <c r="B146" s="233"/>
      <c r="C146" s="234"/>
      <c r="D146" s="235" t="s">
        <v>179</v>
      </c>
      <c r="E146" s="236" t="s">
        <v>1</v>
      </c>
      <c r="F146" s="237" t="s">
        <v>2995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179</v>
      </c>
      <c r="AU146" s="243" t="s">
        <v>82</v>
      </c>
      <c r="AV146" s="13" t="s">
        <v>80</v>
      </c>
      <c r="AW146" s="13" t="s">
        <v>30</v>
      </c>
      <c r="AX146" s="13" t="s">
        <v>73</v>
      </c>
      <c r="AY146" s="243" t="s">
        <v>171</v>
      </c>
    </row>
    <row r="147" s="14" customFormat="1">
      <c r="A147" s="14"/>
      <c r="B147" s="244"/>
      <c r="C147" s="245"/>
      <c r="D147" s="235" t="s">
        <v>179</v>
      </c>
      <c r="E147" s="246" t="s">
        <v>1</v>
      </c>
      <c r="F147" s="247" t="s">
        <v>2983</v>
      </c>
      <c r="G147" s="245"/>
      <c r="H147" s="248">
        <v>23.423999999999999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179</v>
      </c>
      <c r="AU147" s="254" t="s">
        <v>82</v>
      </c>
      <c r="AV147" s="14" t="s">
        <v>82</v>
      </c>
      <c r="AW147" s="14" t="s">
        <v>30</v>
      </c>
      <c r="AX147" s="14" t="s">
        <v>80</v>
      </c>
      <c r="AY147" s="254" t="s">
        <v>171</v>
      </c>
    </row>
    <row r="148" s="12" customFormat="1" ht="22.8" customHeight="1">
      <c r="A148" s="12"/>
      <c r="B148" s="203"/>
      <c r="C148" s="204"/>
      <c r="D148" s="205" t="s">
        <v>72</v>
      </c>
      <c r="E148" s="217" t="s">
        <v>569</v>
      </c>
      <c r="F148" s="217" t="s">
        <v>570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SUM(P149:P155)</f>
        <v>0</v>
      </c>
      <c r="Q148" s="211"/>
      <c r="R148" s="212">
        <f>SUM(R149:R155)</f>
        <v>0</v>
      </c>
      <c r="S148" s="211"/>
      <c r="T148" s="213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80</v>
      </c>
      <c r="AT148" s="215" t="s">
        <v>72</v>
      </c>
      <c r="AU148" s="215" t="s">
        <v>80</v>
      </c>
      <c r="AY148" s="214" t="s">
        <v>171</v>
      </c>
      <c r="BK148" s="216">
        <f>SUM(BK149:BK155)</f>
        <v>0</v>
      </c>
    </row>
    <row r="149" s="2" customFormat="1" ht="24.15" customHeight="1">
      <c r="A149" s="38"/>
      <c r="B149" s="39"/>
      <c r="C149" s="219" t="s">
        <v>220</v>
      </c>
      <c r="D149" s="219" t="s">
        <v>173</v>
      </c>
      <c r="E149" s="220" t="s">
        <v>572</v>
      </c>
      <c r="F149" s="221" t="s">
        <v>573</v>
      </c>
      <c r="G149" s="222" t="s">
        <v>371</v>
      </c>
      <c r="H149" s="223">
        <v>33.594000000000001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38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177</v>
      </c>
      <c r="AT149" s="231" t="s">
        <v>173</v>
      </c>
      <c r="AU149" s="231" t="s">
        <v>82</v>
      </c>
      <c r="AY149" s="17" t="s">
        <v>171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80</v>
      </c>
      <c r="BK149" s="232">
        <f>ROUND(I149*H149,2)</f>
        <v>0</v>
      </c>
      <c r="BL149" s="17" t="s">
        <v>177</v>
      </c>
      <c r="BM149" s="231" t="s">
        <v>2996</v>
      </c>
    </row>
    <row r="150" s="2" customFormat="1" ht="33" customHeight="1">
      <c r="A150" s="38"/>
      <c r="B150" s="39"/>
      <c r="C150" s="219" t="s">
        <v>236</v>
      </c>
      <c r="D150" s="219" t="s">
        <v>173</v>
      </c>
      <c r="E150" s="220" t="s">
        <v>576</v>
      </c>
      <c r="F150" s="221" t="s">
        <v>577</v>
      </c>
      <c r="G150" s="222" t="s">
        <v>371</v>
      </c>
      <c r="H150" s="223">
        <v>671.88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177</v>
      </c>
      <c r="AT150" s="231" t="s">
        <v>173</v>
      </c>
      <c r="AU150" s="231" t="s">
        <v>82</v>
      </c>
      <c r="AY150" s="17" t="s">
        <v>171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80</v>
      </c>
      <c r="BK150" s="232">
        <f>ROUND(I150*H150,2)</f>
        <v>0</v>
      </c>
      <c r="BL150" s="17" t="s">
        <v>177</v>
      </c>
      <c r="BM150" s="231" t="s">
        <v>2997</v>
      </c>
    </row>
    <row r="151" s="14" customFormat="1">
      <c r="A151" s="14"/>
      <c r="B151" s="244"/>
      <c r="C151" s="245"/>
      <c r="D151" s="235" t="s">
        <v>179</v>
      </c>
      <c r="E151" s="245"/>
      <c r="F151" s="247" t="s">
        <v>2998</v>
      </c>
      <c r="G151" s="245"/>
      <c r="H151" s="248">
        <v>671.88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82</v>
      </c>
      <c r="AV151" s="14" t="s">
        <v>82</v>
      </c>
      <c r="AW151" s="14" t="s">
        <v>4</v>
      </c>
      <c r="AX151" s="14" t="s">
        <v>80</v>
      </c>
      <c r="AY151" s="254" t="s">
        <v>171</v>
      </c>
    </row>
    <row r="152" s="2" customFormat="1" ht="24.15" customHeight="1">
      <c r="A152" s="38"/>
      <c r="B152" s="39"/>
      <c r="C152" s="219" t="s">
        <v>242</v>
      </c>
      <c r="D152" s="219" t="s">
        <v>173</v>
      </c>
      <c r="E152" s="220" t="s">
        <v>581</v>
      </c>
      <c r="F152" s="221" t="s">
        <v>582</v>
      </c>
      <c r="G152" s="222" t="s">
        <v>371</v>
      </c>
      <c r="H152" s="223">
        <v>33.594000000000001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177</v>
      </c>
      <c r="AT152" s="231" t="s">
        <v>173</v>
      </c>
      <c r="AU152" s="231" t="s">
        <v>82</v>
      </c>
      <c r="AY152" s="17" t="s">
        <v>171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80</v>
      </c>
      <c r="BK152" s="232">
        <f>ROUND(I152*H152,2)</f>
        <v>0</v>
      </c>
      <c r="BL152" s="17" t="s">
        <v>177</v>
      </c>
      <c r="BM152" s="231" t="s">
        <v>2999</v>
      </c>
    </row>
    <row r="153" s="2" customFormat="1" ht="24.15" customHeight="1">
      <c r="A153" s="38"/>
      <c r="B153" s="39"/>
      <c r="C153" s="219" t="s">
        <v>107</v>
      </c>
      <c r="D153" s="219" t="s">
        <v>173</v>
      </c>
      <c r="E153" s="220" t="s">
        <v>585</v>
      </c>
      <c r="F153" s="221" t="s">
        <v>586</v>
      </c>
      <c r="G153" s="222" t="s">
        <v>371</v>
      </c>
      <c r="H153" s="223">
        <v>638.28599999999994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177</v>
      </c>
      <c r="AT153" s="231" t="s">
        <v>173</v>
      </c>
      <c r="AU153" s="231" t="s">
        <v>82</v>
      </c>
      <c r="AY153" s="17" t="s">
        <v>171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80</v>
      </c>
      <c r="BK153" s="232">
        <f>ROUND(I153*H153,2)</f>
        <v>0</v>
      </c>
      <c r="BL153" s="17" t="s">
        <v>177</v>
      </c>
      <c r="BM153" s="231" t="s">
        <v>3000</v>
      </c>
    </row>
    <row r="154" s="14" customFormat="1">
      <c r="A154" s="14"/>
      <c r="B154" s="244"/>
      <c r="C154" s="245"/>
      <c r="D154" s="235" t="s">
        <v>179</v>
      </c>
      <c r="E154" s="245"/>
      <c r="F154" s="247" t="s">
        <v>3001</v>
      </c>
      <c r="G154" s="245"/>
      <c r="H154" s="248">
        <v>638.28599999999994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179</v>
      </c>
      <c r="AU154" s="254" t="s">
        <v>82</v>
      </c>
      <c r="AV154" s="14" t="s">
        <v>82</v>
      </c>
      <c r="AW154" s="14" t="s">
        <v>4</v>
      </c>
      <c r="AX154" s="14" t="s">
        <v>80</v>
      </c>
      <c r="AY154" s="254" t="s">
        <v>171</v>
      </c>
    </row>
    <row r="155" s="2" customFormat="1" ht="24.15" customHeight="1">
      <c r="A155" s="38"/>
      <c r="B155" s="39"/>
      <c r="C155" s="219" t="s">
        <v>110</v>
      </c>
      <c r="D155" s="219" t="s">
        <v>173</v>
      </c>
      <c r="E155" s="220" t="s">
        <v>3002</v>
      </c>
      <c r="F155" s="221" t="s">
        <v>2192</v>
      </c>
      <c r="G155" s="222" t="s">
        <v>371</v>
      </c>
      <c r="H155" s="223">
        <v>33.594000000000001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38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177</v>
      </c>
      <c r="AT155" s="231" t="s">
        <v>173</v>
      </c>
      <c r="AU155" s="231" t="s">
        <v>82</v>
      </c>
      <c r="AY155" s="17" t="s">
        <v>171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80</v>
      </c>
      <c r="BK155" s="232">
        <f>ROUND(I155*H155,2)</f>
        <v>0</v>
      </c>
      <c r="BL155" s="17" t="s">
        <v>177</v>
      </c>
      <c r="BM155" s="231" t="s">
        <v>3003</v>
      </c>
    </row>
    <row r="156" s="12" customFormat="1" ht="22.8" customHeight="1">
      <c r="A156" s="12"/>
      <c r="B156" s="203"/>
      <c r="C156" s="204"/>
      <c r="D156" s="205" t="s">
        <v>72</v>
      </c>
      <c r="E156" s="217" t="s">
        <v>593</v>
      </c>
      <c r="F156" s="217" t="s">
        <v>594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SUM(P157:P158)</f>
        <v>0</v>
      </c>
      <c r="Q156" s="211"/>
      <c r="R156" s="212">
        <f>SUM(R157:R158)</f>
        <v>0</v>
      </c>
      <c r="S156" s="211"/>
      <c r="T156" s="213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80</v>
      </c>
      <c r="AT156" s="215" t="s">
        <v>72</v>
      </c>
      <c r="AU156" s="215" t="s">
        <v>80</v>
      </c>
      <c r="AY156" s="214" t="s">
        <v>171</v>
      </c>
      <c r="BK156" s="216">
        <f>SUM(BK157:BK158)</f>
        <v>0</v>
      </c>
    </row>
    <row r="157" s="2" customFormat="1" ht="16.5" customHeight="1">
      <c r="A157" s="38"/>
      <c r="B157" s="39"/>
      <c r="C157" s="219" t="s">
        <v>113</v>
      </c>
      <c r="D157" s="219" t="s">
        <v>173</v>
      </c>
      <c r="E157" s="220" t="s">
        <v>2057</v>
      </c>
      <c r="F157" s="221" t="s">
        <v>2058</v>
      </c>
      <c r="G157" s="222" t="s">
        <v>371</v>
      </c>
      <c r="H157" s="223">
        <v>39.121000000000002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177</v>
      </c>
      <c r="AT157" s="231" t="s">
        <v>173</v>
      </c>
      <c r="AU157" s="231" t="s">
        <v>82</v>
      </c>
      <c r="AY157" s="17" t="s">
        <v>171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80</v>
      </c>
      <c r="BK157" s="232">
        <f>ROUND(I157*H157,2)</f>
        <v>0</v>
      </c>
      <c r="BL157" s="17" t="s">
        <v>177</v>
      </c>
      <c r="BM157" s="231" t="s">
        <v>3004</v>
      </c>
    </row>
    <row r="158" s="2" customFormat="1" ht="24.15" customHeight="1">
      <c r="A158" s="38"/>
      <c r="B158" s="39"/>
      <c r="C158" s="219" t="s">
        <v>286</v>
      </c>
      <c r="D158" s="219" t="s">
        <v>173</v>
      </c>
      <c r="E158" s="220" t="s">
        <v>2060</v>
      </c>
      <c r="F158" s="221" t="s">
        <v>2061</v>
      </c>
      <c r="G158" s="222" t="s">
        <v>371</v>
      </c>
      <c r="H158" s="223">
        <v>39.121000000000002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177</v>
      </c>
      <c r="AT158" s="231" t="s">
        <v>173</v>
      </c>
      <c r="AU158" s="231" t="s">
        <v>82</v>
      </c>
      <c r="AY158" s="17" t="s">
        <v>171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80</v>
      </c>
      <c r="BK158" s="232">
        <f>ROUND(I158*H158,2)</f>
        <v>0</v>
      </c>
      <c r="BL158" s="17" t="s">
        <v>177</v>
      </c>
      <c r="BM158" s="231" t="s">
        <v>3005</v>
      </c>
    </row>
    <row r="159" s="12" customFormat="1" ht="25.92" customHeight="1">
      <c r="A159" s="12"/>
      <c r="B159" s="203"/>
      <c r="C159" s="204"/>
      <c r="D159" s="205" t="s">
        <v>72</v>
      </c>
      <c r="E159" s="206" t="s">
        <v>604</v>
      </c>
      <c r="F159" s="206" t="s">
        <v>605</v>
      </c>
      <c r="G159" s="204"/>
      <c r="H159" s="204"/>
      <c r="I159" s="207"/>
      <c r="J159" s="208">
        <f>BK159</f>
        <v>0</v>
      </c>
      <c r="K159" s="204"/>
      <c r="L159" s="209"/>
      <c r="M159" s="210"/>
      <c r="N159" s="211"/>
      <c r="O159" s="211"/>
      <c r="P159" s="212">
        <f>P160</f>
        <v>0</v>
      </c>
      <c r="Q159" s="211"/>
      <c r="R159" s="212">
        <f>R160</f>
        <v>0</v>
      </c>
      <c r="S159" s="211"/>
      <c r="T159" s="213">
        <f>T160</f>
        <v>0.80000000000000004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82</v>
      </c>
      <c r="AT159" s="215" t="s">
        <v>72</v>
      </c>
      <c r="AU159" s="215" t="s">
        <v>73</v>
      </c>
      <c r="AY159" s="214" t="s">
        <v>171</v>
      </c>
      <c r="BK159" s="216">
        <f>BK160</f>
        <v>0</v>
      </c>
    </row>
    <row r="160" s="12" customFormat="1" ht="22.8" customHeight="1">
      <c r="A160" s="12"/>
      <c r="B160" s="203"/>
      <c r="C160" s="204"/>
      <c r="D160" s="205" t="s">
        <v>72</v>
      </c>
      <c r="E160" s="217" t="s">
        <v>2089</v>
      </c>
      <c r="F160" s="217" t="s">
        <v>2090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SUM(P161:P163)</f>
        <v>0</v>
      </c>
      <c r="Q160" s="211"/>
      <c r="R160" s="212">
        <f>SUM(R161:R163)</f>
        <v>0</v>
      </c>
      <c r="S160" s="211"/>
      <c r="T160" s="213">
        <f>SUM(T161:T163)</f>
        <v>0.80000000000000004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82</v>
      </c>
      <c r="AT160" s="215" t="s">
        <v>72</v>
      </c>
      <c r="AU160" s="215" t="s">
        <v>80</v>
      </c>
      <c r="AY160" s="214" t="s">
        <v>171</v>
      </c>
      <c r="BK160" s="216">
        <f>SUM(BK161:BK163)</f>
        <v>0</v>
      </c>
    </row>
    <row r="161" s="2" customFormat="1" ht="33" customHeight="1">
      <c r="A161" s="38"/>
      <c r="B161" s="39"/>
      <c r="C161" s="219" t="s">
        <v>297</v>
      </c>
      <c r="D161" s="219" t="s">
        <v>173</v>
      </c>
      <c r="E161" s="220" t="s">
        <v>3006</v>
      </c>
      <c r="F161" s="221" t="s">
        <v>3007</v>
      </c>
      <c r="G161" s="222" t="s">
        <v>2096</v>
      </c>
      <c r="H161" s="223">
        <v>800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0.001</v>
      </c>
      <c r="T161" s="230">
        <f>S161*H161</f>
        <v>0.80000000000000004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307</v>
      </c>
      <c r="AT161" s="231" t="s">
        <v>173</v>
      </c>
      <c r="AU161" s="231" t="s">
        <v>82</v>
      </c>
      <c r="AY161" s="17" t="s">
        <v>171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80</v>
      </c>
      <c r="BK161" s="232">
        <f>ROUND(I161*H161,2)</f>
        <v>0</v>
      </c>
      <c r="BL161" s="17" t="s">
        <v>307</v>
      </c>
      <c r="BM161" s="231" t="s">
        <v>3008</v>
      </c>
    </row>
    <row r="162" s="13" customFormat="1">
      <c r="A162" s="13"/>
      <c r="B162" s="233"/>
      <c r="C162" s="234"/>
      <c r="D162" s="235" t="s">
        <v>179</v>
      </c>
      <c r="E162" s="236" t="s">
        <v>1</v>
      </c>
      <c r="F162" s="237" t="s">
        <v>3009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179</v>
      </c>
      <c r="AU162" s="243" t="s">
        <v>82</v>
      </c>
      <c r="AV162" s="13" t="s">
        <v>80</v>
      </c>
      <c r="AW162" s="13" t="s">
        <v>30</v>
      </c>
      <c r="AX162" s="13" t="s">
        <v>73</v>
      </c>
      <c r="AY162" s="243" t="s">
        <v>171</v>
      </c>
    </row>
    <row r="163" s="14" customFormat="1">
      <c r="A163" s="14"/>
      <c r="B163" s="244"/>
      <c r="C163" s="245"/>
      <c r="D163" s="235" t="s">
        <v>179</v>
      </c>
      <c r="E163" s="246" t="s">
        <v>1</v>
      </c>
      <c r="F163" s="247" t="s">
        <v>3010</v>
      </c>
      <c r="G163" s="245"/>
      <c r="H163" s="248">
        <v>800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82</v>
      </c>
      <c r="AV163" s="14" t="s">
        <v>82</v>
      </c>
      <c r="AW163" s="14" t="s">
        <v>30</v>
      </c>
      <c r="AX163" s="14" t="s">
        <v>80</v>
      </c>
      <c r="AY163" s="254" t="s">
        <v>171</v>
      </c>
    </row>
    <row r="164" s="12" customFormat="1" ht="25.92" customHeight="1">
      <c r="A164" s="12"/>
      <c r="B164" s="203"/>
      <c r="C164" s="204"/>
      <c r="D164" s="205" t="s">
        <v>72</v>
      </c>
      <c r="E164" s="206" t="s">
        <v>1972</v>
      </c>
      <c r="F164" s="206" t="s">
        <v>1973</v>
      </c>
      <c r="G164" s="204"/>
      <c r="H164" s="204"/>
      <c r="I164" s="207"/>
      <c r="J164" s="208">
        <f>BK164</f>
        <v>0</v>
      </c>
      <c r="K164" s="204"/>
      <c r="L164" s="209"/>
      <c r="M164" s="210"/>
      <c r="N164" s="211"/>
      <c r="O164" s="211"/>
      <c r="P164" s="212">
        <f>P165+P167+P171</f>
        <v>0</v>
      </c>
      <c r="Q164" s="211"/>
      <c r="R164" s="212">
        <f>R165+R167+R171</f>
        <v>0</v>
      </c>
      <c r="S164" s="211"/>
      <c r="T164" s="213">
        <f>T165+T167+T171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203</v>
      </c>
      <c r="AT164" s="215" t="s">
        <v>72</v>
      </c>
      <c r="AU164" s="215" t="s">
        <v>73</v>
      </c>
      <c r="AY164" s="214" t="s">
        <v>171</v>
      </c>
      <c r="BK164" s="216">
        <f>BK165+BK167+BK171</f>
        <v>0</v>
      </c>
    </row>
    <row r="165" s="12" customFormat="1" ht="22.8" customHeight="1">
      <c r="A165" s="12"/>
      <c r="B165" s="203"/>
      <c r="C165" s="204"/>
      <c r="D165" s="205" t="s">
        <v>72</v>
      </c>
      <c r="E165" s="217" t="s">
        <v>1974</v>
      </c>
      <c r="F165" s="217" t="s">
        <v>1975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P166</f>
        <v>0</v>
      </c>
      <c r="Q165" s="211"/>
      <c r="R165" s="212">
        <f>R166</f>
        <v>0</v>
      </c>
      <c r="S165" s="211"/>
      <c r="T165" s="213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203</v>
      </c>
      <c r="AT165" s="215" t="s">
        <v>72</v>
      </c>
      <c r="AU165" s="215" t="s">
        <v>80</v>
      </c>
      <c r="AY165" s="214" t="s">
        <v>171</v>
      </c>
      <c r="BK165" s="216">
        <f>BK166</f>
        <v>0</v>
      </c>
    </row>
    <row r="166" s="2" customFormat="1" ht="16.5" customHeight="1">
      <c r="A166" s="38"/>
      <c r="B166" s="39"/>
      <c r="C166" s="219" t="s">
        <v>8</v>
      </c>
      <c r="D166" s="219" t="s">
        <v>173</v>
      </c>
      <c r="E166" s="220" t="s">
        <v>1977</v>
      </c>
      <c r="F166" s="221" t="s">
        <v>1975</v>
      </c>
      <c r="G166" s="222" t="s">
        <v>1978</v>
      </c>
      <c r="H166" s="277"/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1979</v>
      </c>
      <c r="AT166" s="231" t="s">
        <v>173</v>
      </c>
      <c r="AU166" s="231" t="s">
        <v>82</v>
      </c>
      <c r="AY166" s="17" t="s">
        <v>171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80</v>
      </c>
      <c r="BK166" s="232">
        <f>ROUND(I166*H166,2)</f>
        <v>0</v>
      </c>
      <c r="BL166" s="17" t="s">
        <v>1979</v>
      </c>
      <c r="BM166" s="231" t="s">
        <v>3011</v>
      </c>
    </row>
    <row r="167" s="12" customFormat="1" ht="22.8" customHeight="1">
      <c r="A167" s="12"/>
      <c r="B167" s="203"/>
      <c r="C167" s="204"/>
      <c r="D167" s="205" t="s">
        <v>72</v>
      </c>
      <c r="E167" s="217" t="s">
        <v>1981</v>
      </c>
      <c r="F167" s="217" t="s">
        <v>1982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SUM(P168:P170)</f>
        <v>0</v>
      </c>
      <c r="Q167" s="211"/>
      <c r="R167" s="212">
        <f>SUM(R168:R170)</f>
        <v>0</v>
      </c>
      <c r="S167" s="211"/>
      <c r="T167" s="213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203</v>
      </c>
      <c r="AT167" s="215" t="s">
        <v>72</v>
      </c>
      <c r="AU167" s="215" t="s">
        <v>80</v>
      </c>
      <c r="AY167" s="214" t="s">
        <v>171</v>
      </c>
      <c r="BK167" s="216">
        <f>SUM(BK168:BK170)</f>
        <v>0</v>
      </c>
    </row>
    <row r="168" s="2" customFormat="1" ht="16.5" customHeight="1">
      <c r="A168" s="38"/>
      <c r="B168" s="39"/>
      <c r="C168" s="219" t="s">
        <v>307</v>
      </c>
      <c r="D168" s="219" t="s">
        <v>173</v>
      </c>
      <c r="E168" s="220" t="s">
        <v>2125</v>
      </c>
      <c r="F168" s="221" t="s">
        <v>2126</v>
      </c>
      <c r="G168" s="222" t="s">
        <v>1182</v>
      </c>
      <c r="H168" s="223">
        <v>1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38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1979</v>
      </c>
      <c r="AT168" s="231" t="s">
        <v>173</v>
      </c>
      <c r="AU168" s="231" t="s">
        <v>82</v>
      </c>
      <c r="AY168" s="17" t="s">
        <v>171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80</v>
      </c>
      <c r="BK168" s="232">
        <f>ROUND(I168*H168,2)</f>
        <v>0</v>
      </c>
      <c r="BL168" s="17" t="s">
        <v>1979</v>
      </c>
      <c r="BM168" s="231" t="s">
        <v>3012</v>
      </c>
    </row>
    <row r="169" s="14" customFormat="1">
      <c r="A169" s="14"/>
      <c r="B169" s="244"/>
      <c r="C169" s="245"/>
      <c r="D169" s="235" t="s">
        <v>179</v>
      </c>
      <c r="E169" s="246" t="s">
        <v>1</v>
      </c>
      <c r="F169" s="247" t="s">
        <v>80</v>
      </c>
      <c r="G169" s="245"/>
      <c r="H169" s="248">
        <v>1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82</v>
      </c>
      <c r="AV169" s="14" t="s">
        <v>82</v>
      </c>
      <c r="AW169" s="14" t="s">
        <v>30</v>
      </c>
      <c r="AX169" s="14" t="s">
        <v>80</v>
      </c>
      <c r="AY169" s="254" t="s">
        <v>171</v>
      </c>
    </row>
    <row r="170" s="2" customFormat="1" ht="16.5" customHeight="1">
      <c r="A170" s="38"/>
      <c r="B170" s="39"/>
      <c r="C170" s="219" t="s">
        <v>312</v>
      </c>
      <c r="D170" s="219" t="s">
        <v>173</v>
      </c>
      <c r="E170" s="220" t="s">
        <v>1984</v>
      </c>
      <c r="F170" s="221" t="s">
        <v>1985</v>
      </c>
      <c r="G170" s="222" t="s">
        <v>1978</v>
      </c>
      <c r="H170" s="277"/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1979</v>
      </c>
      <c r="AT170" s="231" t="s">
        <v>173</v>
      </c>
      <c r="AU170" s="231" t="s">
        <v>82</v>
      </c>
      <c r="AY170" s="17" t="s">
        <v>171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80</v>
      </c>
      <c r="BK170" s="232">
        <f>ROUND(I170*H170,2)</f>
        <v>0</v>
      </c>
      <c r="BL170" s="17" t="s">
        <v>1979</v>
      </c>
      <c r="BM170" s="231" t="s">
        <v>3013</v>
      </c>
    </row>
    <row r="171" s="12" customFormat="1" ht="22.8" customHeight="1">
      <c r="A171" s="12"/>
      <c r="B171" s="203"/>
      <c r="C171" s="204"/>
      <c r="D171" s="205" t="s">
        <v>72</v>
      </c>
      <c r="E171" s="217" t="s">
        <v>1987</v>
      </c>
      <c r="F171" s="217" t="s">
        <v>1988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P172</f>
        <v>0</v>
      </c>
      <c r="Q171" s="211"/>
      <c r="R171" s="212">
        <f>R172</f>
        <v>0</v>
      </c>
      <c r="S171" s="211"/>
      <c r="T171" s="213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203</v>
      </c>
      <c r="AT171" s="215" t="s">
        <v>72</v>
      </c>
      <c r="AU171" s="215" t="s">
        <v>80</v>
      </c>
      <c r="AY171" s="214" t="s">
        <v>171</v>
      </c>
      <c r="BK171" s="216">
        <f>BK172</f>
        <v>0</v>
      </c>
    </row>
    <row r="172" s="2" customFormat="1" ht="16.5" customHeight="1">
      <c r="A172" s="38"/>
      <c r="B172" s="39"/>
      <c r="C172" s="219" t="s">
        <v>317</v>
      </c>
      <c r="D172" s="219" t="s">
        <v>173</v>
      </c>
      <c r="E172" s="220" t="s">
        <v>1990</v>
      </c>
      <c r="F172" s="221" t="s">
        <v>1988</v>
      </c>
      <c r="G172" s="222" t="s">
        <v>1978</v>
      </c>
      <c r="H172" s="277"/>
      <c r="I172" s="224"/>
      <c r="J172" s="225">
        <f>ROUND(I172*H172,2)</f>
        <v>0</v>
      </c>
      <c r="K172" s="226"/>
      <c r="L172" s="44"/>
      <c r="M172" s="278" t="s">
        <v>1</v>
      </c>
      <c r="N172" s="279" t="s">
        <v>38</v>
      </c>
      <c r="O172" s="280"/>
      <c r="P172" s="281">
        <f>O172*H172</f>
        <v>0</v>
      </c>
      <c r="Q172" s="281">
        <v>0</v>
      </c>
      <c r="R172" s="281">
        <f>Q172*H172</f>
        <v>0</v>
      </c>
      <c r="S172" s="281">
        <v>0</v>
      </c>
      <c r="T172" s="2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1979</v>
      </c>
      <c r="AT172" s="231" t="s">
        <v>173</v>
      </c>
      <c r="AU172" s="231" t="s">
        <v>82</v>
      </c>
      <c r="AY172" s="17" t="s">
        <v>171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80</v>
      </c>
      <c r="BK172" s="232">
        <f>ROUND(I172*H172,2)</f>
        <v>0</v>
      </c>
      <c r="BL172" s="17" t="s">
        <v>1979</v>
      </c>
      <c r="BM172" s="231" t="s">
        <v>3014</v>
      </c>
    </row>
    <row r="173" s="2" customFormat="1" ht="6.96" customHeight="1">
      <c r="A173" s="38"/>
      <c r="B173" s="66"/>
      <c r="C173" s="67"/>
      <c r="D173" s="67"/>
      <c r="E173" s="67"/>
      <c r="F173" s="67"/>
      <c r="G173" s="67"/>
      <c r="H173" s="67"/>
      <c r="I173" s="67"/>
      <c r="J173" s="67"/>
      <c r="K173" s="67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iUDp2tS71C2hLdAdDHl5jJqbjhJb42qNBkPm7GfCZke1cwTODsS0wftQZZWV1d5j9xzG76j5eYgaF3y+n3l1NQ==" hashValue="bFOMKOYP9yFPxjQSKxFK/42tEehJIxY6sJ1HvoSCUxbX5KHAXnd5KhGEXGWW8aYc4DDbpkh2yQHC8PbcI8U7Hg==" algorithmName="SHA-512" password="CC35"/>
  <autoFilter ref="C125:K17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3015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ROUND((SUM(BE123:BE143)),  2)</f>
        <v>0</v>
      </c>
      <c r="G33" s="38"/>
      <c r="H33" s="38"/>
      <c r="I33" s="155">
        <v>0.20999999999999999</v>
      </c>
      <c r="J33" s="154">
        <f>ROUND(((SUM(BE123:BE143))*I33),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ROUND((SUM(BF123:BF143)),  2)</f>
        <v>0</v>
      </c>
      <c r="G34" s="38"/>
      <c r="H34" s="38"/>
      <c r="I34" s="155">
        <v>0.14999999999999999</v>
      </c>
      <c r="J34" s="154">
        <f>ROUND(((SUM(BF123:BF143))*I34),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ROUND((SUM(BG123:BG143)),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ROUND((SUM(BH123:BH143)),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ROUND((SUM(BI123:BI143)),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11 - Zeleň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129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152</v>
      </c>
      <c r="E100" s="182"/>
      <c r="F100" s="182"/>
      <c r="G100" s="182"/>
      <c r="H100" s="182"/>
      <c r="I100" s="182"/>
      <c r="J100" s="183">
        <f>J137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153</v>
      </c>
      <c r="E101" s="188"/>
      <c r="F101" s="188"/>
      <c r="G101" s="188"/>
      <c r="H101" s="188"/>
      <c r="I101" s="188"/>
      <c r="J101" s="189">
        <f>J138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154</v>
      </c>
      <c r="E102" s="188"/>
      <c r="F102" s="188"/>
      <c r="G102" s="188"/>
      <c r="H102" s="188"/>
      <c r="I102" s="188"/>
      <c r="J102" s="189">
        <f>J140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155</v>
      </c>
      <c r="E103" s="188"/>
      <c r="F103" s="188"/>
      <c r="G103" s="188"/>
      <c r="H103" s="188"/>
      <c r="I103" s="188"/>
      <c r="J103" s="189">
        <f>J142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156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Sportoviště Hanspaulka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11 - Zeleň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3. 1. 2023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157</v>
      </c>
      <c r="D122" s="194" t="s">
        <v>58</v>
      </c>
      <c r="E122" s="194" t="s">
        <v>54</v>
      </c>
      <c r="F122" s="194" t="s">
        <v>55</v>
      </c>
      <c r="G122" s="194" t="s">
        <v>158</v>
      </c>
      <c r="H122" s="194" t="s">
        <v>159</v>
      </c>
      <c r="I122" s="194" t="s">
        <v>160</v>
      </c>
      <c r="J122" s="195" t="s">
        <v>121</v>
      </c>
      <c r="K122" s="196" t="s">
        <v>161</v>
      </c>
      <c r="L122" s="197"/>
      <c r="M122" s="100" t="s">
        <v>1</v>
      </c>
      <c r="N122" s="101" t="s">
        <v>37</v>
      </c>
      <c r="O122" s="101" t="s">
        <v>162</v>
      </c>
      <c r="P122" s="101" t="s">
        <v>163</v>
      </c>
      <c r="Q122" s="101" t="s">
        <v>164</v>
      </c>
      <c r="R122" s="101" t="s">
        <v>165</v>
      </c>
      <c r="S122" s="101" t="s">
        <v>166</v>
      </c>
      <c r="T122" s="102" t="s">
        <v>167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168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P124+P137</f>
        <v>0</v>
      </c>
      <c r="Q123" s="104"/>
      <c r="R123" s="200">
        <f>R124+R137</f>
        <v>0</v>
      </c>
      <c r="S123" s="104"/>
      <c r="T123" s="201">
        <f>T124+T137</f>
        <v>7.5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123</v>
      </c>
      <c r="BK123" s="202">
        <f>BK124+BK137</f>
        <v>0</v>
      </c>
    </row>
    <row r="124" s="12" customFormat="1" ht="25.92" customHeight="1">
      <c r="A124" s="12"/>
      <c r="B124" s="203"/>
      <c r="C124" s="204"/>
      <c r="D124" s="205" t="s">
        <v>72</v>
      </c>
      <c r="E124" s="206" t="s">
        <v>169</v>
      </c>
      <c r="F124" s="206" t="s">
        <v>170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P125+P129</f>
        <v>0</v>
      </c>
      <c r="Q124" s="211"/>
      <c r="R124" s="212">
        <f>R125+R129</f>
        <v>0</v>
      </c>
      <c r="S124" s="211"/>
      <c r="T124" s="213">
        <f>T125+T129</f>
        <v>7.5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80</v>
      </c>
      <c r="AT124" s="215" t="s">
        <v>72</v>
      </c>
      <c r="AU124" s="215" t="s">
        <v>73</v>
      </c>
      <c r="AY124" s="214" t="s">
        <v>171</v>
      </c>
      <c r="BK124" s="216">
        <f>BK125+BK129</f>
        <v>0</v>
      </c>
    </row>
    <row r="125" s="12" customFormat="1" ht="22.8" customHeight="1">
      <c r="A125" s="12"/>
      <c r="B125" s="203"/>
      <c r="C125" s="204"/>
      <c r="D125" s="205" t="s">
        <v>72</v>
      </c>
      <c r="E125" s="217" t="s">
        <v>80</v>
      </c>
      <c r="F125" s="217" t="s">
        <v>172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SUM(P126:P128)</f>
        <v>0</v>
      </c>
      <c r="Q125" s="211"/>
      <c r="R125" s="212">
        <f>SUM(R126:R128)</f>
        <v>0</v>
      </c>
      <c r="S125" s="211"/>
      <c r="T125" s="213">
        <f>SUM(T126:T128)</f>
        <v>7.5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80</v>
      </c>
      <c r="AT125" s="215" t="s">
        <v>72</v>
      </c>
      <c r="AU125" s="215" t="s">
        <v>80</v>
      </c>
      <c r="AY125" s="214" t="s">
        <v>171</v>
      </c>
      <c r="BK125" s="216">
        <f>SUM(BK126:BK128)</f>
        <v>0</v>
      </c>
    </row>
    <row r="126" s="2" customFormat="1" ht="33" customHeight="1">
      <c r="A126" s="38"/>
      <c r="B126" s="39"/>
      <c r="C126" s="219" t="s">
        <v>80</v>
      </c>
      <c r="D126" s="219" t="s">
        <v>173</v>
      </c>
      <c r="E126" s="220" t="s">
        <v>3016</v>
      </c>
      <c r="F126" s="221" t="s">
        <v>3017</v>
      </c>
      <c r="G126" s="222" t="s">
        <v>211</v>
      </c>
      <c r="H126" s="223">
        <v>1500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38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0.0050000000000000001</v>
      </c>
      <c r="T126" s="230">
        <f>S126*H126</f>
        <v>7.5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177</v>
      </c>
      <c r="AT126" s="231" t="s">
        <v>173</v>
      </c>
      <c r="AU126" s="231" t="s">
        <v>82</v>
      </c>
      <c r="AY126" s="17" t="s">
        <v>171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80</v>
      </c>
      <c r="BK126" s="232">
        <f>ROUND(I126*H126,2)</f>
        <v>0</v>
      </c>
      <c r="BL126" s="17" t="s">
        <v>177</v>
      </c>
      <c r="BM126" s="231" t="s">
        <v>3018</v>
      </c>
    </row>
    <row r="127" s="13" customFormat="1">
      <c r="A127" s="13"/>
      <c r="B127" s="233"/>
      <c r="C127" s="234"/>
      <c r="D127" s="235" t="s">
        <v>179</v>
      </c>
      <c r="E127" s="236" t="s">
        <v>1</v>
      </c>
      <c r="F127" s="237" t="s">
        <v>3019</v>
      </c>
      <c r="G127" s="234"/>
      <c r="H127" s="236" t="s">
        <v>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179</v>
      </c>
      <c r="AU127" s="243" t="s">
        <v>82</v>
      </c>
      <c r="AV127" s="13" t="s">
        <v>80</v>
      </c>
      <c r="AW127" s="13" t="s">
        <v>30</v>
      </c>
      <c r="AX127" s="13" t="s">
        <v>73</v>
      </c>
      <c r="AY127" s="243" t="s">
        <v>171</v>
      </c>
    </row>
    <row r="128" s="14" customFormat="1">
      <c r="A128" s="14"/>
      <c r="B128" s="244"/>
      <c r="C128" s="245"/>
      <c r="D128" s="235" t="s">
        <v>179</v>
      </c>
      <c r="E128" s="246" t="s">
        <v>1</v>
      </c>
      <c r="F128" s="247" t="s">
        <v>3020</v>
      </c>
      <c r="G128" s="245"/>
      <c r="H128" s="248">
        <v>1500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179</v>
      </c>
      <c r="AU128" s="254" t="s">
        <v>82</v>
      </c>
      <c r="AV128" s="14" t="s">
        <v>82</v>
      </c>
      <c r="AW128" s="14" t="s">
        <v>30</v>
      </c>
      <c r="AX128" s="14" t="s">
        <v>80</v>
      </c>
      <c r="AY128" s="254" t="s">
        <v>171</v>
      </c>
    </row>
    <row r="129" s="12" customFormat="1" ht="22.8" customHeight="1">
      <c r="A129" s="12"/>
      <c r="B129" s="203"/>
      <c r="C129" s="204"/>
      <c r="D129" s="205" t="s">
        <v>72</v>
      </c>
      <c r="E129" s="217" t="s">
        <v>569</v>
      </c>
      <c r="F129" s="217" t="s">
        <v>570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SUM(P130:P136)</f>
        <v>0</v>
      </c>
      <c r="Q129" s="211"/>
      <c r="R129" s="212">
        <f>SUM(R130:R136)</f>
        <v>0</v>
      </c>
      <c r="S129" s="211"/>
      <c r="T129" s="213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80</v>
      </c>
      <c r="AT129" s="215" t="s">
        <v>72</v>
      </c>
      <c r="AU129" s="215" t="s">
        <v>80</v>
      </c>
      <c r="AY129" s="214" t="s">
        <v>171</v>
      </c>
      <c r="BK129" s="216">
        <f>SUM(BK130:BK136)</f>
        <v>0</v>
      </c>
    </row>
    <row r="130" s="2" customFormat="1" ht="24.15" customHeight="1">
      <c r="A130" s="38"/>
      <c r="B130" s="39"/>
      <c r="C130" s="219" t="s">
        <v>82</v>
      </c>
      <c r="D130" s="219" t="s">
        <v>173</v>
      </c>
      <c r="E130" s="220" t="s">
        <v>572</v>
      </c>
      <c r="F130" s="221" t="s">
        <v>573</v>
      </c>
      <c r="G130" s="222" t="s">
        <v>371</v>
      </c>
      <c r="H130" s="223">
        <v>7.5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177</v>
      </c>
      <c r="AT130" s="231" t="s">
        <v>173</v>
      </c>
      <c r="AU130" s="231" t="s">
        <v>82</v>
      </c>
      <c r="AY130" s="17" t="s">
        <v>171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80</v>
      </c>
      <c r="BK130" s="232">
        <f>ROUND(I130*H130,2)</f>
        <v>0</v>
      </c>
      <c r="BL130" s="17" t="s">
        <v>177</v>
      </c>
      <c r="BM130" s="231" t="s">
        <v>3021</v>
      </c>
    </row>
    <row r="131" s="2" customFormat="1" ht="33" customHeight="1">
      <c r="A131" s="38"/>
      <c r="B131" s="39"/>
      <c r="C131" s="219" t="s">
        <v>191</v>
      </c>
      <c r="D131" s="219" t="s">
        <v>173</v>
      </c>
      <c r="E131" s="220" t="s">
        <v>576</v>
      </c>
      <c r="F131" s="221" t="s">
        <v>577</v>
      </c>
      <c r="G131" s="222" t="s">
        <v>371</v>
      </c>
      <c r="H131" s="223">
        <v>150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38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177</v>
      </c>
      <c r="AT131" s="231" t="s">
        <v>173</v>
      </c>
      <c r="AU131" s="231" t="s">
        <v>82</v>
      </c>
      <c r="AY131" s="17" t="s">
        <v>171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80</v>
      </c>
      <c r="BK131" s="232">
        <f>ROUND(I131*H131,2)</f>
        <v>0</v>
      </c>
      <c r="BL131" s="17" t="s">
        <v>177</v>
      </c>
      <c r="BM131" s="231" t="s">
        <v>3022</v>
      </c>
    </row>
    <row r="132" s="14" customFormat="1">
      <c r="A132" s="14"/>
      <c r="B132" s="244"/>
      <c r="C132" s="245"/>
      <c r="D132" s="235" t="s">
        <v>179</v>
      </c>
      <c r="E132" s="245"/>
      <c r="F132" s="247" t="s">
        <v>3023</v>
      </c>
      <c r="G132" s="245"/>
      <c r="H132" s="248">
        <v>150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82</v>
      </c>
      <c r="AV132" s="14" t="s">
        <v>82</v>
      </c>
      <c r="AW132" s="14" t="s">
        <v>4</v>
      </c>
      <c r="AX132" s="14" t="s">
        <v>80</v>
      </c>
      <c r="AY132" s="254" t="s">
        <v>171</v>
      </c>
    </row>
    <row r="133" s="2" customFormat="1" ht="24.15" customHeight="1">
      <c r="A133" s="38"/>
      <c r="B133" s="39"/>
      <c r="C133" s="219" t="s">
        <v>177</v>
      </c>
      <c r="D133" s="219" t="s">
        <v>173</v>
      </c>
      <c r="E133" s="220" t="s">
        <v>581</v>
      </c>
      <c r="F133" s="221" t="s">
        <v>582</v>
      </c>
      <c r="G133" s="222" t="s">
        <v>371</v>
      </c>
      <c r="H133" s="223">
        <v>7.5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177</v>
      </c>
      <c r="AT133" s="231" t="s">
        <v>173</v>
      </c>
      <c r="AU133" s="231" t="s">
        <v>82</v>
      </c>
      <c r="AY133" s="17" t="s">
        <v>171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80</v>
      </c>
      <c r="BK133" s="232">
        <f>ROUND(I133*H133,2)</f>
        <v>0</v>
      </c>
      <c r="BL133" s="17" t="s">
        <v>177</v>
      </c>
      <c r="BM133" s="231" t="s">
        <v>3024</v>
      </c>
    </row>
    <row r="134" s="2" customFormat="1" ht="24.15" customHeight="1">
      <c r="A134" s="38"/>
      <c r="B134" s="39"/>
      <c r="C134" s="219" t="s">
        <v>203</v>
      </c>
      <c r="D134" s="219" t="s">
        <v>173</v>
      </c>
      <c r="E134" s="220" t="s">
        <v>585</v>
      </c>
      <c r="F134" s="221" t="s">
        <v>586</v>
      </c>
      <c r="G134" s="222" t="s">
        <v>371</v>
      </c>
      <c r="H134" s="223">
        <v>142.5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177</v>
      </c>
      <c r="AT134" s="231" t="s">
        <v>173</v>
      </c>
      <c r="AU134" s="231" t="s">
        <v>82</v>
      </c>
      <c r="AY134" s="17" t="s">
        <v>171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80</v>
      </c>
      <c r="BK134" s="232">
        <f>ROUND(I134*H134,2)</f>
        <v>0</v>
      </c>
      <c r="BL134" s="17" t="s">
        <v>177</v>
      </c>
      <c r="BM134" s="231" t="s">
        <v>3025</v>
      </c>
    </row>
    <row r="135" s="14" customFormat="1">
      <c r="A135" s="14"/>
      <c r="B135" s="244"/>
      <c r="C135" s="245"/>
      <c r="D135" s="235" t="s">
        <v>179</v>
      </c>
      <c r="E135" s="245"/>
      <c r="F135" s="247" t="s">
        <v>3026</v>
      </c>
      <c r="G135" s="245"/>
      <c r="H135" s="248">
        <v>142.5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82</v>
      </c>
      <c r="AV135" s="14" t="s">
        <v>82</v>
      </c>
      <c r="AW135" s="14" t="s">
        <v>4</v>
      </c>
      <c r="AX135" s="14" t="s">
        <v>80</v>
      </c>
      <c r="AY135" s="254" t="s">
        <v>171</v>
      </c>
    </row>
    <row r="136" s="2" customFormat="1" ht="33" customHeight="1">
      <c r="A136" s="38"/>
      <c r="B136" s="39"/>
      <c r="C136" s="219" t="s">
        <v>208</v>
      </c>
      <c r="D136" s="219" t="s">
        <v>173</v>
      </c>
      <c r="E136" s="220" t="s">
        <v>2351</v>
      </c>
      <c r="F136" s="221" t="s">
        <v>2352</v>
      </c>
      <c r="G136" s="222" t="s">
        <v>371</v>
      </c>
      <c r="H136" s="223">
        <v>7.5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177</v>
      </c>
      <c r="AT136" s="231" t="s">
        <v>173</v>
      </c>
      <c r="AU136" s="231" t="s">
        <v>82</v>
      </c>
      <c r="AY136" s="17" t="s">
        <v>171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80</v>
      </c>
      <c r="BK136" s="232">
        <f>ROUND(I136*H136,2)</f>
        <v>0</v>
      </c>
      <c r="BL136" s="17" t="s">
        <v>177</v>
      </c>
      <c r="BM136" s="231" t="s">
        <v>3027</v>
      </c>
    </row>
    <row r="137" s="12" customFormat="1" ht="25.92" customHeight="1">
      <c r="A137" s="12"/>
      <c r="B137" s="203"/>
      <c r="C137" s="204"/>
      <c r="D137" s="205" t="s">
        <v>72</v>
      </c>
      <c r="E137" s="206" t="s">
        <v>1972</v>
      </c>
      <c r="F137" s="206" t="s">
        <v>1973</v>
      </c>
      <c r="G137" s="204"/>
      <c r="H137" s="204"/>
      <c r="I137" s="207"/>
      <c r="J137" s="208">
        <f>BK137</f>
        <v>0</v>
      </c>
      <c r="K137" s="204"/>
      <c r="L137" s="209"/>
      <c r="M137" s="210"/>
      <c r="N137" s="211"/>
      <c r="O137" s="211"/>
      <c r="P137" s="212">
        <f>P138+P140+P142</f>
        <v>0</v>
      </c>
      <c r="Q137" s="211"/>
      <c r="R137" s="212">
        <f>R138+R140+R142</f>
        <v>0</v>
      </c>
      <c r="S137" s="211"/>
      <c r="T137" s="213">
        <f>T138+T140+T142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203</v>
      </c>
      <c r="AT137" s="215" t="s">
        <v>72</v>
      </c>
      <c r="AU137" s="215" t="s">
        <v>73</v>
      </c>
      <c r="AY137" s="214" t="s">
        <v>171</v>
      </c>
      <c r="BK137" s="216">
        <f>BK138+BK140+BK142</f>
        <v>0</v>
      </c>
    </row>
    <row r="138" s="12" customFormat="1" ht="22.8" customHeight="1">
      <c r="A138" s="12"/>
      <c r="B138" s="203"/>
      <c r="C138" s="204"/>
      <c r="D138" s="205" t="s">
        <v>72</v>
      </c>
      <c r="E138" s="217" t="s">
        <v>1974</v>
      </c>
      <c r="F138" s="217" t="s">
        <v>1975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P139</f>
        <v>0</v>
      </c>
      <c r="Q138" s="211"/>
      <c r="R138" s="212">
        <f>R139</f>
        <v>0</v>
      </c>
      <c r="S138" s="211"/>
      <c r="T138" s="21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203</v>
      </c>
      <c r="AT138" s="215" t="s">
        <v>72</v>
      </c>
      <c r="AU138" s="215" t="s">
        <v>80</v>
      </c>
      <c r="AY138" s="214" t="s">
        <v>171</v>
      </c>
      <c r="BK138" s="216">
        <f>BK139</f>
        <v>0</v>
      </c>
    </row>
    <row r="139" s="2" customFormat="1" ht="16.5" customHeight="1">
      <c r="A139" s="38"/>
      <c r="B139" s="39"/>
      <c r="C139" s="219" t="s">
        <v>220</v>
      </c>
      <c r="D139" s="219" t="s">
        <v>173</v>
      </c>
      <c r="E139" s="220" t="s">
        <v>1977</v>
      </c>
      <c r="F139" s="221" t="s">
        <v>1975</v>
      </c>
      <c r="G139" s="222" t="s">
        <v>1978</v>
      </c>
      <c r="H139" s="277"/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1979</v>
      </c>
      <c r="AT139" s="231" t="s">
        <v>173</v>
      </c>
      <c r="AU139" s="231" t="s">
        <v>82</v>
      </c>
      <c r="AY139" s="17" t="s">
        <v>171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80</v>
      </c>
      <c r="BK139" s="232">
        <f>ROUND(I139*H139,2)</f>
        <v>0</v>
      </c>
      <c r="BL139" s="17" t="s">
        <v>1979</v>
      </c>
      <c r="BM139" s="231" t="s">
        <v>3028</v>
      </c>
    </row>
    <row r="140" s="12" customFormat="1" ht="22.8" customHeight="1">
      <c r="A140" s="12"/>
      <c r="B140" s="203"/>
      <c r="C140" s="204"/>
      <c r="D140" s="205" t="s">
        <v>72</v>
      </c>
      <c r="E140" s="217" t="s">
        <v>1981</v>
      </c>
      <c r="F140" s="217" t="s">
        <v>1982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P141</f>
        <v>0</v>
      </c>
      <c r="Q140" s="211"/>
      <c r="R140" s="212">
        <f>R141</f>
        <v>0</v>
      </c>
      <c r="S140" s="211"/>
      <c r="T140" s="21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203</v>
      </c>
      <c r="AT140" s="215" t="s">
        <v>72</v>
      </c>
      <c r="AU140" s="215" t="s">
        <v>80</v>
      </c>
      <c r="AY140" s="214" t="s">
        <v>171</v>
      </c>
      <c r="BK140" s="216">
        <f>BK141</f>
        <v>0</v>
      </c>
    </row>
    <row r="141" s="2" customFormat="1" ht="16.5" customHeight="1">
      <c r="A141" s="38"/>
      <c r="B141" s="39"/>
      <c r="C141" s="219" t="s">
        <v>236</v>
      </c>
      <c r="D141" s="219" t="s">
        <v>173</v>
      </c>
      <c r="E141" s="220" t="s">
        <v>1984</v>
      </c>
      <c r="F141" s="221" t="s">
        <v>1985</v>
      </c>
      <c r="G141" s="222" t="s">
        <v>1978</v>
      </c>
      <c r="H141" s="277"/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1979</v>
      </c>
      <c r="AT141" s="231" t="s">
        <v>173</v>
      </c>
      <c r="AU141" s="231" t="s">
        <v>82</v>
      </c>
      <c r="AY141" s="17" t="s">
        <v>171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80</v>
      </c>
      <c r="BK141" s="232">
        <f>ROUND(I141*H141,2)</f>
        <v>0</v>
      </c>
      <c r="BL141" s="17" t="s">
        <v>1979</v>
      </c>
      <c r="BM141" s="231" t="s">
        <v>3029</v>
      </c>
    </row>
    <row r="142" s="12" customFormat="1" ht="22.8" customHeight="1">
      <c r="A142" s="12"/>
      <c r="B142" s="203"/>
      <c r="C142" s="204"/>
      <c r="D142" s="205" t="s">
        <v>72</v>
      </c>
      <c r="E142" s="217" t="s">
        <v>1987</v>
      </c>
      <c r="F142" s="217" t="s">
        <v>1988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P143</f>
        <v>0</v>
      </c>
      <c r="Q142" s="211"/>
      <c r="R142" s="212">
        <f>R143</f>
        <v>0</v>
      </c>
      <c r="S142" s="211"/>
      <c r="T142" s="213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203</v>
      </c>
      <c r="AT142" s="215" t="s">
        <v>72</v>
      </c>
      <c r="AU142" s="215" t="s">
        <v>80</v>
      </c>
      <c r="AY142" s="214" t="s">
        <v>171</v>
      </c>
      <c r="BK142" s="216">
        <f>BK143</f>
        <v>0</v>
      </c>
    </row>
    <row r="143" s="2" customFormat="1" ht="16.5" customHeight="1">
      <c r="A143" s="38"/>
      <c r="B143" s="39"/>
      <c r="C143" s="219" t="s">
        <v>242</v>
      </c>
      <c r="D143" s="219" t="s">
        <v>173</v>
      </c>
      <c r="E143" s="220" t="s">
        <v>1990</v>
      </c>
      <c r="F143" s="221" t="s">
        <v>1988</v>
      </c>
      <c r="G143" s="222" t="s">
        <v>1978</v>
      </c>
      <c r="H143" s="277"/>
      <c r="I143" s="224"/>
      <c r="J143" s="225">
        <f>ROUND(I143*H143,2)</f>
        <v>0</v>
      </c>
      <c r="K143" s="226"/>
      <c r="L143" s="44"/>
      <c r="M143" s="278" t="s">
        <v>1</v>
      </c>
      <c r="N143" s="279" t="s">
        <v>38</v>
      </c>
      <c r="O143" s="280"/>
      <c r="P143" s="281">
        <f>O143*H143</f>
        <v>0</v>
      </c>
      <c r="Q143" s="281">
        <v>0</v>
      </c>
      <c r="R143" s="281">
        <f>Q143*H143</f>
        <v>0</v>
      </c>
      <c r="S143" s="281">
        <v>0</v>
      </c>
      <c r="T143" s="2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1979</v>
      </c>
      <c r="AT143" s="231" t="s">
        <v>173</v>
      </c>
      <c r="AU143" s="231" t="s">
        <v>82</v>
      </c>
      <c r="AY143" s="17" t="s">
        <v>171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80</v>
      </c>
      <c r="BK143" s="232">
        <f>ROUND(I143*H143,2)</f>
        <v>0</v>
      </c>
      <c r="BL143" s="17" t="s">
        <v>1979</v>
      </c>
      <c r="BM143" s="231" t="s">
        <v>3030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VfEXTy67+Aa03dBSPUnMPCUsZqPSaX7/sV81OothtI/sr2tDNrpgu2iSqWfQZoaHhV9DsjfJWNg5VdV/HumQ5Q==" hashValue="p1AGD2T5laEvpTB7fV0cWuCUkOkbuioIB16s8e4JY5JBz5kUi7fswloRcRjwKn7+U46kiC4D2b/CylP4zyoWDQ==" algorithmName="SHA-512" password="CC35"/>
  <autoFilter ref="C122:K14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3031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ROUND((SUM(BE127:BE201)),  2)</f>
        <v>0</v>
      </c>
      <c r="G33" s="38"/>
      <c r="H33" s="38"/>
      <c r="I33" s="155">
        <v>0.20999999999999999</v>
      </c>
      <c r="J33" s="154">
        <f>ROUND(((SUM(BE127:BE201))*I33),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ROUND((SUM(BF127:BF201)),  2)</f>
        <v>0</v>
      </c>
      <c r="G34" s="38"/>
      <c r="H34" s="38"/>
      <c r="I34" s="155">
        <v>0.14999999999999999</v>
      </c>
      <c r="J34" s="154">
        <f>ROUND(((SUM(BF127:BF201))*I34),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ROUND((SUM(BG127:BG201)),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ROUND((SUM(BH127:BH201)),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ROUND((SUM(BI127:BI201)),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12 - Fotbalové hřiště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2131</v>
      </c>
      <c r="E99" s="188"/>
      <c r="F99" s="188"/>
      <c r="G99" s="188"/>
      <c r="H99" s="188"/>
      <c r="I99" s="188"/>
      <c r="J99" s="189">
        <f>J145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126</v>
      </c>
      <c r="E100" s="188"/>
      <c r="F100" s="188"/>
      <c r="G100" s="188"/>
      <c r="H100" s="188"/>
      <c r="I100" s="188"/>
      <c r="J100" s="189">
        <f>J150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128</v>
      </c>
      <c r="E101" s="188"/>
      <c r="F101" s="188"/>
      <c r="G101" s="188"/>
      <c r="H101" s="188"/>
      <c r="I101" s="188"/>
      <c r="J101" s="189">
        <f>J158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129</v>
      </c>
      <c r="E102" s="188"/>
      <c r="F102" s="188"/>
      <c r="G102" s="188"/>
      <c r="H102" s="188"/>
      <c r="I102" s="188"/>
      <c r="J102" s="189">
        <f>J184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130</v>
      </c>
      <c r="E103" s="188"/>
      <c r="F103" s="188"/>
      <c r="G103" s="188"/>
      <c r="H103" s="188"/>
      <c r="I103" s="188"/>
      <c r="J103" s="189">
        <f>J192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152</v>
      </c>
      <c r="E104" s="182"/>
      <c r="F104" s="182"/>
      <c r="G104" s="182"/>
      <c r="H104" s="182"/>
      <c r="I104" s="182"/>
      <c r="J104" s="183">
        <f>J195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153</v>
      </c>
      <c r="E105" s="188"/>
      <c r="F105" s="188"/>
      <c r="G105" s="188"/>
      <c r="H105" s="188"/>
      <c r="I105" s="188"/>
      <c r="J105" s="189">
        <f>J196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154</v>
      </c>
      <c r="E106" s="188"/>
      <c r="F106" s="188"/>
      <c r="G106" s="188"/>
      <c r="H106" s="188"/>
      <c r="I106" s="188"/>
      <c r="J106" s="189">
        <f>J198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155</v>
      </c>
      <c r="E107" s="188"/>
      <c r="F107" s="188"/>
      <c r="G107" s="188"/>
      <c r="H107" s="188"/>
      <c r="I107" s="188"/>
      <c r="J107" s="189">
        <f>J200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156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Sportoviště Hanspaulka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12 - Fotbalové hřiště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79" t="str">
        <f>IF(J12="","",J12)</f>
        <v>3. 1. 2023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 xml:space="preserve"> </v>
      </c>
      <c r="G123" s="40"/>
      <c r="H123" s="40"/>
      <c r="I123" s="32" t="s">
        <v>29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32" t="s">
        <v>31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157</v>
      </c>
      <c r="D126" s="194" t="s">
        <v>58</v>
      </c>
      <c r="E126" s="194" t="s">
        <v>54</v>
      </c>
      <c r="F126" s="194" t="s">
        <v>55</v>
      </c>
      <c r="G126" s="194" t="s">
        <v>158</v>
      </c>
      <c r="H126" s="194" t="s">
        <v>159</v>
      </c>
      <c r="I126" s="194" t="s">
        <v>160</v>
      </c>
      <c r="J126" s="195" t="s">
        <v>121</v>
      </c>
      <c r="K126" s="196" t="s">
        <v>161</v>
      </c>
      <c r="L126" s="197"/>
      <c r="M126" s="100" t="s">
        <v>1</v>
      </c>
      <c r="N126" s="101" t="s">
        <v>37</v>
      </c>
      <c r="O126" s="101" t="s">
        <v>162</v>
      </c>
      <c r="P126" s="101" t="s">
        <v>163</v>
      </c>
      <c r="Q126" s="101" t="s">
        <v>164</v>
      </c>
      <c r="R126" s="101" t="s">
        <v>165</v>
      </c>
      <c r="S126" s="101" t="s">
        <v>166</v>
      </c>
      <c r="T126" s="102" t="s">
        <v>167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168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P128+P195</f>
        <v>0</v>
      </c>
      <c r="Q127" s="104"/>
      <c r="R127" s="200">
        <f>R128+R195</f>
        <v>3.2851255999999998</v>
      </c>
      <c r="S127" s="104"/>
      <c r="T127" s="201">
        <f>T128+T195</f>
        <v>1.7889999999999999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123</v>
      </c>
      <c r="BK127" s="202">
        <f>BK128+BK195</f>
        <v>0</v>
      </c>
    </row>
    <row r="128" s="12" customFormat="1" ht="25.92" customHeight="1">
      <c r="A128" s="12"/>
      <c r="B128" s="203"/>
      <c r="C128" s="204"/>
      <c r="D128" s="205" t="s">
        <v>72</v>
      </c>
      <c r="E128" s="206" t="s">
        <v>169</v>
      </c>
      <c r="F128" s="206" t="s">
        <v>170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P129+P145+P150+P158+P184+P192</f>
        <v>0</v>
      </c>
      <c r="Q128" s="211"/>
      <c r="R128" s="212">
        <f>R129+R145+R150+R158+R184+R192</f>
        <v>3.2851255999999998</v>
      </c>
      <c r="S128" s="211"/>
      <c r="T128" s="213">
        <f>T129+T145+T150+T158+T184+T192</f>
        <v>1.7889999999999999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80</v>
      </c>
      <c r="AT128" s="215" t="s">
        <v>72</v>
      </c>
      <c r="AU128" s="215" t="s">
        <v>73</v>
      </c>
      <c r="AY128" s="214" t="s">
        <v>171</v>
      </c>
      <c r="BK128" s="216">
        <f>BK129+BK145+BK150+BK158+BK184+BK192</f>
        <v>0</v>
      </c>
    </row>
    <row r="129" s="12" customFormat="1" ht="22.8" customHeight="1">
      <c r="A129" s="12"/>
      <c r="B129" s="203"/>
      <c r="C129" s="204"/>
      <c r="D129" s="205" t="s">
        <v>72</v>
      </c>
      <c r="E129" s="217" t="s">
        <v>80</v>
      </c>
      <c r="F129" s="217" t="s">
        <v>172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SUM(P130:P144)</f>
        <v>0</v>
      </c>
      <c r="Q129" s="211"/>
      <c r="R129" s="212">
        <f>SUM(R130:R144)</f>
        <v>0</v>
      </c>
      <c r="S129" s="211"/>
      <c r="T129" s="213">
        <f>SUM(T130:T144)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80</v>
      </c>
      <c r="AT129" s="215" t="s">
        <v>72</v>
      </c>
      <c r="AU129" s="215" t="s">
        <v>80</v>
      </c>
      <c r="AY129" s="214" t="s">
        <v>171</v>
      </c>
      <c r="BK129" s="216">
        <f>SUM(BK130:BK144)</f>
        <v>0</v>
      </c>
    </row>
    <row r="130" s="2" customFormat="1" ht="33" customHeight="1">
      <c r="A130" s="38"/>
      <c r="B130" s="39"/>
      <c r="C130" s="219" t="s">
        <v>80</v>
      </c>
      <c r="D130" s="219" t="s">
        <v>173</v>
      </c>
      <c r="E130" s="220" t="s">
        <v>2539</v>
      </c>
      <c r="F130" s="221" t="s">
        <v>2540</v>
      </c>
      <c r="G130" s="222" t="s">
        <v>176</v>
      </c>
      <c r="H130" s="223">
        <v>1.28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177</v>
      </c>
      <c r="AT130" s="231" t="s">
        <v>173</v>
      </c>
      <c r="AU130" s="231" t="s">
        <v>82</v>
      </c>
      <c r="AY130" s="17" t="s">
        <v>171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80</v>
      </c>
      <c r="BK130" s="232">
        <f>ROUND(I130*H130,2)</f>
        <v>0</v>
      </c>
      <c r="BL130" s="17" t="s">
        <v>177</v>
      </c>
      <c r="BM130" s="231" t="s">
        <v>3032</v>
      </c>
    </row>
    <row r="131" s="13" customFormat="1">
      <c r="A131" s="13"/>
      <c r="B131" s="233"/>
      <c r="C131" s="234"/>
      <c r="D131" s="235" t="s">
        <v>179</v>
      </c>
      <c r="E131" s="236" t="s">
        <v>1</v>
      </c>
      <c r="F131" s="237" t="s">
        <v>3033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179</v>
      </c>
      <c r="AU131" s="243" t="s">
        <v>82</v>
      </c>
      <c r="AV131" s="13" t="s">
        <v>80</v>
      </c>
      <c r="AW131" s="13" t="s">
        <v>30</v>
      </c>
      <c r="AX131" s="13" t="s">
        <v>73</v>
      </c>
      <c r="AY131" s="243" t="s">
        <v>171</v>
      </c>
    </row>
    <row r="132" s="14" customFormat="1">
      <c r="A132" s="14"/>
      <c r="B132" s="244"/>
      <c r="C132" s="245"/>
      <c r="D132" s="235" t="s">
        <v>179</v>
      </c>
      <c r="E132" s="246" t="s">
        <v>1</v>
      </c>
      <c r="F132" s="247" t="s">
        <v>3034</v>
      </c>
      <c r="G132" s="245"/>
      <c r="H132" s="248">
        <v>1.28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82</v>
      </c>
      <c r="AV132" s="14" t="s">
        <v>82</v>
      </c>
      <c r="AW132" s="14" t="s">
        <v>30</v>
      </c>
      <c r="AX132" s="14" t="s">
        <v>73</v>
      </c>
      <c r="AY132" s="254" t="s">
        <v>171</v>
      </c>
    </row>
    <row r="133" s="15" customFormat="1">
      <c r="A133" s="15"/>
      <c r="B133" s="255"/>
      <c r="C133" s="256"/>
      <c r="D133" s="235" t="s">
        <v>179</v>
      </c>
      <c r="E133" s="257" t="s">
        <v>1</v>
      </c>
      <c r="F133" s="258" t="s">
        <v>187</v>
      </c>
      <c r="G133" s="256"/>
      <c r="H133" s="259">
        <v>1.28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179</v>
      </c>
      <c r="AU133" s="265" t="s">
        <v>82</v>
      </c>
      <c r="AV133" s="15" t="s">
        <v>177</v>
      </c>
      <c r="AW133" s="15" t="s">
        <v>30</v>
      </c>
      <c r="AX133" s="15" t="s">
        <v>80</v>
      </c>
      <c r="AY133" s="265" t="s">
        <v>171</v>
      </c>
    </row>
    <row r="134" s="2" customFormat="1" ht="37.8" customHeight="1">
      <c r="A134" s="38"/>
      <c r="B134" s="39"/>
      <c r="C134" s="219" t="s">
        <v>82</v>
      </c>
      <c r="D134" s="219" t="s">
        <v>173</v>
      </c>
      <c r="E134" s="220" t="s">
        <v>2176</v>
      </c>
      <c r="F134" s="221" t="s">
        <v>2177</v>
      </c>
      <c r="G134" s="222" t="s">
        <v>176</v>
      </c>
      <c r="H134" s="223">
        <v>1.28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177</v>
      </c>
      <c r="AT134" s="231" t="s">
        <v>173</v>
      </c>
      <c r="AU134" s="231" t="s">
        <v>82</v>
      </c>
      <c r="AY134" s="17" t="s">
        <v>171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80</v>
      </c>
      <c r="BK134" s="232">
        <f>ROUND(I134*H134,2)</f>
        <v>0</v>
      </c>
      <c r="BL134" s="17" t="s">
        <v>177</v>
      </c>
      <c r="BM134" s="231" t="s">
        <v>3035</v>
      </c>
    </row>
    <row r="135" s="14" customFormat="1">
      <c r="A135" s="14"/>
      <c r="B135" s="244"/>
      <c r="C135" s="245"/>
      <c r="D135" s="235" t="s">
        <v>179</v>
      </c>
      <c r="E135" s="246" t="s">
        <v>1</v>
      </c>
      <c r="F135" s="247" t="s">
        <v>3036</v>
      </c>
      <c r="G135" s="245"/>
      <c r="H135" s="248">
        <v>1.28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82</v>
      </c>
      <c r="AV135" s="14" t="s">
        <v>82</v>
      </c>
      <c r="AW135" s="14" t="s">
        <v>30</v>
      </c>
      <c r="AX135" s="14" t="s">
        <v>80</v>
      </c>
      <c r="AY135" s="254" t="s">
        <v>171</v>
      </c>
    </row>
    <row r="136" s="2" customFormat="1" ht="37.8" customHeight="1">
      <c r="A136" s="38"/>
      <c r="B136" s="39"/>
      <c r="C136" s="219" t="s">
        <v>191</v>
      </c>
      <c r="D136" s="219" t="s">
        <v>173</v>
      </c>
      <c r="E136" s="220" t="s">
        <v>2180</v>
      </c>
      <c r="F136" s="221" t="s">
        <v>2549</v>
      </c>
      <c r="G136" s="222" t="s">
        <v>176</v>
      </c>
      <c r="H136" s="223">
        <v>3.8399999999999999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177</v>
      </c>
      <c r="AT136" s="231" t="s">
        <v>173</v>
      </c>
      <c r="AU136" s="231" t="s">
        <v>82</v>
      </c>
      <c r="AY136" s="17" t="s">
        <v>171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80</v>
      </c>
      <c r="BK136" s="232">
        <f>ROUND(I136*H136,2)</f>
        <v>0</v>
      </c>
      <c r="BL136" s="17" t="s">
        <v>177</v>
      </c>
      <c r="BM136" s="231" t="s">
        <v>3037</v>
      </c>
    </row>
    <row r="137" s="14" customFormat="1">
      <c r="A137" s="14"/>
      <c r="B137" s="244"/>
      <c r="C137" s="245"/>
      <c r="D137" s="235" t="s">
        <v>179</v>
      </c>
      <c r="E137" s="246" t="s">
        <v>1</v>
      </c>
      <c r="F137" s="247" t="s">
        <v>3038</v>
      </c>
      <c r="G137" s="245"/>
      <c r="H137" s="248">
        <v>3.8399999999999999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179</v>
      </c>
      <c r="AU137" s="254" t="s">
        <v>82</v>
      </c>
      <c r="AV137" s="14" t="s">
        <v>82</v>
      </c>
      <c r="AW137" s="14" t="s">
        <v>30</v>
      </c>
      <c r="AX137" s="14" t="s">
        <v>80</v>
      </c>
      <c r="AY137" s="254" t="s">
        <v>171</v>
      </c>
    </row>
    <row r="138" s="2" customFormat="1" ht="37.8" customHeight="1">
      <c r="A138" s="38"/>
      <c r="B138" s="39"/>
      <c r="C138" s="219" t="s">
        <v>177</v>
      </c>
      <c r="D138" s="219" t="s">
        <v>173</v>
      </c>
      <c r="E138" s="220" t="s">
        <v>2551</v>
      </c>
      <c r="F138" s="221" t="s">
        <v>2552</v>
      </c>
      <c r="G138" s="222" t="s">
        <v>176</v>
      </c>
      <c r="H138" s="223">
        <v>1.28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38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177</v>
      </c>
      <c r="AT138" s="231" t="s">
        <v>173</v>
      </c>
      <c r="AU138" s="231" t="s">
        <v>82</v>
      </c>
      <c r="AY138" s="17" t="s">
        <v>171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80</v>
      </c>
      <c r="BK138" s="232">
        <f>ROUND(I138*H138,2)</f>
        <v>0</v>
      </c>
      <c r="BL138" s="17" t="s">
        <v>177</v>
      </c>
      <c r="BM138" s="231" t="s">
        <v>3039</v>
      </c>
    </row>
    <row r="139" s="14" customFormat="1">
      <c r="A139" s="14"/>
      <c r="B139" s="244"/>
      <c r="C139" s="245"/>
      <c r="D139" s="235" t="s">
        <v>179</v>
      </c>
      <c r="E139" s="246" t="s">
        <v>1</v>
      </c>
      <c r="F139" s="247" t="s">
        <v>3036</v>
      </c>
      <c r="G139" s="245"/>
      <c r="H139" s="248">
        <v>1.28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82</v>
      </c>
      <c r="AV139" s="14" t="s">
        <v>82</v>
      </c>
      <c r="AW139" s="14" t="s">
        <v>30</v>
      </c>
      <c r="AX139" s="14" t="s">
        <v>80</v>
      </c>
      <c r="AY139" s="254" t="s">
        <v>171</v>
      </c>
    </row>
    <row r="140" s="2" customFormat="1" ht="37.8" customHeight="1">
      <c r="A140" s="38"/>
      <c r="B140" s="39"/>
      <c r="C140" s="219" t="s">
        <v>203</v>
      </c>
      <c r="D140" s="219" t="s">
        <v>173</v>
      </c>
      <c r="E140" s="220" t="s">
        <v>2554</v>
      </c>
      <c r="F140" s="221" t="s">
        <v>2555</v>
      </c>
      <c r="G140" s="222" t="s">
        <v>176</v>
      </c>
      <c r="H140" s="223">
        <v>12.800000000000001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177</v>
      </c>
      <c r="AT140" s="231" t="s">
        <v>173</v>
      </c>
      <c r="AU140" s="231" t="s">
        <v>82</v>
      </c>
      <c r="AY140" s="17" t="s">
        <v>171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80</v>
      </c>
      <c r="BK140" s="232">
        <f>ROUND(I140*H140,2)</f>
        <v>0</v>
      </c>
      <c r="BL140" s="17" t="s">
        <v>177</v>
      </c>
      <c r="BM140" s="231" t="s">
        <v>3040</v>
      </c>
    </row>
    <row r="141" s="14" customFormat="1">
      <c r="A141" s="14"/>
      <c r="B141" s="244"/>
      <c r="C141" s="245"/>
      <c r="D141" s="235" t="s">
        <v>179</v>
      </c>
      <c r="E141" s="246" t="s">
        <v>1</v>
      </c>
      <c r="F141" s="247" t="s">
        <v>3036</v>
      </c>
      <c r="G141" s="245"/>
      <c r="H141" s="248">
        <v>1.28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82</v>
      </c>
      <c r="AV141" s="14" t="s">
        <v>82</v>
      </c>
      <c r="AW141" s="14" t="s">
        <v>30</v>
      </c>
      <c r="AX141" s="14" t="s">
        <v>80</v>
      </c>
      <c r="AY141" s="254" t="s">
        <v>171</v>
      </c>
    </row>
    <row r="142" s="14" customFormat="1">
      <c r="A142" s="14"/>
      <c r="B142" s="244"/>
      <c r="C142" s="245"/>
      <c r="D142" s="235" t="s">
        <v>179</v>
      </c>
      <c r="E142" s="245"/>
      <c r="F142" s="247" t="s">
        <v>3041</v>
      </c>
      <c r="G142" s="245"/>
      <c r="H142" s="248">
        <v>12.800000000000001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82</v>
      </c>
      <c r="AV142" s="14" t="s">
        <v>82</v>
      </c>
      <c r="AW142" s="14" t="s">
        <v>4</v>
      </c>
      <c r="AX142" s="14" t="s">
        <v>80</v>
      </c>
      <c r="AY142" s="254" t="s">
        <v>171</v>
      </c>
    </row>
    <row r="143" s="2" customFormat="1" ht="24.15" customHeight="1">
      <c r="A143" s="38"/>
      <c r="B143" s="39"/>
      <c r="C143" s="219" t="s">
        <v>208</v>
      </c>
      <c r="D143" s="219" t="s">
        <v>173</v>
      </c>
      <c r="E143" s="220" t="s">
        <v>2191</v>
      </c>
      <c r="F143" s="221" t="s">
        <v>2192</v>
      </c>
      <c r="G143" s="222" t="s">
        <v>371</v>
      </c>
      <c r="H143" s="223">
        <v>2.2999999999999998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177</v>
      </c>
      <c r="AT143" s="231" t="s">
        <v>173</v>
      </c>
      <c r="AU143" s="231" t="s">
        <v>82</v>
      </c>
      <c r="AY143" s="17" t="s">
        <v>171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80</v>
      </c>
      <c r="BK143" s="232">
        <f>ROUND(I143*H143,2)</f>
        <v>0</v>
      </c>
      <c r="BL143" s="17" t="s">
        <v>177</v>
      </c>
      <c r="BM143" s="231" t="s">
        <v>3042</v>
      </c>
    </row>
    <row r="144" s="14" customFormat="1">
      <c r="A144" s="14"/>
      <c r="B144" s="244"/>
      <c r="C144" s="245"/>
      <c r="D144" s="235" t="s">
        <v>179</v>
      </c>
      <c r="E144" s="246" t="s">
        <v>1</v>
      </c>
      <c r="F144" s="247" t="s">
        <v>3043</v>
      </c>
      <c r="G144" s="245"/>
      <c r="H144" s="248">
        <v>2.2999999999999998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82</v>
      </c>
      <c r="AV144" s="14" t="s">
        <v>82</v>
      </c>
      <c r="AW144" s="14" t="s">
        <v>30</v>
      </c>
      <c r="AX144" s="14" t="s">
        <v>80</v>
      </c>
      <c r="AY144" s="254" t="s">
        <v>171</v>
      </c>
    </row>
    <row r="145" s="12" customFormat="1" ht="22.8" customHeight="1">
      <c r="A145" s="12"/>
      <c r="B145" s="203"/>
      <c r="C145" s="204"/>
      <c r="D145" s="205" t="s">
        <v>72</v>
      </c>
      <c r="E145" s="217" t="s">
        <v>82</v>
      </c>
      <c r="F145" s="217" t="s">
        <v>2195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SUM(P146:P149)</f>
        <v>0</v>
      </c>
      <c r="Q145" s="211"/>
      <c r="R145" s="212">
        <f>SUM(R146:R149)</f>
        <v>3.2023935999999997</v>
      </c>
      <c r="S145" s="211"/>
      <c r="T145" s="213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80</v>
      </c>
      <c r="AT145" s="215" t="s">
        <v>72</v>
      </c>
      <c r="AU145" s="215" t="s">
        <v>80</v>
      </c>
      <c r="AY145" s="214" t="s">
        <v>171</v>
      </c>
      <c r="BK145" s="216">
        <f>SUM(BK146:BK149)</f>
        <v>0</v>
      </c>
    </row>
    <row r="146" s="2" customFormat="1" ht="16.5" customHeight="1">
      <c r="A146" s="38"/>
      <c r="B146" s="39"/>
      <c r="C146" s="219" t="s">
        <v>220</v>
      </c>
      <c r="D146" s="219" t="s">
        <v>173</v>
      </c>
      <c r="E146" s="220" t="s">
        <v>2567</v>
      </c>
      <c r="F146" s="221" t="s">
        <v>2568</v>
      </c>
      <c r="G146" s="222" t="s">
        <v>176</v>
      </c>
      <c r="H146" s="223">
        <v>1.28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2.5018699999999998</v>
      </c>
      <c r="R146" s="229">
        <f>Q146*H146</f>
        <v>3.2023935999999997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177</v>
      </c>
      <c r="AT146" s="231" t="s">
        <v>173</v>
      </c>
      <c r="AU146" s="231" t="s">
        <v>82</v>
      </c>
      <c r="AY146" s="17" t="s">
        <v>171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80</v>
      </c>
      <c r="BK146" s="232">
        <f>ROUND(I146*H146,2)</f>
        <v>0</v>
      </c>
      <c r="BL146" s="17" t="s">
        <v>177</v>
      </c>
      <c r="BM146" s="231" t="s">
        <v>3044</v>
      </c>
    </row>
    <row r="147" s="13" customFormat="1">
      <c r="A147" s="13"/>
      <c r="B147" s="233"/>
      <c r="C147" s="234"/>
      <c r="D147" s="235" t="s">
        <v>179</v>
      </c>
      <c r="E147" s="236" t="s">
        <v>1</v>
      </c>
      <c r="F147" s="237" t="s">
        <v>3033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179</v>
      </c>
      <c r="AU147" s="243" t="s">
        <v>82</v>
      </c>
      <c r="AV147" s="13" t="s">
        <v>80</v>
      </c>
      <c r="AW147" s="13" t="s">
        <v>30</v>
      </c>
      <c r="AX147" s="13" t="s">
        <v>73</v>
      </c>
      <c r="AY147" s="243" t="s">
        <v>171</v>
      </c>
    </row>
    <row r="148" s="14" customFormat="1">
      <c r="A148" s="14"/>
      <c r="B148" s="244"/>
      <c r="C148" s="245"/>
      <c r="D148" s="235" t="s">
        <v>179</v>
      </c>
      <c r="E148" s="246" t="s">
        <v>1</v>
      </c>
      <c r="F148" s="247" t="s">
        <v>3034</v>
      </c>
      <c r="G148" s="245"/>
      <c r="H148" s="248">
        <v>1.28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82</v>
      </c>
      <c r="AV148" s="14" t="s">
        <v>82</v>
      </c>
      <c r="AW148" s="14" t="s">
        <v>30</v>
      </c>
      <c r="AX148" s="14" t="s">
        <v>73</v>
      </c>
      <c r="AY148" s="254" t="s">
        <v>171</v>
      </c>
    </row>
    <row r="149" s="15" customFormat="1">
      <c r="A149" s="15"/>
      <c r="B149" s="255"/>
      <c r="C149" s="256"/>
      <c r="D149" s="235" t="s">
        <v>179</v>
      </c>
      <c r="E149" s="257" t="s">
        <v>1</v>
      </c>
      <c r="F149" s="258" t="s">
        <v>187</v>
      </c>
      <c r="G149" s="256"/>
      <c r="H149" s="259">
        <v>1.28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179</v>
      </c>
      <c r="AU149" s="265" t="s">
        <v>82</v>
      </c>
      <c r="AV149" s="15" t="s">
        <v>177</v>
      </c>
      <c r="AW149" s="15" t="s">
        <v>30</v>
      </c>
      <c r="AX149" s="15" t="s">
        <v>80</v>
      </c>
      <c r="AY149" s="265" t="s">
        <v>171</v>
      </c>
    </row>
    <row r="150" s="12" customFormat="1" ht="22.8" customHeight="1">
      <c r="A150" s="12"/>
      <c r="B150" s="203"/>
      <c r="C150" s="204"/>
      <c r="D150" s="205" t="s">
        <v>72</v>
      </c>
      <c r="E150" s="217" t="s">
        <v>191</v>
      </c>
      <c r="F150" s="217" t="s">
        <v>192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SUM(P151:P157)</f>
        <v>0</v>
      </c>
      <c r="Q150" s="211"/>
      <c r="R150" s="212">
        <f>SUM(R151:R157)</f>
        <v>0</v>
      </c>
      <c r="S150" s="211"/>
      <c r="T150" s="213">
        <f>SUM(T151:T157)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80</v>
      </c>
      <c r="AT150" s="215" t="s">
        <v>72</v>
      </c>
      <c r="AU150" s="215" t="s">
        <v>80</v>
      </c>
      <c r="AY150" s="214" t="s">
        <v>171</v>
      </c>
      <c r="BK150" s="216">
        <f>SUM(BK151:BK157)</f>
        <v>0</v>
      </c>
    </row>
    <row r="151" s="2" customFormat="1" ht="16.5" customHeight="1">
      <c r="A151" s="38"/>
      <c r="B151" s="39"/>
      <c r="C151" s="219" t="s">
        <v>236</v>
      </c>
      <c r="D151" s="219" t="s">
        <v>173</v>
      </c>
      <c r="E151" s="220" t="s">
        <v>2572</v>
      </c>
      <c r="F151" s="221" t="s">
        <v>3045</v>
      </c>
      <c r="G151" s="222" t="s">
        <v>239</v>
      </c>
      <c r="H151" s="223">
        <v>2.5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177</v>
      </c>
      <c r="AT151" s="231" t="s">
        <v>173</v>
      </c>
      <c r="AU151" s="231" t="s">
        <v>82</v>
      </c>
      <c r="AY151" s="17" t="s">
        <v>171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80</v>
      </c>
      <c r="BK151" s="232">
        <f>ROUND(I151*H151,2)</f>
        <v>0</v>
      </c>
      <c r="BL151" s="17" t="s">
        <v>177</v>
      </c>
      <c r="BM151" s="231" t="s">
        <v>3046</v>
      </c>
    </row>
    <row r="152" s="2" customFormat="1" ht="24.15" customHeight="1">
      <c r="A152" s="38"/>
      <c r="B152" s="39"/>
      <c r="C152" s="219" t="s">
        <v>242</v>
      </c>
      <c r="D152" s="219" t="s">
        <v>173</v>
      </c>
      <c r="E152" s="220" t="s">
        <v>3047</v>
      </c>
      <c r="F152" s="221" t="s">
        <v>3048</v>
      </c>
      <c r="G152" s="222" t="s">
        <v>1182</v>
      </c>
      <c r="H152" s="223">
        <v>2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177</v>
      </c>
      <c r="AT152" s="231" t="s">
        <v>173</v>
      </c>
      <c r="AU152" s="231" t="s">
        <v>82</v>
      </c>
      <c r="AY152" s="17" t="s">
        <v>171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80</v>
      </c>
      <c r="BK152" s="232">
        <f>ROUND(I152*H152,2)</f>
        <v>0</v>
      </c>
      <c r="BL152" s="17" t="s">
        <v>177</v>
      </c>
      <c r="BM152" s="231" t="s">
        <v>3049</v>
      </c>
    </row>
    <row r="153" s="2" customFormat="1" ht="24.15" customHeight="1">
      <c r="A153" s="38"/>
      <c r="B153" s="39"/>
      <c r="C153" s="219" t="s">
        <v>107</v>
      </c>
      <c r="D153" s="219" t="s">
        <v>173</v>
      </c>
      <c r="E153" s="220" t="s">
        <v>2796</v>
      </c>
      <c r="F153" s="221" t="s">
        <v>2797</v>
      </c>
      <c r="G153" s="222" t="s">
        <v>195</v>
      </c>
      <c r="H153" s="223">
        <v>2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177</v>
      </c>
      <c r="AT153" s="231" t="s">
        <v>173</v>
      </c>
      <c r="AU153" s="231" t="s">
        <v>82</v>
      </c>
      <c r="AY153" s="17" t="s">
        <v>171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80</v>
      </c>
      <c r="BK153" s="232">
        <f>ROUND(I153*H153,2)</f>
        <v>0</v>
      </c>
      <c r="BL153" s="17" t="s">
        <v>177</v>
      </c>
      <c r="BM153" s="231" t="s">
        <v>3050</v>
      </c>
    </row>
    <row r="154" s="13" customFormat="1">
      <c r="A154" s="13"/>
      <c r="B154" s="233"/>
      <c r="C154" s="234"/>
      <c r="D154" s="235" t="s">
        <v>179</v>
      </c>
      <c r="E154" s="236" t="s">
        <v>1</v>
      </c>
      <c r="F154" s="237" t="s">
        <v>3051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179</v>
      </c>
      <c r="AU154" s="243" t="s">
        <v>82</v>
      </c>
      <c r="AV154" s="13" t="s">
        <v>80</v>
      </c>
      <c r="AW154" s="13" t="s">
        <v>30</v>
      </c>
      <c r="AX154" s="13" t="s">
        <v>73</v>
      </c>
      <c r="AY154" s="243" t="s">
        <v>171</v>
      </c>
    </row>
    <row r="155" s="14" customFormat="1">
      <c r="A155" s="14"/>
      <c r="B155" s="244"/>
      <c r="C155" s="245"/>
      <c r="D155" s="235" t="s">
        <v>179</v>
      </c>
      <c r="E155" s="246" t="s">
        <v>1</v>
      </c>
      <c r="F155" s="247" t="s">
        <v>82</v>
      </c>
      <c r="G155" s="245"/>
      <c r="H155" s="248">
        <v>2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179</v>
      </c>
      <c r="AU155" s="254" t="s">
        <v>82</v>
      </c>
      <c r="AV155" s="14" t="s">
        <v>82</v>
      </c>
      <c r="AW155" s="14" t="s">
        <v>30</v>
      </c>
      <c r="AX155" s="14" t="s">
        <v>80</v>
      </c>
      <c r="AY155" s="254" t="s">
        <v>171</v>
      </c>
    </row>
    <row r="156" s="2" customFormat="1" ht="24.15" customHeight="1">
      <c r="A156" s="38"/>
      <c r="B156" s="39"/>
      <c r="C156" s="266" t="s">
        <v>110</v>
      </c>
      <c r="D156" s="266" t="s">
        <v>393</v>
      </c>
      <c r="E156" s="267" t="s">
        <v>3052</v>
      </c>
      <c r="F156" s="268" t="s">
        <v>3053</v>
      </c>
      <c r="G156" s="269" t="s">
        <v>195</v>
      </c>
      <c r="H156" s="270">
        <v>1</v>
      </c>
      <c r="I156" s="271"/>
      <c r="J156" s="272">
        <f>ROUND(I156*H156,2)</f>
        <v>0</v>
      </c>
      <c r="K156" s="273"/>
      <c r="L156" s="274"/>
      <c r="M156" s="275" t="s">
        <v>1</v>
      </c>
      <c r="N156" s="276" t="s">
        <v>38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236</v>
      </c>
      <c r="AT156" s="231" t="s">
        <v>393</v>
      </c>
      <c r="AU156" s="231" t="s">
        <v>82</v>
      </c>
      <c r="AY156" s="17" t="s">
        <v>171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80</v>
      </c>
      <c r="BK156" s="232">
        <f>ROUND(I156*H156,2)</f>
        <v>0</v>
      </c>
      <c r="BL156" s="17" t="s">
        <v>177</v>
      </c>
      <c r="BM156" s="231" t="s">
        <v>3054</v>
      </c>
    </row>
    <row r="157" s="14" customFormat="1">
      <c r="A157" s="14"/>
      <c r="B157" s="244"/>
      <c r="C157" s="245"/>
      <c r="D157" s="235" t="s">
        <v>179</v>
      </c>
      <c r="E157" s="246" t="s">
        <v>1</v>
      </c>
      <c r="F157" s="247" t="s">
        <v>80</v>
      </c>
      <c r="G157" s="245"/>
      <c r="H157" s="248">
        <v>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179</v>
      </c>
      <c r="AU157" s="254" t="s">
        <v>82</v>
      </c>
      <c r="AV157" s="14" t="s">
        <v>82</v>
      </c>
      <c r="AW157" s="14" t="s">
        <v>30</v>
      </c>
      <c r="AX157" s="14" t="s">
        <v>80</v>
      </c>
      <c r="AY157" s="254" t="s">
        <v>171</v>
      </c>
    </row>
    <row r="158" s="12" customFormat="1" ht="22.8" customHeight="1">
      <c r="A158" s="12"/>
      <c r="B158" s="203"/>
      <c r="C158" s="204"/>
      <c r="D158" s="205" t="s">
        <v>72</v>
      </c>
      <c r="E158" s="217" t="s">
        <v>242</v>
      </c>
      <c r="F158" s="217" t="s">
        <v>403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SUM(P159:P183)</f>
        <v>0</v>
      </c>
      <c r="Q158" s="211"/>
      <c r="R158" s="212">
        <f>SUM(R159:R183)</f>
        <v>0.082731999999999986</v>
      </c>
      <c r="S158" s="211"/>
      <c r="T158" s="213">
        <f>SUM(T159:T183)</f>
        <v>1.7889999999999999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80</v>
      </c>
      <c r="AT158" s="215" t="s">
        <v>72</v>
      </c>
      <c r="AU158" s="215" t="s">
        <v>80</v>
      </c>
      <c r="AY158" s="214" t="s">
        <v>171</v>
      </c>
      <c r="BK158" s="216">
        <f>SUM(BK159:BK183)</f>
        <v>0</v>
      </c>
    </row>
    <row r="159" s="2" customFormat="1" ht="24.15" customHeight="1">
      <c r="A159" s="38"/>
      <c r="B159" s="39"/>
      <c r="C159" s="219" t="s">
        <v>113</v>
      </c>
      <c r="D159" s="219" t="s">
        <v>173</v>
      </c>
      <c r="E159" s="220" t="s">
        <v>3055</v>
      </c>
      <c r="F159" s="221" t="s">
        <v>3056</v>
      </c>
      <c r="G159" s="222" t="s">
        <v>195</v>
      </c>
      <c r="H159" s="223">
        <v>2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177</v>
      </c>
      <c r="AT159" s="231" t="s">
        <v>173</v>
      </c>
      <c r="AU159" s="231" t="s">
        <v>82</v>
      </c>
      <c r="AY159" s="17" t="s">
        <v>171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80</v>
      </c>
      <c r="BK159" s="232">
        <f>ROUND(I159*H159,2)</f>
        <v>0</v>
      </c>
      <c r="BL159" s="17" t="s">
        <v>177</v>
      </c>
      <c r="BM159" s="231" t="s">
        <v>3057</v>
      </c>
    </row>
    <row r="160" s="13" customFormat="1">
      <c r="A160" s="13"/>
      <c r="B160" s="233"/>
      <c r="C160" s="234"/>
      <c r="D160" s="235" t="s">
        <v>179</v>
      </c>
      <c r="E160" s="236" t="s">
        <v>1</v>
      </c>
      <c r="F160" s="237" t="s">
        <v>3058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179</v>
      </c>
      <c r="AU160" s="243" t="s">
        <v>82</v>
      </c>
      <c r="AV160" s="13" t="s">
        <v>80</v>
      </c>
      <c r="AW160" s="13" t="s">
        <v>30</v>
      </c>
      <c r="AX160" s="13" t="s">
        <v>73</v>
      </c>
      <c r="AY160" s="243" t="s">
        <v>171</v>
      </c>
    </row>
    <row r="161" s="14" customFormat="1">
      <c r="A161" s="14"/>
      <c r="B161" s="244"/>
      <c r="C161" s="245"/>
      <c r="D161" s="235" t="s">
        <v>179</v>
      </c>
      <c r="E161" s="246" t="s">
        <v>1</v>
      </c>
      <c r="F161" s="247" t="s">
        <v>82</v>
      </c>
      <c r="G161" s="245"/>
      <c r="H161" s="248">
        <v>2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82</v>
      </c>
      <c r="AV161" s="14" t="s">
        <v>82</v>
      </c>
      <c r="AW161" s="14" t="s">
        <v>30</v>
      </c>
      <c r="AX161" s="14" t="s">
        <v>80</v>
      </c>
      <c r="AY161" s="254" t="s">
        <v>171</v>
      </c>
    </row>
    <row r="162" s="2" customFormat="1" ht="16.5" customHeight="1">
      <c r="A162" s="38"/>
      <c r="B162" s="39"/>
      <c r="C162" s="219" t="s">
        <v>286</v>
      </c>
      <c r="D162" s="219" t="s">
        <v>173</v>
      </c>
      <c r="E162" s="220" t="s">
        <v>3059</v>
      </c>
      <c r="F162" s="221" t="s">
        <v>3060</v>
      </c>
      <c r="G162" s="222" t="s">
        <v>1182</v>
      </c>
      <c r="H162" s="223">
        <v>2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177</v>
      </c>
      <c r="AT162" s="231" t="s">
        <v>173</v>
      </c>
      <c r="AU162" s="231" t="s">
        <v>82</v>
      </c>
      <c r="AY162" s="17" t="s">
        <v>171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80</v>
      </c>
      <c r="BK162" s="232">
        <f>ROUND(I162*H162,2)</f>
        <v>0</v>
      </c>
      <c r="BL162" s="17" t="s">
        <v>177</v>
      </c>
      <c r="BM162" s="231" t="s">
        <v>3061</v>
      </c>
    </row>
    <row r="163" s="2" customFormat="1" ht="16.5" customHeight="1">
      <c r="A163" s="38"/>
      <c r="B163" s="39"/>
      <c r="C163" s="219" t="s">
        <v>297</v>
      </c>
      <c r="D163" s="219" t="s">
        <v>173</v>
      </c>
      <c r="E163" s="220" t="s">
        <v>2311</v>
      </c>
      <c r="F163" s="221" t="s">
        <v>2312</v>
      </c>
      <c r="G163" s="222" t="s">
        <v>211</v>
      </c>
      <c r="H163" s="223">
        <v>384.80000000000001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177</v>
      </c>
      <c r="AT163" s="231" t="s">
        <v>173</v>
      </c>
      <c r="AU163" s="231" t="s">
        <v>82</v>
      </c>
      <c r="AY163" s="17" t="s">
        <v>171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80</v>
      </c>
      <c r="BK163" s="232">
        <f>ROUND(I163*H163,2)</f>
        <v>0</v>
      </c>
      <c r="BL163" s="17" t="s">
        <v>177</v>
      </c>
      <c r="BM163" s="231" t="s">
        <v>3062</v>
      </c>
    </row>
    <row r="164" s="13" customFormat="1">
      <c r="A164" s="13"/>
      <c r="B164" s="233"/>
      <c r="C164" s="234"/>
      <c r="D164" s="235" t="s">
        <v>179</v>
      </c>
      <c r="E164" s="236" t="s">
        <v>1</v>
      </c>
      <c r="F164" s="237" t="s">
        <v>3063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179</v>
      </c>
      <c r="AU164" s="243" t="s">
        <v>82</v>
      </c>
      <c r="AV164" s="13" t="s">
        <v>80</v>
      </c>
      <c r="AW164" s="13" t="s">
        <v>30</v>
      </c>
      <c r="AX164" s="13" t="s">
        <v>73</v>
      </c>
      <c r="AY164" s="243" t="s">
        <v>171</v>
      </c>
    </row>
    <row r="165" s="14" customFormat="1">
      <c r="A165" s="14"/>
      <c r="B165" s="244"/>
      <c r="C165" s="245"/>
      <c r="D165" s="235" t="s">
        <v>179</v>
      </c>
      <c r="E165" s="246" t="s">
        <v>1</v>
      </c>
      <c r="F165" s="247" t="s">
        <v>3064</v>
      </c>
      <c r="G165" s="245"/>
      <c r="H165" s="248">
        <v>384.80000000000001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82</v>
      </c>
      <c r="AV165" s="14" t="s">
        <v>82</v>
      </c>
      <c r="AW165" s="14" t="s">
        <v>30</v>
      </c>
      <c r="AX165" s="14" t="s">
        <v>73</v>
      </c>
      <c r="AY165" s="254" t="s">
        <v>171</v>
      </c>
    </row>
    <row r="166" s="13" customFormat="1">
      <c r="A166" s="13"/>
      <c r="B166" s="233"/>
      <c r="C166" s="234"/>
      <c r="D166" s="235" t="s">
        <v>179</v>
      </c>
      <c r="E166" s="236" t="s">
        <v>1</v>
      </c>
      <c r="F166" s="237" t="s">
        <v>3065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179</v>
      </c>
      <c r="AU166" s="243" t="s">
        <v>82</v>
      </c>
      <c r="AV166" s="13" t="s">
        <v>80</v>
      </c>
      <c r="AW166" s="13" t="s">
        <v>30</v>
      </c>
      <c r="AX166" s="13" t="s">
        <v>73</v>
      </c>
      <c r="AY166" s="243" t="s">
        <v>171</v>
      </c>
    </row>
    <row r="167" s="14" customFormat="1">
      <c r="A167" s="14"/>
      <c r="B167" s="244"/>
      <c r="C167" s="245"/>
      <c r="D167" s="235" t="s">
        <v>179</v>
      </c>
      <c r="E167" s="246" t="s">
        <v>1</v>
      </c>
      <c r="F167" s="247" t="s">
        <v>3066</v>
      </c>
      <c r="G167" s="245"/>
      <c r="H167" s="248">
        <v>0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82</v>
      </c>
      <c r="AV167" s="14" t="s">
        <v>82</v>
      </c>
      <c r="AW167" s="14" t="s">
        <v>30</v>
      </c>
      <c r="AX167" s="14" t="s">
        <v>73</v>
      </c>
      <c r="AY167" s="254" t="s">
        <v>171</v>
      </c>
    </row>
    <row r="168" s="15" customFormat="1">
      <c r="A168" s="15"/>
      <c r="B168" s="255"/>
      <c r="C168" s="256"/>
      <c r="D168" s="235" t="s">
        <v>179</v>
      </c>
      <c r="E168" s="257" t="s">
        <v>1</v>
      </c>
      <c r="F168" s="258" t="s">
        <v>187</v>
      </c>
      <c r="G168" s="256"/>
      <c r="H168" s="259">
        <v>384.80000000000001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179</v>
      </c>
      <c r="AU168" s="265" t="s">
        <v>82</v>
      </c>
      <c r="AV168" s="15" t="s">
        <v>177</v>
      </c>
      <c r="AW168" s="15" t="s">
        <v>30</v>
      </c>
      <c r="AX168" s="15" t="s">
        <v>80</v>
      </c>
      <c r="AY168" s="265" t="s">
        <v>171</v>
      </c>
    </row>
    <row r="169" s="2" customFormat="1" ht="24.15" customHeight="1">
      <c r="A169" s="38"/>
      <c r="B169" s="39"/>
      <c r="C169" s="219" t="s">
        <v>8</v>
      </c>
      <c r="D169" s="219" t="s">
        <v>173</v>
      </c>
      <c r="E169" s="220" t="s">
        <v>2315</v>
      </c>
      <c r="F169" s="221" t="s">
        <v>2627</v>
      </c>
      <c r="G169" s="222" t="s">
        <v>211</v>
      </c>
      <c r="H169" s="223">
        <v>423.27999999999997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38</v>
      </c>
      <c r="O169" s="91"/>
      <c r="P169" s="229">
        <f>O169*H169</f>
        <v>0</v>
      </c>
      <c r="Q169" s="229">
        <v>0.00014999999999999999</v>
      </c>
      <c r="R169" s="229">
        <f>Q169*H169</f>
        <v>0.063491999999999993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177</v>
      </c>
      <c r="AT169" s="231" t="s">
        <v>173</v>
      </c>
      <c r="AU169" s="231" t="s">
        <v>82</v>
      </c>
      <c r="AY169" s="17" t="s">
        <v>171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80</v>
      </c>
      <c r="BK169" s="232">
        <f>ROUND(I169*H169,2)</f>
        <v>0</v>
      </c>
      <c r="BL169" s="17" t="s">
        <v>177</v>
      </c>
      <c r="BM169" s="231" t="s">
        <v>3067</v>
      </c>
    </row>
    <row r="170" s="13" customFormat="1">
      <c r="A170" s="13"/>
      <c r="B170" s="233"/>
      <c r="C170" s="234"/>
      <c r="D170" s="235" t="s">
        <v>179</v>
      </c>
      <c r="E170" s="236" t="s">
        <v>1</v>
      </c>
      <c r="F170" s="237" t="s">
        <v>3063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179</v>
      </c>
      <c r="AU170" s="243" t="s">
        <v>82</v>
      </c>
      <c r="AV170" s="13" t="s">
        <v>80</v>
      </c>
      <c r="AW170" s="13" t="s">
        <v>30</v>
      </c>
      <c r="AX170" s="13" t="s">
        <v>73</v>
      </c>
      <c r="AY170" s="243" t="s">
        <v>171</v>
      </c>
    </row>
    <row r="171" s="14" customFormat="1">
      <c r="A171" s="14"/>
      <c r="B171" s="244"/>
      <c r="C171" s="245"/>
      <c r="D171" s="235" t="s">
        <v>179</v>
      </c>
      <c r="E171" s="246" t="s">
        <v>1</v>
      </c>
      <c r="F171" s="247" t="s">
        <v>3068</v>
      </c>
      <c r="G171" s="245"/>
      <c r="H171" s="248">
        <v>423.27999999999997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179</v>
      </c>
      <c r="AU171" s="254" t="s">
        <v>82</v>
      </c>
      <c r="AV171" s="14" t="s">
        <v>82</v>
      </c>
      <c r="AW171" s="14" t="s">
        <v>30</v>
      </c>
      <c r="AX171" s="14" t="s">
        <v>73</v>
      </c>
      <c r="AY171" s="254" t="s">
        <v>171</v>
      </c>
    </row>
    <row r="172" s="13" customFormat="1">
      <c r="A172" s="13"/>
      <c r="B172" s="233"/>
      <c r="C172" s="234"/>
      <c r="D172" s="235" t="s">
        <v>179</v>
      </c>
      <c r="E172" s="236" t="s">
        <v>1</v>
      </c>
      <c r="F172" s="237" t="s">
        <v>3069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179</v>
      </c>
      <c r="AU172" s="243" t="s">
        <v>82</v>
      </c>
      <c r="AV172" s="13" t="s">
        <v>80</v>
      </c>
      <c r="AW172" s="13" t="s">
        <v>30</v>
      </c>
      <c r="AX172" s="13" t="s">
        <v>73</v>
      </c>
      <c r="AY172" s="243" t="s">
        <v>171</v>
      </c>
    </row>
    <row r="173" s="14" customFormat="1">
      <c r="A173" s="14"/>
      <c r="B173" s="244"/>
      <c r="C173" s="245"/>
      <c r="D173" s="235" t="s">
        <v>179</v>
      </c>
      <c r="E173" s="246" t="s">
        <v>1</v>
      </c>
      <c r="F173" s="247" t="s">
        <v>3066</v>
      </c>
      <c r="G173" s="245"/>
      <c r="H173" s="248">
        <v>0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82</v>
      </c>
      <c r="AV173" s="14" t="s">
        <v>82</v>
      </c>
      <c r="AW173" s="14" t="s">
        <v>30</v>
      </c>
      <c r="AX173" s="14" t="s">
        <v>73</v>
      </c>
      <c r="AY173" s="254" t="s">
        <v>171</v>
      </c>
    </row>
    <row r="174" s="15" customFormat="1">
      <c r="A174" s="15"/>
      <c r="B174" s="255"/>
      <c r="C174" s="256"/>
      <c r="D174" s="235" t="s">
        <v>179</v>
      </c>
      <c r="E174" s="257" t="s">
        <v>1</v>
      </c>
      <c r="F174" s="258" t="s">
        <v>187</v>
      </c>
      <c r="G174" s="256"/>
      <c r="H174" s="259">
        <v>423.27999999999997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179</v>
      </c>
      <c r="AU174" s="265" t="s">
        <v>82</v>
      </c>
      <c r="AV174" s="15" t="s">
        <v>177</v>
      </c>
      <c r="AW174" s="15" t="s">
        <v>30</v>
      </c>
      <c r="AX174" s="15" t="s">
        <v>80</v>
      </c>
      <c r="AY174" s="265" t="s">
        <v>171</v>
      </c>
    </row>
    <row r="175" s="2" customFormat="1" ht="33" customHeight="1">
      <c r="A175" s="38"/>
      <c r="B175" s="39"/>
      <c r="C175" s="219" t="s">
        <v>307</v>
      </c>
      <c r="D175" s="219" t="s">
        <v>173</v>
      </c>
      <c r="E175" s="220" t="s">
        <v>405</v>
      </c>
      <c r="F175" s="221" t="s">
        <v>406</v>
      </c>
      <c r="G175" s="222" t="s">
        <v>211</v>
      </c>
      <c r="H175" s="223">
        <v>148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0.00012999999999999999</v>
      </c>
      <c r="R175" s="229">
        <f>Q175*H175</f>
        <v>0.019239999999999997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177</v>
      </c>
      <c r="AT175" s="231" t="s">
        <v>173</v>
      </c>
      <c r="AU175" s="231" t="s">
        <v>82</v>
      </c>
      <c r="AY175" s="17" t="s">
        <v>171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80</v>
      </c>
      <c r="BK175" s="232">
        <f>ROUND(I175*H175,2)</f>
        <v>0</v>
      </c>
      <c r="BL175" s="17" t="s">
        <v>177</v>
      </c>
      <c r="BM175" s="231" t="s">
        <v>3070</v>
      </c>
    </row>
    <row r="176" s="14" customFormat="1">
      <c r="A176" s="14"/>
      <c r="B176" s="244"/>
      <c r="C176" s="245"/>
      <c r="D176" s="235" t="s">
        <v>179</v>
      </c>
      <c r="E176" s="246" t="s">
        <v>1</v>
      </c>
      <c r="F176" s="247" t="s">
        <v>3071</v>
      </c>
      <c r="G176" s="245"/>
      <c r="H176" s="248">
        <v>148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179</v>
      </c>
      <c r="AU176" s="254" t="s">
        <v>82</v>
      </c>
      <c r="AV176" s="14" t="s">
        <v>82</v>
      </c>
      <c r="AW176" s="14" t="s">
        <v>30</v>
      </c>
      <c r="AX176" s="14" t="s">
        <v>80</v>
      </c>
      <c r="AY176" s="254" t="s">
        <v>171</v>
      </c>
    </row>
    <row r="177" s="2" customFormat="1" ht="24.15" customHeight="1">
      <c r="A177" s="38"/>
      <c r="B177" s="39"/>
      <c r="C177" s="219" t="s">
        <v>312</v>
      </c>
      <c r="D177" s="219" t="s">
        <v>173</v>
      </c>
      <c r="E177" s="220" t="s">
        <v>2036</v>
      </c>
      <c r="F177" s="221" t="s">
        <v>2037</v>
      </c>
      <c r="G177" s="222" t="s">
        <v>211</v>
      </c>
      <c r="H177" s="223">
        <v>1250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38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177</v>
      </c>
      <c r="AT177" s="231" t="s">
        <v>173</v>
      </c>
      <c r="AU177" s="231" t="s">
        <v>82</v>
      </c>
      <c r="AY177" s="17" t="s">
        <v>171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80</v>
      </c>
      <c r="BK177" s="232">
        <f>ROUND(I177*H177,2)</f>
        <v>0</v>
      </c>
      <c r="BL177" s="17" t="s">
        <v>177</v>
      </c>
      <c r="BM177" s="231" t="s">
        <v>3072</v>
      </c>
    </row>
    <row r="178" s="13" customFormat="1">
      <c r="A178" s="13"/>
      <c r="B178" s="233"/>
      <c r="C178" s="234"/>
      <c r="D178" s="235" t="s">
        <v>179</v>
      </c>
      <c r="E178" s="236" t="s">
        <v>1</v>
      </c>
      <c r="F178" s="237" t="s">
        <v>2039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179</v>
      </c>
      <c r="AU178" s="243" t="s">
        <v>82</v>
      </c>
      <c r="AV178" s="13" t="s">
        <v>80</v>
      </c>
      <c r="AW178" s="13" t="s">
        <v>30</v>
      </c>
      <c r="AX178" s="13" t="s">
        <v>73</v>
      </c>
      <c r="AY178" s="243" t="s">
        <v>171</v>
      </c>
    </row>
    <row r="179" s="14" customFormat="1">
      <c r="A179" s="14"/>
      <c r="B179" s="244"/>
      <c r="C179" s="245"/>
      <c r="D179" s="235" t="s">
        <v>179</v>
      </c>
      <c r="E179" s="246" t="s">
        <v>1</v>
      </c>
      <c r="F179" s="247" t="s">
        <v>3073</v>
      </c>
      <c r="G179" s="245"/>
      <c r="H179" s="248">
        <v>1250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179</v>
      </c>
      <c r="AU179" s="254" t="s">
        <v>82</v>
      </c>
      <c r="AV179" s="14" t="s">
        <v>82</v>
      </c>
      <c r="AW179" s="14" t="s">
        <v>30</v>
      </c>
      <c r="AX179" s="14" t="s">
        <v>80</v>
      </c>
      <c r="AY179" s="254" t="s">
        <v>171</v>
      </c>
    </row>
    <row r="180" s="2" customFormat="1" ht="24.15" customHeight="1">
      <c r="A180" s="38"/>
      <c r="B180" s="39"/>
      <c r="C180" s="219" t="s">
        <v>317</v>
      </c>
      <c r="D180" s="219" t="s">
        <v>173</v>
      </c>
      <c r="E180" s="220" t="s">
        <v>2044</v>
      </c>
      <c r="F180" s="221" t="s">
        <v>2045</v>
      </c>
      <c r="G180" s="222" t="s">
        <v>239</v>
      </c>
      <c r="H180" s="223">
        <v>148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38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0.0092499999999999995</v>
      </c>
      <c r="T180" s="230">
        <f>S180*H180</f>
        <v>1.369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177</v>
      </c>
      <c r="AT180" s="231" t="s">
        <v>173</v>
      </c>
      <c r="AU180" s="231" t="s">
        <v>82</v>
      </c>
      <c r="AY180" s="17" t="s">
        <v>171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80</v>
      </c>
      <c r="BK180" s="232">
        <f>ROUND(I180*H180,2)</f>
        <v>0</v>
      </c>
      <c r="BL180" s="17" t="s">
        <v>177</v>
      </c>
      <c r="BM180" s="231" t="s">
        <v>3074</v>
      </c>
    </row>
    <row r="181" s="13" customFormat="1">
      <c r="A181" s="13"/>
      <c r="B181" s="233"/>
      <c r="C181" s="234"/>
      <c r="D181" s="235" t="s">
        <v>179</v>
      </c>
      <c r="E181" s="236" t="s">
        <v>1</v>
      </c>
      <c r="F181" s="237" t="s">
        <v>3063</v>
      </c>
      <c r="G181" s="234"/>
      <c r="H181" s="236" t="s">
        <v>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179</v>
      </c>
      <c r="AU181" s="243" t="s">
        <v>82</v>
      </c>
      <c r="AV181" s="13" t="s">
        <v>80</v>
      </c>
      <c r="AW181" s="13" t="s">
        <v>30</v>
      </c>
      <c r="AX181" s="13" t="s">
        <v>73</v>
      </c>
      <c r="AY181" s="243" t="s">
        <v>171</v>
      </c>
    </row>
    <row r="182" s="14" customFormat="1">
      <c r="A182" s="14"/>
      <c r="B182" s="244"/>
      <c r="C182" s="245"/>
      <c r="D182" s="235" t="s">
        <v>179</v>
      </c>
      <c r="E182" s="246" t="s">
        <v>1</v>
      </c>
      <c r="F182" s="247" t="s">
        <v>3071</v>
      </c>
      <c r="G182" s="245"/>
      <c r="H182" s="248">
        <v>148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179</v>
      </c>
      <c r="AU182" s="254" t="s">
        <v>82</v>
      </c>
      <c r="AV182" s="14" t="s">
        <v>82</v>
      </c>
      <c r="AW182" s="14" t="s">
        <v>30</v>
      </c>
      <c r="AX182" s="14" t="s">
        <v>80</v>
      </c>
      <c r="AY182" s="254" t="s">
        <v>171</v>
      </c>
    </row>
    <row r="183" s="2" customFormat="1" ht="21.75" customHeight="1">
      <c r="A183" s="38"/>
      <c r="B183" s="39"/>
      <c r="C183" s="219" t="s">
        <v>328</v>
      </c>
      <c r="D183" s="219" t="s">
        <v>173</v>
      </c>
      <c r="E183" s="220" t="s">
        <v>3075</v>
      </c>
      <c r="F183" s="221" t="s">
        <v>3076</v>
      </c>
      <c r="G183" s="222" t="s">
        <v>195</v>
      </c>
      <c r="H183" s="223">
        <v>2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38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0.20999999999999999</v>
      </c>
      <c r="T183" s="230">
        <f>S183*H183</f>
        <v>0.41999999999999998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177</v>
      </c>
      <c r="AT183" s="231" t="s">
        <v>173</v>
      </c>
      <c r="AU183" s="231" t="s">
        <v>82</v>
      </c>
      <c r="AY183" s="17" t="s">
        <v>171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80</v>
      </c>
      <c r="BK183" s="232">
        <f>ROUND(I183*H183,2)</f>
        <v>0</v>
      </c>
      <c r="BL183" s="17" t="s">
        <v>177</v>
      </c>
      <c r="BM183" s="231" t="s">
        <v>3077</v>
      </c>
    </row>
    <row r="184" s="12" customFormat="1" ht="22.8" customHeight="1">
      <c r="A184" s="12"/>
      <c r="B184" s="203"/>
      <c r="C184" s="204"/>
      <c r="D184" s="205" t="s">
        <v>72</v>
      </c>
      <c r="E184" s="217" t="s">
        <v>569</v>
      </c>
      <c r="F184" s="217" t="s">
        <v>570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SUM(P185:P191)</f>
        <v>0</v>
      </c>
      <c r="Q184" s="211"/>
      <c r="R184" s="212">
        <f>SUM(R185:R191)</f>
        <v>0</v>
      </c>
      <c r="S184" s="211"/>
      <c r="T184" s="213">
        <f>SUM(T185:T191)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80</v>
      </c>
      <c r="AT184" s="215" t="s">
        <v>72</v>
      </c>
      <c r="AU184" s="215" t="s">
        <v>80</v>
      </c>
      <c r="AY184" s="214" t="s">
        <v>171</v>
      </c>
      <c r="BK184" s="216">
        <f>SUM(BK185:BK191)</f>
        <v>0</v>
      </c>
    </row>
    <row r="185" s="2" customFormat="1" ht="24.15" customHeight="1">
      <c r="A185" s="38"/>
      <c r="B185" s="39"/>
      <c r="C185" s="219" t="s">
        <v>311</v>
      </c>
      <c r="D185" s="219" t="s">
        <v>173</v>
      </c>
      <c r="E185" s="220" t="s">
        <v>572</v>
      </c>
      <c r="F185" s="221" t="s">
        <v>573</v>
      </c>
      <c r="G185" s="222" t="s">
        <v>371</v>
      </c>
      <c r="H185" s="223">
        <v>1.7889999999999999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38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177</v>
      </c>
      <c r="AT185" s="231" t="s">
        <v>173</v>
      </c>
      <c r="AU185" s="231" t="s">
        <v>82</v>
      </c>
      <c r="AY185" s="17" t="s">
        <v>171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80</v>
      </c>
      <c r="BK185" s="232">
        <f>ROUND(I185*H185,2)</f>
        <v>0</v>
      </c>
      <c r="BL185" s="17" t="s">
        <v>177</v>
      </c>
      <c r="BM185" s="231" t="s">
        <v>3078</v>
      </c>
    </row>
    <row r="186" s="2" customFormat="1" ht="33" customHeight="1">
      <c r="A186" s="38"/>
      <c r="B186" s="39"/>
      <c r="C186" s="219" t="s">
        <v>7</v>
      </c>
      <c r="D186" s="219" t="s">
        <v>173</v>
      </c>
      <c r="E186" s="220" t="s">
        <v>576</v>
      </c>
      <c r="F186" s="221" t="s">
        <v>577</v>
      </c>
      <c r="G186" s="222" t="s">
        <v>371</v>
      </c>
      <c r="H186" s="223">
        <v>35.780000000000001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177</v>
      </c>
      <c r="AT186" s="231" t="s">
        <v>173</v>
      </c>
      <c r="AU186" s="231" t="s">
        <v>82</v>
      </c>
      <c r="AY186" s="17" t="s">
        <v>171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80</v>
      </c>
      <c r="BK186" s="232">
        <f>ROUND(I186*H186,2)</f>
        <v>0</v>
      </c>
      <c r="BL186" s="17" t="s">
        <v>177</v>
      </c>
      <c r="BM186" s="231" t="s">
        <v>3079</v>
      </c>
    </row>
    <row r="187" s="14" customFormat="1">
      <c r="A187" s="14"/>
      <c r="B187" s="244"/>
      <c r="C187" s="245"/>
      <c r="D187" s="235" t="s">
        <v>179</v>
      </c>
      <c r="E187" s="245"/>
      <c r="F187" s="247" t="s">
        <v>3080</v>
      </c>
      <c r="G187" s="245"/>
      <c r="H187" s="248">
        <v>35.780000000000001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179</v>
      </c>
      <c r="AU187" s="254" t="s">
        <v>82</v>
      </c>
      <c r="AV187" s="14" t="s">
        <v>82</v>
      </c>
      <c r="AW187" s="14" t="s">
        <v>4</v>
      </c>
      <c r="AX187" s="14" t="s">
        <v>80</v>
      </c>
      <c r="AY187" s="254" t="s">
        <v>171</v>
      </c>
    </row>
    <row r="188" s="2" customFormat="1" ht="24.15" customHeight="1">
      <c r="A188" s="38"/>
      <c r="B188" s="39"/>
      <c r="C188" s="219" t="s">
        <v>347</v>
      </c>
      <c r="D188" s="219" t="s">
        <v>173</v>
      </c>
      <c r="E188" s="220" t="s">
        <v>581</v>
      </c>
      <c r="F188" s="221" t="s">
        <v>582</v>
      </c>
      <c r="G188" s="222" t="s">
        <v>371</v>
      </c>
      <c r="H188" s="223">
        <v>1.7889999999999999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38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177</v>
      </c>
      <c r="AT188" s="231" t="s">
        <v>173</v>
      </c>
      <c r="AU188" s="231" t="s">
        <v>82</v>
      </c>
      <c r="AY188" s="17" t="s">
        <v>171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80</v>
      </c>
      <c r="BK188" s="232">
        <f>ROUND(I188*H188,2)</f>
        <v>0</v>
      </c>
      <c r="BL188" s="17" t="s">
        <v>177</v>
      </c>
      <c r="BM188" s="231" t="s">
        <v>3081</v>
      </c>
    </row>
    <row r="189" s="2" customFormat="1" ht="24.15" customHeight="1">
      <c r="A189" s="38"/>
      <c r="B189" s="39"/>
      <c r="C189" s="219" t="s">
        <v>353</v>
      </c>
      <c r="D189" s="219" t="s">
        <v>173</v>
      </c>
      <c r="E189" s="220" t="s">
        <v>585</v>
      </c>
      <c r="F189" s="221" t="s">
        <v>586</v>
      </c>
      <c r="G189" s="222" t="s">
        <v>371</v>
      </c>
      <c r="H189" s="223">
        <v>33.991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38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177</v>
      </c>
      <c r="AT189" s="231" t="s">
        <v>173</v>
      </c>
      <c r="AU189" s="231" t="s">
        <v>82</v>
      </c>
      <c r="AY189" s="17" t="s">
        <v>171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80</v>
      </c>
      <c r="BK189" s="232">
        <f>ROUND(I189*H189,2)</f>
        <v>0</v>
      </c>
      <c r="BL189" s="17" t="s">
        <v>177</v>
      </c>
      <c r="BM189" s="231" t="s">
        <v>3082</v>
      </c>
    </row>
    <row r="190" s="14" customFormat="1">
      <c r="A190" s="14"/>
      <c r="B190" s="244"/>
      <c r="C190" s="245"/>
      <c r="D190" s="235" t="s">
        <v>179</v>
      </c>
      <c r="E190" s="245"/>
      <c r="F190" s="247" t="s">
        <v>3083</v>
      </c>
      <c r="G190" s="245"/>
      <c r="H190" s="248">
        <v>33.991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82</v>
      </c>
      <c r="AV190" s="14" t="s">
        <v>82</v>
      </c>
      <c r="AW190" s="14" t="s">
        <v>4</v>
      </c>
      <c r="AX190" s="14" t="s">
        <v>80</v>
      </c>
      <c r="AY190" s="254" t="s">
        <v>171</v>
      </c>
    </row>
    <row r="191" s="2" customFormat="1" ht="37.8" customHeight="1">
      <c r="A191" s="38"/>
      <c r="B191" s="39"/>
      <c r="C191" s="219" t="s">
        <v>357</v>
      </c>
      <c r="D191" s="219" t="s">
        <v>173</v>
      </c>
      <c r="E191" s="220" t="s">
        <v>2054</v>
      </c>
      <c r="F191" s="221" t="s">
        <v>2055</v>
      </c>
      <c r="G191" s="222" t="s">
        <v>371</v>
      </c>
      <c r="H191" s="223">
        <v>1.7889999999999999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38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177</v>
      </c>
      <c r="AT191" s="231" t="s">
        <v>173</v>
      </c>
      <c r="AU191" s="231" t="s">
        <v>82</v>
      </c>
      <c r="AY191" s="17" t="s">
        <v>171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80</v>
      </c>
      <c r="BK191" s="232">
        <f>ROUND(I191*H191,2)</f>
        <v>0</v>
      </c>
      <c r="BL191" s="17" t="s">
        <v>177</v>
      </c>
      <c r="BM191" s="231" t="s">
        <v>3084</v>
      </c>
    </row>
    <row r="192" s="12" customFormat="1" ht="22.8" customHeight="1">
      <c r="A192" s="12"/>
      <c r="B192" s="203"/>
      <c r="C192" s="204"/>
      <c r="D192" s="205" t="s">
        <v>72</v>
      </c>
      <c r="E192" s="217" t="s">
        <v>593</v>
      </c>
      <c r="F192" s="217" t="s">
        <v>594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SUM(P193:P194)</f>
        <v>0</v>
      </c>
      <c r="Q192" s="211"/>
      <c r="R192" s="212">
        <f>SUM(R193:R194)</f>
        <v>0</v>
      </c>
      <c r="S192" s="211"/>
      <c r="T192" s="213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80</v>
      </c>
      <c r="AT192" s="215" t="s">
        <v>72</v>
      </c>
      <c r="AU192" s="215" t="s">
        <v>80</v>
      </c>
      <c r="AY192" s="214" t="s">
        <v>171</v>
      </c>
      <c r="BK192" s="216">
        <f>SUM(BK193:BK194)</f>
        <v>0</v>
      </c>
    </row>
    <row r="193" s="2" customFormat="1" ht="16.5" customHeight="1">
      <c r="A193" s="38"/>
      <c r="B193" s="39"/>
      <c r="C193" s="219" t="s">
        <v>306</v>
      </c>
      <c r="D193" s="219" t="s">
        <v>173</v>
      </c>
      <c r="E193" s="220" t="s">
        <v>2057</v>
      </c>
      <c r="F193" s="221" t="s">
        <v>2058</v>
      </c>
      <c r="G193" s="222" t="s">
        <v>371</v>
      </c>
      <c r="H193" s="223">
        <v>3.2850000000000001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38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177</v>
      </c>
      <c r="AT193" s="231" t="s">
        <v>173</v>
      </c>
      <c r="AU193" s="231" t="s">
        <v>82</v>
      </c>
      <c r="AY193" s="17" t="s">
        <v>171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80</v>
      </c>
      <c r="BK193" s="232">
        <f>ROUND(I193*H193,2)</f>
        <v>0</v>
      </c>
      <c r="BL193" s="17" t="s">
        <v>177</v>
      </c>
      <c r="BM193" s="231" t="s">
        <v>3085</v>
      </c>
    </row>
    <row r="194" s="2" customFormat="1" ht="24.15" customHeight="1">
      <c r="A194" s="38"/>
      <c r="B194" s="39"/>
      <c r="C194" s="219" t="s">
        <v>364</v>
      </c>
      <c r="D194" s="219" t="s">
        <v>173</v>
      </c>
      <c r="E194" s="220" t="s">
        <v>2060</v>
      </c>
      <c r="F194" s="221" t="s">
        <v>2061</v>
      </c>
      <c r="G194" s="222" t="s">
        <v>371</v>
      </c>
      <c r="H194" s="223">
        <v>3.2850000000000001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177</v>
      </c>
      <c r="AT194" s="231" t="s">
        <v>173</v>
      </c>
      <c r="AU194" s="231" t="s">
        <v>82</v>
      </c>
      <c r="AY194" s="17" t="s">
        <v>171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80</v>
      </c>
      <c r="BK194" s="232">
        <f>ROUND(I194*H194,2)</f>
        <v>0</v>
      </c>
      <c r="BL194" s="17" t="s">
        <v>177</v>
      </c>
      <c r="BM194" s="231" t="s">
        <v>3086</v>
      </c>
    </row>
    <row r="195" s="12" customFormat="1" ht="25.92" customHeight="1">
      <c r="A195" s="12"/>
      <c r="B195" s="203"/>
      <c r="C195" s="204"/>
      <c r="D195" s="205" t="s">
        <v>72</v>
      </c>
      <c r="E195" s="206" t="s">
        <v>1972</v>
      </c>
      <c r="F195" s="206" t="s">
        <v>1973</v>
      </c>
      <c r="G195" s="204"/>
      <c r="H195" s="204"/>
      <c r="I195" s="207"/>
      <c r="J195" s="208">
        <f>BK195</f>
        <v>0</v>
      </c>
      <c r="K195" s="204"/>
      <c r="L195" s="209"/>
      <c r="M195" s="210"/>
      <c r="N195" s="211"/>
      <c r="O195" s="211"/>
      <c r="P195" s="212">
        <f>P196+P198+P200</f>
        <v>0</v>
      </c>
      <c r="Q195" s="211"/>
      <c r="R195" s="212">
        <f>R196+R198+R200</f>
        <v>0</v>
      </c>
      <c r="S195" s="211"/>
      <c r="T195" s="213">
        <f>T196+T198+T200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203</v>
      </c>
      <c r="AT195" s="215" t="s">
        <v>72</v>
      </c>
      <c r="AU195" s="215" t="s">
        <v>73</v>
      </c>
      <c r="AY195" s="214" t="s">
        <v>171</v>
      </c>
      <c r="BK195" s="216">
        <f>BK196+BK198+BK200</f>
        <v>0</v>
      </c>
    </row>
    <row r="196" s="12" customFormat="1" ht="22.8" customHeight="1">
      <c r="A196" s="12"/>
      <c r="B196" s="203"/>
      <c r="C196" s="204"/>
      <c r="D196" s="205" t="s">
        <v>72</v>
      </c>
      <c r="E196" s="217" t="s">
        <v>1974</v>
      </c>
      <c r="F196" s="217" t="s">
        <v>1975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P197</f>
        <v>0</v>
      </c>
      <c r="Q196" s="211"/>
      <c r="R196" s="212">
        <f>R197</f>
        <v>0</v>
      </c>
      <c r="S196" s="211"/>
      <c r="T196" s="213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203</v>
      </c>
      <c r="AT196" s="215" t="s">
        <v>72</v>
      </c>
      <c r="AU196" s="215" t="s">
        <v>80</v>
      </c>
      <c r="AY196" s="214" t="s">
        <v>171</v>
      </c>
      <c r="BK196" s="216">
        <f>BK197</f>
        <v>0</v>
      </c>
    </row>
    <row r="197" s="2" customFormat="1" ht="16.5" customHeight="1">
      <c r="A197" s="38"/>
      <c r="B197" s="39"/>
      <c r="C197" s="219" t="s">
        <v>368</v>
      </c>
      <c r="D197" s="219" t="s">
        <v>173</v>
      </c>
      <c r="E197" s="220" t="s">
        <v>1977</v>
      </c>
      <c r="F197" s="221" t="s">
        <v>1975</v>
      </c>
      <c r="G197" s="222" t="s">
        <v>1978</v>
      </c>
      <c r="H197" s="277"/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38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1979</v>
      </c>
      <c r="AT197" s="231" t="s">
        <v>173</v>
      </c>
      <c r="AU197" s="231" t="s">
        <v>82</v>
      </c>
      <c r="AY197" s="17" t="s">
        <v>171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80</v>
      </c>
      <c r="BK197" s="232">
        <f>ROUND(I197*H197,2)</f>
        <v>0</v>
      </c>
      <c r="BL197" s="17" t="s">
        <v>1979</v>
      </c>
      <c r="BM197" s="231" t="s">
        <v>3087</v>
      </c>
    </row>
    <row r="198" s="12" customFormat="1" ht="22.8" customHeight="1">
      <c r="A198" s="12"/>
      <c r="B198" s="203"/>
      <c r="C198" s="204"/>
      <c r="D198" s="205" t="s">
        <v>72</v>
      </c>
      <c r="E198" s="217" t="s">
        <v>1981</v>
      </c>
      <c r="F198" s="217" t="s">
        <v>1982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P199</f>
        <v>0</v>
      </c>
      <c r="Q198" s="211"/>
      <c r="R198" s="212">
        <f>R199</f>
        <v>0</v>
      </c>
      <c r="S198" s="211"/>
      <c r="T198" s="213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203</v>
      </c>
      <c r="AT198" s="215" t="s">
        <v>72</v>
      </c>
      <c r="AU198" s="215" t="s">
        <v>80</v>
      </c>
      <c r="AY198" s="214" t="s">
        <v>171</v>
      </c>
      <c r="BK198" s="216">
        <f>BK199</f>
        <v>0</v>
      </c>
    </row>
    <row r="199" s="2" customFormat="1" ht="16.5" customHeight="1">
      <c r="A199" s="38"/>
      <c r="B199" s="39"/>
      <c r="C199" s="219" t="s">
        <v>374</v>
      </c>
      <c r="D199" s="219" t="s">
        <v>173</v>
      </c>
      <c r="E199" s="220" t="s">
        <v>1984</v>
      </c>
      <c r="F199" s="221" t="s">
        <v>1985</v>
      </c>
      <c r="G199" s="222" t="s">
        <v>1978</v>
      </c>
      <c r="H199" s="277"/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38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1979</v>
      </c>
      <c r="AT199" s="231" t="s">
        <v>173</v>
      </c>
      <c r="AU199" s="231" t="s">
        <v>82</v>
      </c>
      <c r="AY199" s="17" t="s">
        <v>171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80</v>
      </c>
      <c r="BK199" s="232">
        <f>ROUND(I199*H199,2)</f>
        <v>0</v>
      </c>
      <c r="BL199" s="17" t="s">
        <v>1979</v>
      </c>
      <c r="BM199" s="231" t="s">
        <v>3088</v>
      </c>
    </row>
    <row r="200" s="12" customFormat="1" ht="22.8" customHeight="1">
      <c r="A200" s="12"/>
      <c r="B200" s="203"/>
      <c r="C200" s="204"/>
      <c r="D200" s="205" t="s">
        <v>72</v>
      </c>
      <c r="E200" s="217" t="s">
        <v>1987</v>
      </c>
      <c r="F200" s="217" t="s">
        <v>1988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P201</f>
        <v>0</v>
      </c>
      <c r="Q200" s="211"/>
      <c r="R200" s="212">
        <f>R201</f>
        <v>0</v>
      </c>
      <c r="S200" s="211"/>
      <c r="T200" s="213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203</v>
      </c>
      <c r="AT200" s="215" t="s">
        <v>72</v>
      </c>
      <c r="AU200" s="215" t="s">
        <v>80</v>
      </c>
      <c r="AY200" s="214" t="s">
        <v>171</v>
      </c>
      <c r="BK200" s="216">
        <f>BK201</f>
        <v>0</v>
      </c>
    </row>
    <row r="201" s="2" customFormat="1" ht="16.5" customHeight="1">
      <c r="A201" s="38"/>
      <c r="B201" s="39"/>
      <c r="C201" s="219" t="s">
        <v>378</v>
      </c>
      <c r="D201" s="219" t="s">
        <v>173</v>
      </c>
      <c r="E201" s="220" t="s">
        <v>1990</v>
      </c>
      <c r="F201" s="221" t="s">
        <v>1988</v>
      </c>
      <c r="G201" s="222" t="s">
        <v>1978</v>
      </c>
      <c r="H201" s="277"/>
      <c r="I201" s="224"/>
      <c r="J201" s="225">
        <f>ROUND(I201*H201,2)</f>
        <v>0</v>
      </c>
      <c r="K201" s="226"/>
      <c r="L201" s="44"/>
      <c r="M201" s="278" t="s">
        <v>1</v>
      </c>
      <c r="N201" s="279" t="s">
        <v>38</v>
      </c>
      <c r="O201" s="280"/>
      <c r="P201" s="281">
        <f>O201*H201</f>
        <v>0</v>
      </c>
      <c r="Q201" s="281">
        <v>0</v>
      </c>
      <c r="R201" s="281">
        <f>Q201*H201</f>
        <v>0</v>
      </c>
      <c r="S201" s="281">
        <v>0</v>
      </c>
      <c r="T201" s="28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1979</v>
      </c>
      <c r="AT201" s="231" t="s">
        <v>173</v>
      </c>
      <c r="AU201" s="231" t="s">
        <v>82</v>
      </c>
      <c r="AY201" s="17" t="s">
        <v>171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80</v>
      </c>
      <c r="BK201" s="232">
        <f>ROUND(I201*H201,2)</f>
        <v>0</v>
      </c>
      <c r="BL201" s="17" t="s">
        <v>1979</v>
      </c>
      <c r="BM201" s="231" t="s">
        <v>3089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uMU0Q023YXmD3zdg0eKJM4Yqin4cHt5ooeziCElRTPfKLtDa/q6GrtpVn2MnHGIQd3b95JDXJkJbQPgWdPkHFQ==" hashValue="jnj/rBkZoO2YubQF9RwowqRUeTm1v04T1svjMggmp+SrQjpboAKy/UqsDkrey375MhOkeRjkRJgNJB9fm/Q4mA==" algorithmName="SHA-512" password="CC35"/>
  <autoFilter ref="C126:K20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3090</v>
      </c>
      <c r="H4" s="20"/>
    </row>
    <row r="5" s="1" customFormat="1" ht="12" customHeight="1">
      <c r="B5" s="20"/>
      <c r="C5" s="283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84" t="s">
        <v>16</v>
      </c>
      <c r="D6" s="285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3. 1. 2023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86"/>
      <c r="C9" s="287" t="s">
        <v>54</v>
      </c>
      <c r="D9" s="288" t="s">
        <v>55</v>
      </c>
      <c r="E9" s="288" t="s">
        <v>158</v>
      </c>
      <c r="F9" s="289" t="s">
        <v>3091</v>
      </c>
      <c r="G9" s="191"/>
      <c r="H9" s="286"/>
    </row>
    <row r="10" s="2" customFormat="1" ht="26.4" customHeight="1">
      <c r="A10" s="38"/>
      <c r="B10" s="44"/>
      <c r="C10" s="290" t="s">
        <v>3092</v>
      </c>
      <c r="D10" s="290" t="s">
        <v>78</v>
      </c>
      <c r="E10" s="38"/>
      <c r="F10" s="38"/>
      <c r="G10" s="38"/>
      <c r="H10" s="44"/>
    </row>
    <row r="11" s="2" customFormat="1" ht="16.8" customHeight="1">
      <c r="A11" s="38"/>
      <c r="B11" s="44"/>
      <c r="C11" s="291" t="s">
        <v>3093</v>
      </c>
      <c r="D11" s="292" t="s">
        <v>3094</v>
      </c>
      <c r="E11" s="293" t="s">
        <v>1</v>
      </c>
      <c r="F11" s="294">
        <v>0</v>
      </c>
      <c r="G11" s="38"/>
      <c r="H11" s="44"/>
    </row>
    <row r="12" s="2" customFormat="1" ht="16.8" customHeight="1">
      <c r="A12" s="38"/>
      <c r="B12" s="44"/>
      <c r="C12" s="295" t="s">
        <v>1</v>
      </c>
      <c r="D12" s="295" t="s">
        <v>73</v>
      </c>
      <c r="E12" s="17" t="s">
        <v>1</v>
      </c>
      <c r="F12" s="296">
        <v>0</v>
      </c>
      <c r="G12" s="38"/>
      <c r="H12" s="44"/>
    </row>
    <row r="13" s="2" customFormat="1" ht="16.8" customHeight="1">
      <c r="A13" s="38"/>
      <c r="B13" s="44"/>
      <c r="C13" s="295" t="s">
        <v>1</v>
      </c>
      <c r="D13" s="295" t="s">
        <v>187</v>
      </c>
      <c r="E13" s="17" t="s">
        <v>1</v>
      </c>
      <c r="F13" s="296">
        <v>0</v>
      </c>
      <c r="G13" s="38"/>
      <c r="H13" s="44"/>
    </row>
    <row r="14" s="2" customFormat="1" ht="16.8" customHeight="1">
      <c r="A14" s="38"/>
      <c r="B14" s="44"/>
      <c r="C14" s="291" t="s">
        <v>3095</v>
      </c>
      <c r="D14" s="292" t="s">
        <v>3096</v>
      </c>
      <c r="E14" s="293" t="s">
        <v>1</v>
      </c>
      <c r="F14" s="294">
        <v>118.95</v>
      </c>
      <c r="G14" s="38"/>
      <c r="H14" s="44"/>
    </row>
    <row r="15" s="2" customFormat="1" ht="16.8" customHeight="1">
      <c r="A15" s="38"/>
      <c r="B15" s="44"/>
      <c r="C15" s="295" t="s">
        <v>1</v>
      </c>
      <c r="D15" s="295" t="s">
        <v>3097</v>
      </c>
      <c r="E15" s="17" t="s">
        <v>1</v>
      </c>
      <c r="F15" s="296">
        <v>118.95</v>
      </c>
      <c r="G15" s="38"/>
      <c r="H15" s="44"/>
    </row>
    <row r="16" s="2" customFormat="1" ht="16.8" customHeight="1">
      <c r="A16" s="38"/>
      <c r="B16" s="44"/>
      <c r="C16" s="295" t="s">
        <v>1</v>
      </c>
      <c r="D16" s="295" t="s">
        <v>187</v>
      </c>
      <c r="E16" s="17" t="s">
        <v>1</v>
      </c>
      <c r="F16" s="296">
        <v>118.95</v>
      </c>
      <c r="G16" s="38"/>
      <c r="H16" s="44"/>
    </row>
    <row r="17" s="2" customFormat="1" ht="16.8" customHeight="1">
      <c r="A17" s="38"/>
      <c r="B17" s="44"/>
      <c r="C17" s="291" t="s">
        <v>3098</v>
      </c>
      <c r="D17" s="292" t="s">
        <v>3099</v>
      </c>
      <c r="E17" s="293" t="s">
        <v>1</v>
      </c>
      <c r="F17" s="294">
        <v>52.399999999999999</v>
      </c>
      <c r="G17" s="38"/>
      <c r="H17" s="44"/>
    </row>
    <row r="18" s="2" customFormat="1" ht="16.8" customHeight="1">
      <c r="A18" s="38"/>
      <c r="B18" s="44"/>
      <c r="C18" s="295" t="s">
        <v>1</v>
      </c>
      <c r="D18" s="295" t="s">
        <v>3100</v>
      </c>
      <c r="E18" s="17" t="s">
        <v>1</v>
      </c>
      <c r="F18" s="296">
        <v>52.399999999999999</v>
      </c>
      <c r="G18" s="38"/>
      <c r="H18" s="44"/>
    </row>
    <row r="19" s="2" customFormat="1" ht="16.8" customHeight="1">
      <c r="A19" s="38"/>
      <c r="B19" s="44"/>
      <c r="C19" s="295" t="s">
        <v>1</v>
      </c>
      <c r="D19" s="295" t="s">
        <v>187</v>
      </c>
      <c r="E19" s="17" t="s">
        <v>1</v>
      </c>
      <c r="F19" s="296">
        <v>52.399999999999999</v>
      </c>
      <c r="G19" s="38"/>
      <c r="H19" s="44"/>
    </row>
    <row r="20" s="2" customFormat="1" ht="16.8" customHeight="1">
      <c r="A20" s="38"/>
      <c r="B20" s="44"/>
      <c r="C20" s="291" t="s">
        <v>3101</v>
      </c>
      <c r="D20" s="292" t="s">
        <v>3102</v>
      </c>
      <c r="E20" s="293" t="s">
        <v>1</v>
      </c>
      <c r="F20" s="294">
        <v>118.95</v>
      </c>
      <c r="G20" s="38"/>
      <c r="H20" s="44"/>
    </row>
    <row r="21" s="2" customFormat="1" ht="16.8" customHeight="1">
      <c r="A21" s="38"/>
      <c r="B21" s="44"/>
      <c r="C21" s="295" t="s">
        <v>1</v>
      </c>
      <c r="D21" s="295" t="s">
        <v>3103</v>
      </c>
      <c r="E21" s="17" t="s">
        <v>1</v>
      </c>
      <c r="F21" s="296">
        <v>118.95</v>
      </c>
      <c r="G21" s="38"/>
      <c r="H21" s="44"/>
    </row>
    <row r="22" s="2" customFormat="1" ht="16.8" customHeight="1">
      <c r="A22" s="38"/>
      <c r="B22" s="44"/>
      <c r="C22" s="295" t="s">
        <v>1</v>
      </c>
      <c r="D22" s="295" t="s">
        <v>187</v>
      </c>
      <c r="E22" s="17" t="s">
        <v>1</v>
      </c>
      <c r="F22" s="296">
        <v>118.95</v>
      </c>
      <c r="G22" s="38"/>
      <c r="H22" s="44"/>
    </row>
    <row r="23" s="2" customFormat="1" ht="16.8" customHeight="1">
      <c r="A23" s="38"/>
      <c r="B23" s="44"/>
      <c r="C23" s="291" t="s">
        <v>3104</v>
      </c>
      <c r="D23" s="292" t="s">
        <v>3094</v>
      </c>
      <c r="E23" s="293" t="s">
        <v>1</v>
      </c>
      <c r="F23" s="294">
        <v>158.65000000000001</v>
      </c>
      <c r="G23" s="38"/>
      <c r="H23" s="44"/>
    </row>
    <row r="24" s="2" customFormat="1" ht="16.8" customHeight="1">
      <c r="A24" s="38"/>
      <c r="B24" s="44"/>
      <c r="C24" s="295" t="s">
        <v>1</v>
      </c>
      <c r="D24" s="295" t="s">
        <v>3105</v>
      </c>
      <c r="E24" s="17" t="s">
        <v>1</v>
      </c>
      <c r="F24" s="296">
        <v>158.65000000000001</v>
      </c>
      <c r="G24" s="38"/>
      <c r="H24" s="44"/>
    </row>
    <row r="25" s="2" customFormat="1" ht="16.8" customHeight="1">
      <c r="A25" s="38"/>
      <c r="B25" s="44"/>
      <c r="C25" s="295" t="s">
        <v>1</v>
      </c>
      <c r="D25" s="295" t="s">
        <v>187</v>
      </c>
      <c r="E25" s="17" t="s">
        <v>1</v>
      </c>
      <c r="F25" s="296">
        <v>158.65000000000001</v>
      </c>
      <c r="G25" s="38"/>
      <c r="H25" s="44"/>
    </row>
    <row r="26" s="2" customFormat="1" ht="16.8" customHeight="1">
      <c r="A26" s="38"/>
      <c r="B26" s="44"/>
      <c r="C26" s="291" t="s">
        <v>3106</v>
      </c>
      <c r="D26" s="292" t="s">
        <v>3107</v>
      </c>
      <c r="E26" s="293" t="s">
        <v>1</v>
      </c>
      <c r="F26" s="294">
        <v>404.22500000000002</v>
      </c>
      <c r="G26" s="38"/>
      <c r="H26" s="44"/>
    </row>
    <row r="27" s="2" customFormat="1" ht="16.8" customHeight="1">
      <c r="A27" s="38"/>
      <c r="B27" s="44"/>
      <c r="C27" s="295" t="s">
        <v>1</v>
      </c>
      <c r="D27" s="295" t="s">
        <v>3108</v>
      </c>
      <c r="E27" s="17" t="s">
        <v>1</v>
      </c>
      <c r="F27" s="296">
        <v>404.22500000000002</v>
      </c>
      <c r="G27" s="38"/>
      <c r="H27" s="44"/>
    </row>
    <row r="28" s="2" customFormat="1" ht="16.8" customHeight="1">
      <c r="A28" s="38"/>
      <c r="B28" s="44"/>
      <c r="C28" s="295" t="s">
        <v>1</v>
      </c>
      <c r="D28" s="295" t="s">
        <v>187</v>
      </c>
      <c r="E28" s="17" t="s">
        <v>1</v>
      </c>
      <c r="F28" s="296">
        <v>404.22500000000002</v>
      </c>
      <c r="G28" s="38"/>
      <c r="H28" s="44"/>
    </row>
    <row r="29" s="2" customFormat="1" ht="16.8" customHeight="1">
      <c r="A29" s="38"/>
      <c r="B29" s="44"/>
      <c r="C29" s="291" t="s">
        <v>3109</v>
      </c>
      <c r="D29" s="292" t="s">
        <v>3110</v>
      </c>
      <c r="E29" s="293" t="s">
        <v>1</v>
      </c>
      <c r="F29" s="294">
        <v>443.10500000000002</v>
      </c>
      <c r="G29" s="38"/>
      <c r="H29" s="44"/>
    </row>
    <row r="30" s="2" customFormat="1" ht="16.8" customHeight="1">
      <c r="A30" s="38"/>
      <c r="B30" s="44"/>
      <c r="C30" s="295" t="s">
        <v>1</v>
      </c>
      <c r="D30" s="295" t="s">
        <v>3111</v>
      </c>
      <c r="E30" s="17" t="s">
        <v>1</v>
      </c>
      <c r="F30" s="296">
        <v>443.10500000000002</v>
      </c>
      <c r="G30" s="38"/>
      <c r="H30" s="44"/>
    </row>
    <row r="31" s="2" customFormat="1" ht="16.8" customHeight="1">
      <c r="A31" s="38"/>
      <c r="B31" s="44"/>
      <c r="C31" s="295" t="s">
        <v>1</v>
      </c>
      <c r="D31" s="295" t="s">
        <v>187</v>
      </c>
      <c r="E31" s="17" t="s">
        <v>1</v>
      </c>
      <c r="F31" s="296">
        <v>443.10500000000002</v>
      </c>
      <c r="G31" s="38"/>
      <c r="H31" s="44"/>
    </row>
    <row r="32" s="2" customFormat="1" ht="7.44" customHeight="1">
      <c r="A32" s="38"/>
      <c r="B32" s="170"/>
      <c r="C32" s="171"/>
      <c r="D32" s="171"/>
      <c r="E32" s="171"/>
      <c r="F32" s="171"/>
      <c r="G32" s="171"/>
      <c r="H32" s="44"/>
    </row>
    <row r="33" s="2" customFormat="1">
      <c r="A33" s="38"/>
      <c r="B33" s="38"/>
      <c r="C33" s="38"/>
      <c r="D33" s="38"/>
      <c r="E33" s="38"/>
      <c r="F33" s="38"/>
      <c r="G33" s="38"/>
      <c r="H33" s="38"/>
    </row>
  </sheetData>
  <sheetProtection sheet="1" formatColumns="0" formatRows="0" objects="1" scenarios="1" spinCount="100000" saltValue="3A5qz6wsVnacytnlP9OMo/cX8fEPwbZ6uL5LqvrnXrisnswIFwwyC5OVi9ukoYI8am2kvZdxHWetC/ZwGZrcfw==" hashValue="bor5z0o1cipn+HlMNe3Se12C5j/kDnZIlbazvkXliBS/wgTLG2dFil0Y2/JoxOw132QGYP5QmOEjZ8jlbt8eW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ROUND(J148,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ROUND((SUM(BE148:BE1773)),  2)</f>
        <v>0</v>
      </c>
      <c r="G33" s="38"/>
      <c r="H33" s="38"/>
      <c r="I33" s="155">
        <v>0.20999999999999999</v>
      </c>
      <c r="J33" s="154">
        <f>ROUND(((SUM(BE148:BE1773))*I33),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ROUND((SUM(BF148:BF1773)),  2)</f>
        <v>0</v>
      </c>
      <c r="G34" s="38"/>
      <c r="H34" s="38"/>
      <c r="I34" s="155">
        <v>0.14999999999999999</v>
      </c>
      <c r="J34" s="154">
        <f>ROUND(((SUM(BF148:BF1773))*I34),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ROUND((SUM(BG148:BG1773)),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ROUND((SUM(BH148:BH1773)),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ROUND((SUM(BI148:BI1773)),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SO 01 - Provozní objekt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J148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J149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J150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126</v>
      </c>
      <c r="E99" s="188"/>
      <c r="F99" s="188"/>
      <c r="G99" s="188"/>
      <c r="H99" s="188"/>
      <c r="I99" s="188"/>
      <c r="J99" s="189">
        <f>J169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127</v>
      </c>
      <c r="E100" s="188"/>
      <c r="F100" s="188"/>
      <c r="G100" s="188"/>
      <c r="H100" s="188"/>
      <c r="I100" s="188"/>
      <c r="J100" s="189">
        <f>J208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128</v>
      </c>
      <c r="E101" s="188"/>
      <c r="F101" s="188"/>
      <c r="G101" s="188"/>
      <c r="H101" s="188"/>
      <c r="I101" s="188"/>
      <c r="J101" s="189">
        <f>J423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129</v>
      </c>
      <c r="E102" s="188"/>
      <c r="F102" s="188"/>
      <c r="G102" s="188"/>
      <c r="H102" s="188"/>
      <c r="I102" s="188"/>
      <c r="J102" s="189">
        <f>J646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130</v>
      </c>
      <c r="E103" s="188"/>
      <c r="F103" s="188"/>
      <c r="G103" s="188"/>
      <c r="H103" s="188"/>
      <c r="I103" s="188"/>
      <c r="J103" s="189">
        <f>J654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131</v>
      </c>
      <c r="E104" s="182"/>
      <c r="F104" s="182"/>
      <c r="G104" s="182"/>
      <c r="H104" s="182"/>
      <c r="I104" s="182"/>
      <c r="J104" s="183">
        <f>J658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132</v>
      </c>
      <c r="E105" s="188"/>
      <c r="F105" s="188"/>
      <c r="G105" s="188"/>
      <c r="H105" s="188"/>
      <c r="I105" s="188"/>
      <c r="J105" s="189">
        <f>J659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133</v>
      </c>
      <c r="E106" s="188"/>
      <c r="F106" s="188"/>
      <c r="G106" s="188"/>
      <c r="H106" s="188"/>
      <c r="I106" s="188"/>
      <c r="J106" s="189">
        <f>J698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134</v>
      </c>
      <c r="E107" s="188"/>
      <c r="F107" s="188"/>
      <c r="G107" s="188"/>
      <c r="H107" s="188"/>
      <c r="I107" s="188"/>
      <c r="J107" s="189">
        <f>J742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135</v>
      </c>
      <c r="E108" s="188"/>
      <c r="F108" s="188"/>
      <c r="G108" s="188"/>
      <c r="H108" s="188"/>
      <c r="I108" s="188"/>
      <c r="J108" s="189">
        <f>J823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136</v>
      </c>
      <c r="E109" s="188"/>
      <c r="F109" s="188"/>
      <c r="G109" s="188"/>
      <c r="H109" s="188"/>
      <c r="I109" s="188"/>
      <c r="J109" s="189">
        <f>J856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137</v>
      </c>
      <c r="E110" s="188"/>
      <c r="F110" s="188"/>
      <c r="G110" s="188"/>
      <c r="H110" s="188"/>
      <c r="I110" s="188"/>
      <c r="J110" s="189">
        <f>J905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138</v>
      </c>
      <c r="E111" s="188"/>
      <c r="F111" s="188"/>
      <c r="G111" s="188"/>
      <c r="H111" s="188"/>
      <c r="I111" s="188"/>
      <c r="J111" s="189">
        <f>J920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139</v>
      </c>
      <c r="E112" s="188"/>
      <c r="F112" s="188"/>
      <c r="G112" s="188"/>
      <c r="H112" s="188"/>
      <c r="I112" s="188"/>
      <c r="J112" s="189">
        <f>J942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140</v>
      </c>
      <c r="E113" s="188"/>
      <c r="F113" s="188"/>
      <c r="G113" s="188"/>
      <c r="H113" s="188"/>
      <c r="I113" s="188"/>
      <c r="J113" s="189">
        <f>J947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141</v>
      </c>
      <c r="E114" s="188"/>
      <c r="F114" s="188"/>
      <c r="G114" s="188"/>
      <c r="H114" s="188"/>
      <c r="I114" s="188"/>
      <c r="J114" s="189">
        <f>J972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142</v>
      </c>
      <c r="E115" s="188"/>
      <c r="F115" s="188"/>
      <c r="G115" s="188"/>
      <c r="H115" s="188"/>
      <c r="I115" s="188"/>
      <c r="J115" s="189">
        <f>J1218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143</v>
      </c>
      <c r="E116" s="188"/>
      <c r="F116" s="188"/>
      <c r="G116" s="188"/>
      <c r="H116" s="188"/>
      <c r="I116" s="188"/>
      <c r="J116" s="189">
        <f>J1231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144</v>
      </c>
      <c r="E117" s="188"/>
      <c r="F117" s="188"/>
      <c r="G117" s="188"/>
      <c r="H117" s="188"/>
      <c r="I117" s="188"/>
      <c r="J117" s="189">
        <f>J1340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145</v>
      </c>
      <c r="E118" s="188"/>
      <c r="F118" s="188"/>
      <c r="G118" s="188"/>
      <c r="H118" s="188"/>
      <c r="I118" s="188"/>
      <c r="J118" s="189">
        <f>J1388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146</v>
      </c>
      <c r="E119" s="188"/>
      <c r="F119" s="188"/>
      <c r="G119" s="188"/>
      <c r="H119" s="188"/>
      <c r="I119" s="188"/>
      <c r="J119" s="189">
        <f>J1471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147</v>
      </c>
      <c r="E120" s="188"/>
      <c r="F120" s="188"/>
      <c r="G120" s="188"/>
      <c r="H120" s="188"/>
      <c r="I120" s="188"/>
      <c r="J120" s="189">
        <f>J1478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5"/>
      <c r="C121" s="186"/>
      <c r="D121" s="187" t="s">
        <v>148</v>
      </c>
      <c r="E121" s="188"/>
      <c r="F121" s="188"/>
      <c r="G121" s="188"/>
      <c r="H121" s="188"/>
      <c r="I121" s="188"/>
      <c r="J121" s="189">
        <f>J1601</f>
        <v>0</v>
      </c>
      <c r="K121" s="186"/>
      <c r="L121" s="19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5"/>
      <c r="C122" s="186"/>
      <c r="D122" s="187" t="s">
        <v>149</v>
      </c>
      <c r="E122" s="188"/>
      <c r="F122" s="188"/>
      <c r="G122" s="188"/>
      <c r="H122" s="188"/>
      <c r="I122" s="188"/>
      <c r="J122" s="189">
        <f>J1613</f>
        <v>0</v>
      </c>
      <c r="K122" s="186"/>
      <c r="L122" s="19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5"/>
      <c r="C123" s="186"/>
      <c r="D123" s="187" t="s">
        <v>150</v>
      </c>
      <c r="E123" s="188"/>
      <c r="F123" s="188"/>
      <c r="G123" s="188"/>
      <c r="H123" s="188"/>
      <c r="I123" s="188"/>
      <c r="J123" s="189">
        <f>J1643</f>
        <v>0</v>
      </c>
      <c r="K123" s="186"/>
      <c r="L123" s="19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9"/>
      <c r="C124" s="180"/>
      <c r="D124" s="181" t="s">
        <v>151</v>
      </c>
      <c r="E124" s="182"/>
      <c r="F124" s="182"/>
      <c r="G124" s="182"/>
      <c r="H124" s="182"/>
      <c r="I124" s="182"/>
      <c r="J124" s="183">
        <f>J1763</f>
        <v>0</v>
      </c>
      <c r="K124" s="180"/>
      <c r="L124" s="184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4.96" customHeight="1">
      <c r="A125" s="9"/>
      <c r="B125" s="179"/>
      <c r="C125" s="180"/>
      <c r="D125" s="181" t="s">
        <v>152</v>
      </c>
      <c r="E125" s="182"/>
      <c r="F125" s="182"/>
      <c r="G125" s="182"/>
      <c r="H125" s="182"/>
      <c r="I125" s="182"/>
      <c r="J125" s="183">
        <f>J1767</f>
        <v>0</v>
      </c>
      <c r="K125" s="180"/>
      <c r="L125" s="184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85"/>
      <c r="C126" s="186"/>
      <c r="D126" s="187" t="s">
        <v>153</v>
      </c>
      <c r="E126" s="188"/>
      <c r="F126" s="188"/>
      <c r="G126" s="188"/>
      <c r="H126" s="188"/>
      <c r="I126" s="188"/>
      <c r="J126" s="189">
        <f>J1768</f>
        <v>0</v>
      </c>
      <c r="K126" s="186"/>
      <c r="L126" s="19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5"/>
      <c r="C127" s="186"/>
      <c r="D127" s="187" t="s">
        <v>154</v>
      </c>
      <c r="E127" s="188"/>
      <c r="F127" s="188"/>
      <c r="G127" s="188"/>
      <c r="H127" s="188"/>
      <c r="I127" s="188"/>
      <c r="J127" s="189">
        <f>J1770</f>
        <v>0</v>
      </c>
      <c r="K127" s="186"/>
      <c r="L127" s="19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5"/>
      <c r="C128" s="186"/>
      <c r="D128" s="187" t="s">
        <v>155</v>
      </c>
      <c r="E128" s="188"/>
      <c r="F128" s="188"/>
      <c r="G128" s="188"/>
      <c r="H128" s="188"/>
      <c r="I128" s="188"/>
      <c r="J128" s="189">
        <f>J1772</f>
        <v>0</v>
      </c>
      <c r="K128" s="186"/>
      <c r="L128" s="19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66"/>
      <c r="C130" s="67"/>
      <c r="D130" s="67"/>
      <c r="E130" s="67"/>
      <c r="F130" s="67"/>
      <c r="G130" s="67"/>
      <c r="H130" s="67"/>
      <c r="I130" s="67"/>
      <c r="J130" s="67"/>
      <c r="K130" s="67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4" s="2" customFormat="1" ht="6.96" customHeight="1">
      <c r="A134" s="38"/>
      <c r="B134" s="68"/>
      <c r="C134" s="69"/>
      <c r="D134" s="69"/>
      <c r="E134" s="69"/>
      <c r="F134" s="69"/>
      <c r="G134" s="69"/>
      <c r="H134" s="69"/>
      <c r="I134" s="69"/>
      <c r="J134" s="69"/>
      <c r="K134" s="69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24.96" customHeight="1">
      <c r="A135" s="38"/>
      <c r="B135" s="39"/>
      <c r="C135" s="23" t="s">
        <v>156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16</v>
      </c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174" t="str">
        <f>E7</f>
        <v>Sportoviště Hanspaulka</v>
      </c>
      <c r="F138" s="32"/>
      <c r="G138" s="32"/>
      <c r="H138" s="32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117</v>
      </c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40"/>
      <c r="D140" s="40"/>
      <c r="E140" s="76" t="str">
        <f>E9</f>
        <v>01 - SO 01 - Provozní objekt</v>
      </c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20</v>
      </c>
      <c r="D142" s="40"/>
      <c r="E142" s="40"/>
      <c r="F142" s="27" t="str">
        <f>F12</f>
        <v xml:space="preserve"> </v>
      </c>
      <c r="G142" s="40"/>
      <c r="H142" s="40"/>
      <c r="I142" s="32" t="s">
        <v>22</v>
      </c>
      <c r="J142" s="79" t="str">
        <f>IF(J12="","",J12)</f>
        <v>3. 1. 2023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24</v>
      </c>
      <c r="D144" s="40"/>
      <c r="E144" s="40"/>
      <c r="F144" s="27" t="str">
        <f>E15</f>
        <v xml:space="preserve"> </v>
      </c>
      <c r="G144" s="40"/>
      <c r="H144" s="40"/>
      <c r="I144" s="32" t="s">
        <v>29</v>
      </c>
      <c r="J144" s="36" t="str">
        <f>E21</f>
        <v xml:space="preserve"> 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27</v>
      </c>
      <c r="D145" s="40"/>
      <c r="E145" s="40"/>
      <c r="F145" s="27" t="str">
        <f>IF(E18="","",E18)</f>
        <v>Vyplň údaj</v>
      </c>
      <c r="G145" s="40"/>
      <c r="H145" s="40"/>
      <c r="I145" s="32" t="s">
        <v>31</v>
      </c>
      <c r="J145" s="36" t="str">
        <f>E24</f>
        <v xml:space="preserve"> 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0.32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11" customFormat="1" ht="29.28" customHeight="1">
      <c r="A147" s="191"/>
      <c r="B147" s="192"/>
      <c r="C147" s="193" t="s">
        <v>157</v>
      </c>
      <c r="D147" s="194" t="s">
        <v>58</v>
      </c>
      <c r="E147" s="194" t="s">
        <v>54</v>
      </c>
      <c r="F147" s="194" t="s">
        <v>55</v>
      </c>
      <c r="G147" s="194" t="s">
        <v>158</v>
      </c>
      <c r="H147" s="194" t="s">
        <v>159</v>
      </c>
      <c r="I147" s="194" t="s">
        <v>160</v>
      </c>
      <c r="J147" s="195" t="s">
        <v>121</v>
      </c>
      <c r="K147" s="196" t="s">
        <v>161</v>
      </c>
      <c r="L147" s="197"/>
      <c r="M147" s="100" t="s">
        <v>1</v>
      </c>
      <c r="N147" s="101" t="s">
        <v>37</v>
      </c>
      <c r="O147" s="101" t="s">
        <v>162</v>
      </c>
      <c r="P147" s="101" t="s">
        <v>163</v>
      </c>
      <c r="Q147" s="101" t="s">
        <v>164</v>
      </c>
      <c r="R147" s="101" t="s">
        <v>165</v>
      </c>
      <c r="S147" s="101" t="s">
        <v>166</v>
      </c>
      <c r="T147" s="102" t="s">
        <v>167</v>
      </c>
      <c r="U147" s="191"/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</row>
    <row r="148" s="2" customFormat="1" ht="22.8" customHeight="1">
      <c r="A148" s="38"/>
      <c r="B148" s="39"/>
      <c r="C148" s="107" t="s">
        <v>168</v>
      </c>
      <c r="D148" s="40"/>
      <c r="E148" s="40"/>
      <c r="F148" s="40"/>
      <c r="G148" s="40"/>
      <c r="H148" s="40"/>
      <c r="I148" s="40"/>
      <c r="J148" s="198">
        <f>BK148</f>
        <v>0</v>
      </c>
      <c r="K148" s="40"/>
      <c r="L148" s="44"/>
      <c r="M148" s="103"/>
      <c r="N148" s="199"/>
      <c r="O148" s="104"/>
      <c r="P148" s="200">
        <f>P149+P658+P1763+P1767</f>
        <v>0</v>
      </c>
      <c r="Q148" s="104"/>
      <c r="R148" s="200">
        <f>R149+R658+R1763+R1767</f>
        <v>34.600775406159997</v>
      </c>
      <c r="S148" s="104"/>
      <c r="T148" s="201">
        <f>T149+T658+T1763+T1767</f>
        <v>47.175429870000002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72</v>
      </c>
      <c r="AU148" s="17" t="s">
        <v>123</v>
      </c>
      <c r="BK148" s="202">
        <f>BK149+BK658+BK1763+BK1767</f>
        <v>0</v>
      </c>
    </row>
    <row r="149" s="12" customFormat="1" ht="25.92" customHeight="1">
      <c r="A149" s="12"/>
      <c r="B149" s="203"/>
      <c r="C149" s="204"/>
      <c r="D149" s="205" t="s">
        <v>72</v>
      </c>
      <c r="E149" s="206" t="s">
        <v>169</v>
      </c>
      <c r="F149" s="206" t="s">
        <v>170</v>
      </c>
      <c r="G149" s="204"/>
      <c r="H149" s="204"/>
      <c r="I149" s="207"/>
      <c r="J149" s="208">
        <f>BK149</f>
        <v>0</v>
      </c>
      <c r="K149" s="204"/>
      <c r="L149" s="209"/>
      <c r="M149" s="210"/>
      <c r="N149" s="211"/>
      <c r="O149" s="211"/>
      <c r="P149" s="212">
        <f>P150+P169+P208+P423+P646+P654</f>
        <v>0</v>
      </c>
      <c r="Q149" s="211"/>
      <c r="R149" s="212">
        <f>R150+R169+R208+R423+R646+R654</f>
        <v>20.199958799999997</v>
      </c>
      <c r="S149" s="211"/>
      <c r="T149" s="213">
        <f>T150+T169+T208+T423+T646+T654</f>
        <v>29.031365000000005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80</v>
      </c>
      <c r="AT149" s="215" t="s">
        <v>72</v>
      </c>
      <c r="AU149" s="215" t="s">
        <v>73</v>
      </c>
      <c r="AY149" s="214" t="s">
        <v>171</v>
      </c>
      <c r="BK149" s="216">
        <f>BK150+BK169+BK208+BK423+BK646+BK654</f>
        <v>0</v>
      </c>
    </row>
    <row r="150" s="12" customFormat="1" ht="22.8" customHeight="1">
      <c r="A150" s="12"/>
      <c r="B150" s="203"/>
      <c r="C150" s="204"/>
      <c r="D150" s="205" t="s">
        <v>72</v>
      </c>
      <c r="E150" s="217" t="s">
        <v>80</v>
      </c>
      <c r="F150" s="217" t="s">
        <v>172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SUM(P151:P168)</f>
        <v>0</v>
      </c>
      <c r="Q150" s="211"/>
      <c r="R150" s="212">
        <f>SUM(R151:R168)</f>
        <v>0</v>
      </c>
      <c r="S150" s="211"/>
      <c r="T150" s="213">
        <f>SUM(T151:T168)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80</v>
      </c>
      <c r="AT150" s="215" t="s">
        <v>72</v>
      </c>
      <c r="AU150" s="215" t="s">
        <v>80</v>
      </c>
      <c r="AY150" s="214" t="s">
        <v>171</v>
      </c>
      <c r="BK150" s="216">
        <f>SUM(BK151:BK168)</f>
        <v>0</v>
      </c>
    </row>
    <row r="151" s="2" customFormat="1" ht="33" customHeight="1">
      <c r="A151" s="38"/>
      <c r="B151" s="39"/>
      <c r="C151" s="219" t="s">
        <v>80</v>
      </c>
      <c r="D151" s="219" t="s">
        <v>173</v>
      </c>
      <c r="E151" s="220" t="s">
        <v>174</v>
      </c>
      <c r="F151" s="221" t="s">
        <v>175</v>
      </c>
      <c r="G151" s="222" t="s">
        <v>176</v>
      </c>
      <c r="H151" s="223">
        <v>3.2999999999999998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177</v>
      </c>
      <c r="AT151" s="231" t="s">
        <v>173</v>
      </c>
      <c r="AU151" s="231" t="s">
        <v>82</v>
      </c>
      <c r="AY151" s="17" t="s">
        <v>171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80</v>
      </c>
      <c r="BK151" s="232">
        <f>ROUND(I151*H151,2)</f>
        <v>0</v>
      </c>
      <c r="BL151" s="17" t="s">
        <v>177</v>
      </c>
      <c r="BM151" s="231" t="s">
        <v>178</v>
      </c>
    </row>
    <row r="152" s="13" customFormat="1">
      <c r="A152" s="13"/>
      <c r="B152" s="233"/>
      <c r="C152" s="234"/>
      <c r="D152" s="235" t="s">
        <v>179</v>
      </c>
      <c r="E152" s="236" t="s">
        <v>1</v>
      </c>
      <c r="F152" s="237" t="s">
        <v>180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179</v>
      </c>
      <c r="AU152" s="243" t="s">
        <v>82</v>
      </c>
      <c r="AV152" s="13" t="s">
        <v>80</v>
      </c>
      <c r="AW152" s="13" t="s">
        <v>30</v>
      </c>
      <c r="AX152" s="13" t="s">
        <v>73</v>
      </c>
      <c r="AY152" s="243" t="s">
        <v>171</v>
      </c>
    </row>
    <row r="153" s="13" customFormat="1">
      <c r="A153" s="13"/>
      <c r="B153" s="233"/>
      <c r="C153" s="234"/>
      <c r="D153" s="235" t="s">
        <v>179</v>
      </c>
      <c r="E153" s="236" t="s">
        <v>1</v>
      </c>
      <c r="F153" s="237" t="s">
        <v>181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179</v>
      </c>
      <c r="AU153" s="243" t="s">
        <v>82</v>
      </c>
      <c r="AV153" s="13" t="s">
        <v>80</v>
      </c>
      <c r="AW153" s="13" t="s">
        <v>30</v>
      </c>
      <c r="AX153" s="13" t="s">
        <v>73</v>
      </c>
      <c r="AY153" s="243" t="s">
        <v>171</v>
      </c>
    </row>
    <row r="154" s="14" customFormat="1">
      <c r="A154" s="14"/>
      <c r="B154" s="244"/>
      <c r="C154" s="245"/>
      <c r="D154" s="235" t="s">
        <v>179</v>
      </c>
      <c r="E154" s="246" t="s">
        <v>1</v>
      </c>
      <c r="F154" s="247" t="s">
        <v>182</v>
      </c>
      <c r="G154" s="245"/>
      <c r="H154" s="248">
        <v>0.59999999999999998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179</v>
      </c>
      <c r="AU154" s="254" t="s">
        <v>82</v>
      </c>
      <c r="AV154" s="14" t="s">
        <v>82</v>
      </c>
      <c r="AW154" s="14" t="s">
        <v>30</v>
      </c>
      <c r="AX154" s="14" t="s">
        <v>73</v>
      </c>
      <c r="AY154" s="254" t="s">
        <v>171</v>
      </c>
    </row>
    <row r="155" s="13" customFormat="1">
      <c r="A155" s="13"/>
      <c r="B155" s="233"/>
      <c r="C155" s="234"/>
      <c r="D155" s="235" t="s">
        <v>179</v>
      </c>
      <c r="E155" s="236" t="s">
        <v>1</v>
      </c>
      <c r="F155" s="237" t="s">
        <v>183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179</v>
      </c>
      <c r="AU155" s="243" t="s">
        <v>82</v>
      </c>
      <c r="AV155" s="13" t="s">
        <v>80</v>
      </c>
      <c r="AW155" s="13" t="s">
        <v>30</v>
      </c>
      <c r="AX155" s="13" t="s">
        <v>73</v>
      </c>
      <c r="AY155" s="243" t="s">
        <v>171</v>
      </c>
    </row>
    <row r="156" s="14" customFormat="1">
      <c r="A156" s="14"/>
      <c r="B156" s="244"/>
      <c r="C156" s="245"/>
      <c r="D156" s="235" t="s">
        <v>179</v>
      </c>
      <c r="E156" s="246" t="s">
        <v>1</v>
      </c>
      <c r="F156" s="247" t="s">
        <v>184</v>
      </c>
      <c r="G156" s="245"/>
      <c r="H156" s="248">
        <v>1.8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82</v>
      </c>
      <c r="AV156" s="14" t="s">
        <v>82</v>
      </c>
      <c r="AW156" s="14" t="s">
        <v>30</v>
      </c>
      <c r="AX156" s="14" t="s">
        <v>73</v>
      </c>
      <c r="AY156" s="254" t="s">
        <v>171</v>
      </c>
    </row>
    <row r="157" s="13" customFormat="1">
      <c r="A157" s="13"/>
      <c r="B157" s="233"/>
      <c r="C157" s="234"/>
      <c r="D157" s="235" t="s">
        <v>179</v>
      </c>
      <c r="E157" s="236" t="s">
        <v>1</v>
      </c>
      <c r="F157" s="237" t="s">
        <v>185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179</v>
      </c>
      <c r="AU157" s="243" t="s">
        <v>82</v>
      </c>
      <c r="AV157" s="13" t="s">
        <v>80</v>
      </c>
      <c r="AW157" s="13" t="s">
        <v>30</v>
      </c>
      <c r="AX157" s="13" t="s">
        <v>73</v>
      </c>
      <c r="AY157" s="243" t="s">
        <v>171</v>
      </c>
    </row>
    <row r="158" s="14" customFormat="1">
      <c r="A158" s="14"/>
      <c r="B158" s="244"/>
      <c r="C158" s="245"/>
      <c r="D158" s="235" t="s">
        <v>179</v>
      </c>
      <c r="E158" s="246" t="s">
        <v>1</v>
      </c>
      <c r="F158" s="247" t="s">
        <v>186</v>
      </c>
      <c r="G158" s="245"/>
      <c r="H158" s="248">
        <v>0.90000000000000002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179</v>
      </c>
      <c r="AU158" s="254" t="s">
        <v>82</v>
      </c>
      <c r="AV158" s="14" t="s">
        <v>82</v>
      </c>
      <c r="AW158" s="14" t="s">
        <v>30</v>
      </c>
      <c r="AX158" s="14" t="s">
        <v>73</v>
      </c>
      <c r="AY158" s="254" t="s">
        <v>171</v>
      </c>
    </row>
    <row r="159" s="15" customFormat="1">
      <c r="A159" s="15"/>
      <c r="B159" s="255"/>
      <c r="C159" s="256"/>
      <c r="D159" s="235" t="s">
        <v>179</v>
      </c>
      <c r="E159" s="257" t="s">
        <v>1</v>
      </c>
      <c r="F159" s="258" t="s">
        <v>187</v>
      </c>
      <c r="G159" s="256"/>
      <c r="H159" s="259">
        <v>3.2999999999999998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179</v>
      </c>
      <c r="AU159" s="265" t="s">
        <v>82</v>
      </c>
      <c r="AV159" s="15" t="s">
        <v>177</v>
      </c>
      <c r="AW159" s="15" t="s">
        <v>30</v>
      </c>
      <c r="AX159" s="15" t="s">
        <v>80</v>
      </c>
      <c r="AY159" s="265" t="s">
        <v>171</v>
      </c>
    </row>
    <row r="160" s="2" customFormat="1" ht="24.15" customHeight="1">
      <c r="A160" s="38"/>
      <c r="B160" s="39"/>
      <c r="C160" s="219" t="s">
        <v>82</v>
      </c>
      <c r="D160" s="219" t="s">
        <v>173</v>
      </c>
      <c r="E160" s="220" t="s">
        <v>188</v>
      </c>
      <c r="F160" s="221" t="s">
        <v>189</v>
      </c>
      <c r="G160" s="222" t="s">
        <v>176</v>
      </c>
      <c r="H160" s="223">
        <v>3.2999999999999998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177</v>
      </c>
      <c r="AT160" s="231" t="s">
        <v>173</v>
      </c>
      <c r="AU160" s="231" t="s">
        <v>82</v>
      </c>
      <c r="AY160" s="17" t="s">
        <v>171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80</v>
      </c>
      <c r="BK160" s="232">
        <f>ROUND(I160*H160,2)</f>
        <v>0</v>
      </c>
      <c r="BL160" s="17" t="s">
        <v>177</v>
      </c>
      <c r="BM160" s="231" t="s">
        <v>190</v>
      </c>
    </row>
    <row r="161" s="13" customFormat="1">
      <c r="A161" s="13"/>
      <c r="B161" s="233"/>
      <c r="C161" s="234"/>
      <c r="D161" s="235" t="s">
        <v>179</v>
      </c>
      <c r="E161" s="236" t="s">
        <v>1</v>
      </c>
      <c r="F161" s="237" t="s">
        <v>180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179</v>
      </c>
      <c r="AU161" s="243" t="s">
        <v>82</v>
      </c>
      <c r="AV161" s="13" t="s">
        <v>80</v>
      </c>
      <c r="AW161" s="13" t="s">
        <v>30</v>
      </c>
      <c r="AX161" s="13" t="s">
        <v>73</v>
      </c>
      <c r="AY161" s="243" t="s">
        <v>171</v>
      </c>
    </row>
    <row r="162" s="13" customFormat="1">
      <c r="A162" s="13"/>
      <c r="B162" s="233"/>
      <c r="C162" s="234"/>
      <c r="D162" s="235" t="s">
        <v>179</v>
      </c>
      <c r="E162" s="236" t="s">
        <v>1</v>
      </c>
      <c r="F162" s="237" t="s">
        <v>181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179</v>
      </c>
      <c r="AU162" s="243" t="s">
        <v>82</v>
      </c>
      <c r="AV162" s="13" t="s">
        <v>80</v>
      </c>
      <c r="AW162" s="13" t="s">
        <v>30</v>
      </c>
      <c r="AX162" s="13" t="s">
        <v>73</v>
      </c>
      <c r="AY162" s="243" t="s">
        <v>171</v>
      </c>
    </row>
    <row r="163" s="14" customFormat="1">
      <c r="A163" s="14"/>
      <c r="B163" s="244"/>
      <c r="C163" s="245"/>
      <c r="D163" s="235" t="s">
        <v>179</v>
      </c>
      <c r="E163" s="246" t="s">
        <v>1</v>
      </c>
      <c r="F163" s="247" t="s">
        <v>182</v>
      </c>
      <c r="G163" s="245"/>
      <c r="H163" s="248">
        <v>0.59999999999999998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82</v>
      </c>
      <c r="AV163" s="14" t="s">
        <v>82</v>
      </c>
      <c r="AW163" s="14" t="s">
        <v>30</v>
      </c>
      <c r="AX163" s="14" t="s">
        <v>73</v>
      </c>
      <c r="AY163" s="254" t="s">
        <v>171</v>
      </c>
    </row>
    <row r="164" s="13" customFormat="1">
      <c r="A164" s="13"/>
      <c r="B164" s="233"/>
      <c r="C164" s="234"/>
      <c r="D164" s="235" t="s">
        <v>179</v>
      </c>
      <c r="E164" s="236" t="s">
        <v>1</v>
      </c>
      <c r="F164" s="237" t="s">
        <v>183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179</v>
      </c>
      <c r="AU164" s="243" t="s">
        <v>82</v>
      </c>
      <c r="AV164" s="13" t="s">
        <v>80</v>
      </c>
      <c r="AW164" s="13" t="s">
        <v>30</v>
      </c>
      <c r="AX164" s="13" t="s">
        <v>73</v>
      </c>
      <c r="AY164" s="243" t="s">
        <v>171</v>
      </c>
    </row>
    <row r="165" s="14" customFormat="1">
      <c r="A165" s="14"/>
      <c r="B165" s="244"/>
      <c r="C165" s="245"/>
      <c r="D165" s="235" t="s">
        <v>179</v>
      </c>
      <c r="E165" s="246" t="s">
        <v>1</v>
      </c>
      <c r="F165" s="247" t="s">
        <v>184</v>
      </c>
      <c r="G165" s="245"/>
      <c r="H165" s="248">
        <v>1.8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82</v>
      </c>
      <c r="AV165" s="14" t="s">
        <v>82</v>
      </c>
      <c r="AW165" s="14" t="s">
        <v>30</v>
      </c>
      <c r="AX165" s="14" t="s">
        <v>73</v>
      </c>
      <c r="AY165" s="254" t="s">
        <v>171</v>
      </c>
    </row>
    <row r="166" s="13" customFormat="1">
      <c r="A166" s="13"/>
      <c r="B166" s="233"/>
      <c r="C166" s="234"/>
      <c r="D166" s="235" t="s">
        <v>179</v>
      </c>
      <c r="E166" s="236" t="s">
        <v>1</v>
      </c>
      <c r="F166" s="237" t="s">
        <v>185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179</v>
      </c>
      <c r="AU166" s="243" t="s">
        <v>82</v>
      </c>
      <c r="AV166" s="13" t="s">
        <v>80</v>
      </c>
      <c r="AW166" s="13" t="s">
        <v>30</v>
      </c>
      <c r="AX166" s="13" t="s">
        <v>73</v>
      </c>
      <c r="AY166" s="243" t="s">
        <v>171</v>
      </c>
    </row>
    <row r="167" s="14" customFormat="1">
      <c r="A167" s="14"/>
      <c r="B167" s="244"/>
      <c r="C167" s="245"/>
      <c r="D167" s="235" t="s">
        <v>179</v>
      </c>
      <c r="E167" s="246" t="s">
        <v>1</v>
      </c>
      <c r="F167" s="247" t="s">
        <v>186</v>
      </c>
      <c r="G167" s="245"/>
      <c r="H167" s="248">
        <v>0.90000000000000002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82</v>
      </c>
      <c r="AV167" s="14" t="s">
        <v>82</v>
      </c>
      <c r="AW167" s="14" t="s">
        <v>30</v>
      </c>
      <c r="AX167" s="14" t="s">
        <v>73</v>
      </c>
      <c r="AY167" s="254" t="s">
        <v>171</v>
      </c>
    </row>
    <row r="168" s="15" customFormat="1">
      <c r="A168" s="15"/>
      <c r="B168" s="255"/>
      <c r="C168" s="256"/>
      <c r="D168" s="235" t="s">
        <v>179</v>
      </c>
      <c r="E168" s="257" t="s">
        <v>1</v>
      </c>
      <c r="F168" s="258" t="s">
        <v>187</v>
      </c>
      <c r="G168" s="256"/>
      <c r="H168" s="259">
        <v>3.2999999999999998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179</v>
      </c>
      <c r="AU168" s="265" t="s">
        <v>82</v>
      </c>
      <c r="AV168" s="15" t="s">
        <v>177</v>
      </c>
      <c r="AW168" s="15" t="s">
        <v>30</v>
      </c>
      <c r="AX168" s="15" t="s">
        <v>80</v>
      </c>
      <c r="AY168" s="265" t="s">
        <v>171</v>
      </c>
    </row>
    <row r="169" s="12" customFormat="1" ht="22.8" customHeight="1">
      <c r="A169" s="12"/>
      <c r="B169" s="203"/>
      <c r="C169" s="204"/>
      <c r="D169" s="205" t="s">
        <v>72</v>
      </c>
      <c r="E169" s="217" t="s">
        <v>191</v>
      </c>
      <c r="F169" s="217" t="s">
        <v>192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SUM(P170:P207)</f>
        <v>0</v>
      </c>
      <c r="Q169" s="211"/>
      <c r="R169" s="212">
        <f>SUM(R170:R207)</f>
        <v>6.2216903099999996</v>
      </c>
      <c r="S169" s="211"/>
      <c r="T169" s="213">
        <f>SUM(T170:T207)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80</v>
      </c>
      <c r="AT169" s="215" t="s">
        <v>72</v>
      </c>
      <c r="AU169" s="215" t="s">
        <v>80</v>
      </c>
      <c r="AY169" s="214" t="s">
        <v>171</v>
      </c>
      <c r="BK169" s="216">
        <f>SUM(BK170:BK207)</f>
        <v>0</v>
      </c>
    </row>
    <row r="170" s="2" customFormat="1" ht="33" customHeight="1">
      <c r="A170" s="38"/>
      <c r="B170" s="39"/>
      <c r="C170" s="219" t="s">
        <v>191</v>
      </c>
      <c r="D170" s="219" t="s">
        <v>173</v>
      </c>
      <c r="E170" s="220" t="s">
        <v>193</v>
      </c>
      <c r="F170" s="221" t="s">
        <v>194</v>
      </c>
      <c r="G170" s="222" t="s">
        <v>195</v>
      </c>
      <c r="H170" s="223">
        <v>7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0.039629999999999999</v>
      </c>
      <c r="R170" s="229">
        <f>Q170*H170</f>
        <v>0.27740999999999999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177</v>
      </c>
      <c r="AT170" s="231" t="s">
        <v>173</v>
      </c>
      <c r="AU170" s="231" t="s">
        <v>82</v>
      </c>
      <c r="AY170" s="17" t="s">
        <v>171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80</v>
      </c>
      <c r="BK170" s="232">
        <f>ROUND(I170*H170,2)</f>
        <v>0</v>
      </c>
      <c r="BL170" s="17" t="s">
        <v>177</v>
      </c>
      <c r="BM170" s="231" t="s">
        <v>196</v>
      </c>
    </row>
    <row r="171" s="13" customFormat="1">
      <c r="A171" s="13"/>
      <c r="B171" s="233"/>
      <c r="C171" s="234"/>
      <c r="D171" s="235" t="s">
        <v>179</v>
      </c>
      <c r="E171" s="236" t="s">
        <v>1</v>
      </c>
      <c r="F171" s="237" t="s">
        <v>197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179</v>
      </c>
      <c r="AU171" s="243" t="s">
        <v>82</v>
      </c>
      <c r="AV171" s="13" t="s">
        <v>80</v>
      </c>
      <c r="AW171" s="13" t="s">
        <v>30</v>
      </c>
      <c r="AX171" s="13" t="s">
        <v>73</v>
      </c>
      <c r="AY171" s="243" t="s">
        <v>171</v>
      </c>
    </row>
    <row r="172" s="14" customFormat="1">
      <c r="A172" s="14"/>
      <c r="B172" s="244"/>
      <c r="C172" s="245"/>
      <c r="D172" s="235" t="s">
        <v>179</v>
      </c>
      <c r="E172" s="246" t="s">
        <v>1</v>
      </c>
      <c r="F172" s="247" t="s">
        <v>198</v>
      </c>
      <c r="G172" s="245"/>
      <c r="H172" s="248">
        <v>7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179</v>
      </c>
      <c r="AU172" s="254" t="s">
        <v>82</v>
      </c>
      <c r="AV172" s="14" t="s">
        <v>82</v>
      </c>
      <c r="AW172" s="14" t="s">
        <v>30</v>
      </c>
      <c r="AX172" s="14" t="s">
        <v>80</v>
      </c>
      <c r="AY172" s="254" t="s">
        <v>171</v>
      </c>
    </row>
    <row r="173" s="2" customFormat="1" ht="33" customHeight="1">
      <c r="A173" s="38"/>
      <c r="B173" s="39"/>
      <c r="C173" s="219" t="s">
        <v>177</v>
      </c>
      <c r="D173" s="219" t="s">
        <v>173</v>
      </c>
      <c r="E173" s="220" t="s">
        <v>199</v>
      </c>
      <c r="F173" s="221" t="s">
        <v>200</v>
      </c>
      <c r="G173" s="222" t="s">
        <v>195</v>
      </c>
      <c r="H173" s="223">
        <v>1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38</v>
      </c>
      <c r="O173" s="91"/>
      <c r="P173" s="229">
        <f>O173*H173</f>
        <v>0</v>
      </c>
      <c r="Q173" s="229">
        <v>0.052630000000000003</v>
      </c>
      <c r="R173" s="229">
        <f>Q173*H173</f>
        <v>0.052630000000000003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177</v>
      </c>
      <c r="AT173" s="231" t="s">
        <v>173</v>
      </c>
      <c r="AU173" s="231" t="s">
        <v>82</v>
      </c>
      <c r="AY173" s="17" t="s">
        <v>171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80</v>
      </c>
      <c r="BK173" s="232">
        <f>ROUND(I173*H173,2)</f>
        <v>0</v>
      </c>
      <c r="BL173" s="17" t="s">
        <v>177</v>
      </c>
      <c r="BM173" s="231" t="s">
        <v>201</v>
      </c>
    </row>
    <row r="174" s="13" customFormat="1">
      <c r="A174" s="13"/>
      <c r="B174" s="233"/>
      <c r="C174" s="234"/>
      <c r="D174" s="235" t="s">
        <v>179</v>
      </c>
      <c r="E174" s="236" t="s">
        <v>1</v>
      </c>
      <c r="F174" s="237" t="s">
        <v>202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179</v>
      </c>
      <c r="AU174" s="243" t="s">
        <v>82</v>
      </c>
      <c r="AV174" s="13" t="s">
        <v>80</v>
      </c>
      <c r="AW174" s="13" t="s">
        <v>30</v>
      </c>
      <c r="AX174" s="13" t="s">
        <v>73</v>
      </c>
      <c r="AY174" s="243" t="s">
        <v>171</v>
      </c>
    </row>
    <row r="175" s="14" customFormat="1">
      <c r="A175" s="14"/>
      <c r="B175" s="244"/>
      <c r="C175" s="245"/>
      <c r="D175" s="235" t="s">
        <v>179</v>
      </c>
      <c r="E175" s="246" t="s">
        <v>1</v>
      </c>
      <c r="F175" s="247" t="s">
        <v>80</v>
      </c>
      <c r="G175" s="245"/>
      <c r="H175" s="248">
        <v>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179</v>
      </c>
      <c r="AU175" s="254" t="s">
        <v>82</v>
      </c>
      <c r="AV175" s="14" t="s">
        <v>82</v>
      </c>
      <c r="AW175" s="14" t="s">
        <v>30</v>
      </c>
      <c r="AX175" s="14" t="s">
        <v>80</v>
      </c>
      <c r="AY175" s="254" t="s">
        <v>171</v>
      </c>
    </row>
    <row r="176" s="2" customFormat="1" ht="33" customHeight="1">
      <c r="A176" s="38"/>
      <c r="B176" s="39"/>
      <c r="C176" s="219" t="s">
        <v>203</v>
      </c>
      <c r="D176" s="219" t="s">
        <v>173</v>
      </c>
      <c r="E176" s="220" t="s">
        <v>204</v>
      </c>
      <c r="F176" s="221" t="s">
        <v>205</v>
      </c>
      <c r="G176" s="222" t="s">
        <v>195</v>
      </c>
      <c r="H176" s="223">
        <v>10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38</v>
      </c>
      <c r="O176" s="91"/>
      <c r="P176" s="229">
        <f>O176*H176</f>
        <v>0</v>
      </c>
      <c r="Q176" s="229">
        <v>0.046944</v>
      </c>
      <c r="R176" s="229">
        <f>Q176*H176</f>
        <v>0.46943999999999997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177</v>
      </c>
      <c r="AT176" s="231" t="s">
        <v>173</v>
      </c>
      <c r="AU176" s="231" t="s">
        <v>82</v>
      </c>
      <c r="AY176" s="17" t="s">
        <v>171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80</v>
      </c>
      <c r="BK176" s="232">
        <f>ROUND(I176*H176,2)</f>
        <v>0</v>
      </c>
      <c r="BL176" s="17" t="s">
        <v>177</v>
      </c>
      <c r="BM176" s="231" t="s">
        <v>206</v>
      </c>
    </row>
    <row r="177" s="13" customFormat="1">
      <c r="A177" s="13"/>
      <c r="B177" s="233"/>
      <c r="C177" s="234"/>
      <c r="D177" s="235" t="s">
        <v>179</v>
      </c>
      <c r="E177" s="236" t="s">
        <v>1</v>
      </c>
      <c r="F177" s="237" t="s">
        <v>207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179</v>
      </c>
      <c r="AU177" s="243" t="s">
        <v>82</v>
      </c>
      <c r="AV177" s="13" t="s">
        <v>80</v>
      </c>
      <c r="AW177" s="13" t="s">
        <v>30</v>
      </c>
      <c r="AX177" s="13" t="s">
        <v>73</v>
      </c>
      <c r="AY177" s="243" t="s">
        <v>171</v>
      </c>
    </row>
    <row r="178" s="14" customFormat="1">
      <c r="A178" s="14"/>
      <c r="B178" s="244"/>
      <c r="C178" s="245"/>
      <c r="D178" s="235" t="s">
        <v>179</v>
      </c>
      <c r="E178" s="246" t="s">
        <v>1</v>
      </c>
      <c r="F178" s="247" t="s">
        <v>107</v>
      </c>
      <c r="G178" s="245"/>
      <c r="H178" s="248">
        <v>10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179</v>
      </c>
      <c r="AU178" s="254" t="s">
        <v>82</v>
      </c>
      <c r="AV178" s="14" t="s">
        <v>82</v>
      </c>
      <c r="AW178" s="14" t="s">
        <v>30</v>
      </c>
      <c r="AX178" s="14" t="s">
        <v>80</v>
      </c>
      <c r="AY178" s="254" t="s">
        <v>171</v>
      </c>
    </row>
    <row r="179" s="2" customFormat="1" ht="33" customHeight="1">
      <c r="A179" s="38"/>
      <c r="B179" s="39"/>
      <c r="C179" s="219" t="s">
        <v>208</v>
      </c>
      <c r="D179" s="219" t="s">
        <v>173</v>
      </c>
      <c r="E179" s="220" t="s">
        <v>209</v>
      </c>
      <c r="F179" s="221" t="s">
        <v>210</v>
      </c>
      <c r="G179" s="222" t="s">
        <v>211</v>
      </c>
      <c r="H179" s="223">
        <v>7.6890000000000001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0.079210000000000003</v>
      </c>
      <c r="R179" s="229">
        <f>Q179*H179</f>
        <v>0.60904568999999997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177</v>
      </c>
      <c r="AT179" s="231" t="s">
        <v>173</v>
      </c>
      <c r="AU179" s="231" t="s">
        <v>82</v>
      </c>
      <c r="AY179" s="17" t="s">
        <v>171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80</v>
      </c>
      <c r="BK179" s="232">
        <f>ROUND(I179*H179,2)</f>
        <v>0</v>
      </c>
      <c r="BL179" s="17" t="s">
        <v>177</v>
      </c>
      <c r="BM179" s="231" t="s">
        <v>212</v>
      </c>
    </row>
    <row r="180" s="13" customFormat="1">
      <c r="A180" s="13"/>
      <c r="B180" s="233"/>
      <c r="C180" s="234"/>
      <c r="D180" s="235" t="s">
        <v>179</v>
      </c>
      <c r="E180" s="236" t="s">
        <v>1</v>
      </c>
      <c r="F180" s="237" t="s">
        <v>213</v>
      </c>
      <c r="G180" s="234"/>
      <c r="H180" s="236" t="s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179</v>
      </c>
      <c r="AU180" s="243" t="s">
        <v>82</v>
      </c>
      <c r="AV180" s="13" t="s">
        <v>80</v>
      </c>
      <c r="AW180" s="13" t="s">
        <v>30</v>
      </c>
      <c r="AX180" s="13" t="s">
        <v>73</v>
      </c>
      <c r="AY180" s="243" t="s">
        <v>171</v>
      </c>
    </row>
    <row r="181" s="14" customFormat="1">
      <c r="A181" s="14"/>
      <c r="B181" s="244"/>
      <c r="C181" s="245"/>
      <c r="D181" s="235" t="s">
        <v>179</v>
      </c>
      <c r="E181" s="246" t="s">
        <v>1</v>
      </c>
      <c r="F181" s="247" t="s">
        <v>214</v>
      </c>
      <c r="G181" s="245"/>
      <c r="H181" s="248">
        <v>1.6240000000000001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179</v>
      </c>
      <c r="AU181" s="254" t="s">
        <v>82</v>
      </c>
      <c r="AV181" s="14" t="s">
        <v>82</v>
      </c>
      <c r="AW181" s="14" t="s">
        <v>30</v>
      </c>
      <c r="AX181" s="14" t="s">
        <v>73</v>
      </c>
      <c r="AY181" s="254" t="s">
        <v>171</v>
      </c>
    </row>
    <row r="182" s="13" customFormat="1">
      <c r="A182" s="13"/>
      <c r="B182" s="233"/>
      <c r="C182" s="234"/>
      <c r="D182" s="235" t="s">
        <v>179</v>
      </c>
      <c r="E182" s="236" t="s">
        <v>1</v>
      </c>
      <c r="F182" s="237" t="s">
        <v>215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179</v>
      </c>
      <c r="AU182" s="243" t="s">
        <v>82</v>
      </c>
      <c r="AV182" s="13" t="s">
        <v>80</v>
      </c>
      <c r="AW182" s="13" t="s">
        <v>30</v>
      </c>
      <c r="AX182" s="13" t="s">
        <v>73</v>
      </c>
      <c r="AY182" s="243" t="s">
        <v>171</v>
      </c>
    </row>
    <row r="183" s="14" customFormat="1">
      <c r="A183" s="14"/>
      <c r="B183" s="244"/>
      <c r="C183" s="245"/>
      <c r="D183" s="235" t="s">
        <v>179</v>
      </c>
      <c r="E183" s="246" t="s">
        <v>1</v>
      </c>
      <c r="F183" s="247" t="s">
        <v>216</v>
      </c>
      <c r="G183" s="245"/>
      <c r="H183" s="248">
        <v>3.02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179</v>
      </c>
      <c r="AU183" s="254" t="s">
        <v>82</v>
      </c>
      <c r="AV183" s="14" t="s">
        <v>82</v>
      </c>
      <c r="AW183" s="14" t="s">
        <v>30</v>
      </c>
      <c r="AX183" s="14" t="s">
        <v>73</v>
      </c>
      <c r="AY183" s="254" t="s">
        <v>171</v>
      </c>
    </row>
    <row r="184" s="13" customFormat="1">
      <c r="A184" s="13"/>
      <c r="B184" s="233"/>
      <c r="C184" s="234"/>
      <c r="D184" s="235" t="s">
        <v>179</v>
      </c>
      <c r="E184" s="236" t="s">
        <v>1</v>
      </c>
      <c r="F184" s="237" t="s">
        <v>217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179</v>
      </c>
      <c r="AU184" s="243" t="s">
        <v>82</v>
      </c>
      <c r="AV184" s="13" t="s">
        <v>80</v>
      </c>
      <c r="AW184" s="13" t="s">
        <v>30</v>
      </c>
      <c r="AX184" s="13" t="s">
        <v>73</v>
      </c>
      <c r="AY184" s="243" t="s">
        <v>171</v>
      </c>
    </row>
    <row r="185" s="14" customFormat="1">
      <c r="A185" s="14"/>
      <c r="B185" s="244"/>
      <c r="C185" s="245"/>
      <c r="D185" s="235" t="s">
        <v>179</v>
      </c>
      <c r="E185" s="246" t="s">
        <v>1</v>
      </c>
      <c r="F185" s="247" t="s">
        <v>218</v>
      </c>
      <c r="G185" s="245"/>
      <c r="H185" s="248">
        <v>1.421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82</v>
      </c>
      <c r="AV185" s="14" t="s">
        <v>82</v>
      </c>
      <c r="AW185" s="14" t="s">
        <v>30</v>
      </c>
      <c r="AX185" s="14" t="s">
        <v>73</v>
      </c>
      <c r="AY185" s="254" t="s">
        <v>171</v>
      </c>
    </row>
    <row r="186" s="13" customFormat="1">
      <c r="A186" s="13"/>
      <c r="B186" s="233"/>
      <c r="C186" s="234"/>
      <c r="D186" s="235" t="s">
        <v>179</v>
      </c>
      <c r="E186" s="236" t="s">
        <v>1</v>
      </c>
      <c r="F186" s="237" t="s">
        <v>219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179</v>
      </c>
      <c r="AU186" s="243" t="s">
        <v>82</v>
      </c>
      <c r="AV186" s="13" t="s">
        <v>80</v>
      </c>
      <c r="AW186" s="13" t="s">
        <v>30</v>
      </c>
      <c r="AX186" s="13" t="s">
        <v>73</v>
      </c>
      <c r="AY186" s="243" t="s">
        <v>171</v>
      </c>
    </row>
    <row r="187" s="14" customFormat="1">
      <c r="A187" s="14"/>
      <c r="B187" s="244"/>
      <c r="C187" s="245"/>
      <c r="D187" s="235" t="s">
        <v>179</v>
      </c>
      <c r="E187" s="246" t="s">
        <v>1</v>
      </c>
      <c r="F187" s="247" t="s">
        <v>214</v>
      </c>
      <c r="G187" s="245"/>
      <c r="H187" s="248">
        <v>1.6240000000000001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179</v>
      </c>
      <c r="AU187" s="254" t="s">
        <v>82</v>
      </c>
      <c r="AV187" s="14" t="s">
        <v>82</v>
      </c>
      <c r="AW187" s="14" t="s">
        <v>30</v>
      </c>
      <c r="AX187" s="14" t="s">
        <v>73</v>
      </c>
      <c r="AY187" s="254" t="s">
        <v>171</v>
      </c>
    </row>
    <row r="188" s="15" customFormat="1">
      <c r="A188" s="15"/>
      <c r="B188" s="255"/>
      <c r="C188" s="256"/>
      <c r="D188" s="235" t="s">
        <v>179</v>
      </c>
      <c r="E188" s="257" t="s">
        <v>1</v>
      </c>
      <c r="F188" s="258" t="s">
        <v>187</v>
      </c>
      <c r="G188" s="256"/>
      <c r="H188" s="259">
        <v>7.6890000000000001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179</v>
      </c>
      <c r="AU188" s="265" t="s">
        <v>82</v>
      </c>
      <c r="AV188" s="15" t="s">
        <v>177</v>
      </c>
      <c r="AW188" s="15" t="s">
        <v>30</v>
      </c>
      <c r="AX188" s="15" t="s">
        <v>80</v>
      </c>
      <c r="AY188" s="265" t="s">
        <v>171</v>
      </c>
    </row>
    <row r="189" s="2" customFormat="1" ht="24.15" customHeight="1">
      <c r="A189" s="38"/>
      <c r="B189" s="39"/>
      <c r="C189" s="219" t="s">
        <v>220</v>
      </c>
      <c r="D189" s="219" t="s">
        <v>173</v>
      </c>
      <c r="E189" s="220" t="s">
        <v>221</v>
      </c>
      <c r="F189" s="221" t="s">
        <v>222</v>
      </c>
      <c r="G189" s="222" t="s">
        <v>211</v>
      </c>
      <c r="H189" s="223">
        <v>59.542000000000002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38</v>
      </c>
      <c r="O189" s="91"/>
      <c r="P189" s="229">
        <f>O189*H189</f>
        <v>0</v>
      </c>
      <c r="Q189" s="229">
        <v>0.079210000000000003</v>
      </c>
      <c r="R189" s="229">
        <f>Q189*H189</f>
        <v>4.7163218200000001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177</v>
      </c>
      <c r="AT189" s="231" t="s">
        <v>173</v>
      </c>
      <c r="AU189" s="231" t="s">
        <v>82</v>
      </c>
      <c r="AY189" s="17" t="s">
        <v>171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80</v>
      </c>
      <c r="BK189" s="232">
        <f>ROUND(I189*H189,2)</f>
        <v>0</v>
      </c>
      <c r="BL189" s="17" t="s">
        <v>177</v>
      </c>
      <c r="BM189" s="231" t="s">
        <v>223</v>
      </c>
    </row>
    <row r="190" s="13" customFormat="1">
      <c r="A190" s="13"/>
      <c r="B190" s="233"/>
      <c r="C190" s="234"/>
      <c r="D190" s="235" t="s">
        <v>179</v>
      </c>
      <c r="E190" s="236" t="s">
        <v>1</v>
      </c>
      <c r="F190" s="237" t="s">
        <v>224</v>
      </c>
      <c r="G190" s="234"/>
      <c r="H190" s="236" t="s">
        <v>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179</v>
      </c>
      <c r="AU190" s="243" t="s">
        <v>82</v>
      </c>
      <c r="AV190" s="13" t="s">
        <v>80</v>
      </c>
      <c r="AW190" s="13" t="s">
        <v>30</v>
      </c>
      <c r="AX190" s="13" t="s">
        <v>73</v>
      </c>
      <c r="AY190" s="243" t="s">
        <v>171</v>
      </c>
    </row>
    <row r="191" s="14" customFormat="1">
      <c r="A191" s="14"/>
      <c r="B191" s="244"/>
      <c r="C191" s="245"/>
      <c r="D191" s="235" t="s">
        <v>179</v>
      </c>
      <c r="E191" s="246" t="s">
        <v>1</v>
      </c>
      <c r="F191" s="247" t="s">
        <v>225</v>
      </c>
      <c r="G191" s="245"/>
      <c r="H191" s="248">
        <v>11.996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179</v>
      </c>
      <c r="AU191" s="254" t="s">
        <v>82</v>
      </c>
      <c r="AV191" s="14" t="s">
        <v>82</v>
      </c>
      <c r="AW191" s="14" t="s">
        <v>30</v>
      </c>
      <c r="AX191" s="14" t="s">
        <v>73</v>
      </c>
      <c r="AY191" s="254" t="s">
        <v>171</v>
      </c>
    </row>
    <row r="192" s="13" customFormat="1">
      <c r="A192" s="13"/>
      <c r="B192" s="233"/>
      <c r="C192" s="234"/>
      <c r="D192" s="235" t="s">
        <v>179</v>
      </c>
      <c r="E192" s="236" t="s">
        <v>1</v>
      </c>
      <c r="F192" s="237" t="s">
        <v>226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179</v>
      </c>
      <c r="AU192" s="243" t="s">
        <v>82</v>
      </c>
      <c r="AV192" s="13" t="s">
        <v>80</v>
      </c>
      <c r="AW192" s="13" t="s">
        <v>30</v>
      </c>
      <c r="AX192" s="13" t="s">
        <v>73</v>
      </c>
      <c r="AY192" s="243" t="s">
        <v>171</v>
      </c>
    </row>
    <row r="193" s="14" customFormat="1">
      <c r="A193" s="14"/>
      <c r="B193" s="244"/>
      <c r="C193" s="245"/>
      <c r="D193" s="235" t="s">
        <v>179</v>
      </c>
      <c r="E193" s="246" t="s">
        <v>1</v>
      </c>
      <c r="F193" s="247" t="s">
        <v>227</v>
      </c>
      <c r="G193" s="245"/>
      <c r="H193" s="248">
        <v>12.324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179</v>
      </c>
      <c r="AU193" s="254" t="s">
        <v>82</v>
      </c>
      <c r="AV193" s="14" t="s">
        <v>82</v>
      </c>
      <c r="AW193" s="14" t="s">
        <v>30</v>
      </c>
      <c r="AX193" s="14" t="s">
        <v>73</v>
      </c>
      <c r="AY193" s="254" t="s">
        <v>171</v>
      </c>
    </row>
    <row r="194" s="13" customFormat="1">
      <c r="A194" s="13"/>
      <c r="B194" s="233"/>
      <c r="C194" s="234"/>
      <c r="D194" s="235" t="s">
        <v>179</v>
      </c>
      <c r="E194" s="236" t="s">
        <v>1</v>
      </c>
      <c r="F194" s="237" t="s">
        <v>228</v>
      </c>
      <c r="G194" s="234"/>
      <c r="H194" s="236" t="s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179</v>
      </c>
      <c r="AU194" s="243" t="s">
        <v>82</v>
      </c>
      <c r="AV194" s="13" t="s">
        <v>80</v>
      </c>
      <c r="AW194" s="13" t="s">
        <v>30</v>
      </c>
      <c r="AX194" s="13" t="s">
        <v>73</v>
      </c>
      <c r="AY194" s="243" t="s">
        <v>171</v>
      </c>
    </row>
    <row r="195" s="14" customFormat="1">
      <c r="A195" s="14"/>
      <c r="B195" s="244"/>
      <c r="C195" s="245"/>
      <c r="D195" s="235" t="s">
        <v>179</v>
      </c>
      <c r="E195" s="246" t="s">
        <v>1</v>
      </c>
      <c r="F195" s="247" t="s">
        <v>229</v>
      </c>
      <c r="G195" s="245"/>
      <c r="H195" s="248">
        <v>9.4469999999999992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179</v>
      </c>
      <c r="AU195" s="254" t="s">
        <v>82</v>
      </c>
      <c r="AV195" s="14" t="s">
        <v>82</v>
      </c>
      <c r="AW195" s="14" t="s">
        <v>30</v>
      </c>
      <c r="AX195" s="14" t="s">
        <v>73</v>
      </c>
      <c r="AY195" s="254" t="s">
        <v>171</v>
      </c>
    </row>
    <row r="196" s="13" customFormat="1">
      <c r="A196" s="13"/>
      <c r="B196" s="233"/>
      <c r="C196" s="234"/>
      <c r="D196" s="235" t="s">
        <v>179</v>
      </c>
      <c r="E196" s="236" t="s">
        <v>1</v>
      </c>
      <c r="F196" s="237" t="s">
        <v>230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179</v>
      </c>
      <c r="AU196" s="243" t="s">
        <v>82</v>
      </c>
      <c r="AV196" s="13" t="s">
        <v>80</v>
      </c>
      <c r="AW196" s="13" t="s">
        <v>30</v>
      </c>
      <c r="AX196" s="13" t="s">
        <v>73</v>
      </c>
      <c r="AY196" s="243" t="s">
        <v>171</v>
      </c>
    </row>
    <row r="197" s="14" customFormat="1">
      <c r="A197" s="14"/>
      <c r="B197" s="244"/>
      <c r="C197" s="245"/>
      <c r="D197" s="235" t="s">
        <v>179</v>
      </c>
      <c r="E197" s="246" t="s">
        <v>1</v>
      </c>
      <c r="F197" s="247" t="s">
        <v>231</v>
      </c>
      <c r="G197" s="245"/>
      <c r="H197" s="248">
        <v>5.9480000000000004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82</v>
      </c>
      <c r="AV197" s="14" t="s">
        <v>82</v>
      </c>
      <c r="AW197" s="14" t="s">
        <v>30</v>
      </c>
      <c r="AX197" s="14" t="s">
        <v>73</v>
      </c>
      <c r="AY197" s="254" t="s">
        <v>171</v>
      </c>
    </row>
    <row r="198" s="13" customFormat="1">
      <c r="A198" s="13"/>
      <c r="B198" s="233"/>
      <c r="C198" s="234"/>
      <c r="D198" s="235" t="s">
        <v>179</v>
      </c>
      <c r="E198" s="236" t="s">
        <v>1</v>
      </c>
      <c r="F198" s="237" t="s">
        <v>232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179</v>
      </c>
      <c r="AU198" s="243" t="s">
        <v>82</v>
      </c>
      <c r="AV198" s="13" t="s">
        <v>80</v>
      </c>
      <c r="AW198" s="13" t="s">
        <v>30</v>
      </c>
      <c r="AX198" s="13" t="s">
        <v>73</v>
      </c>
      <c r="AY198" s="243" t="s">
        <v>171</v>
      </c>
    </row>
    <row r="199" s="14" customFormat="1">
      <c r="A199" s="14"/>
      <c r="B199" s="244"/>
      <c r="C199" s="245"/>
      <c r="D199" s="235" t="s">
        <v>179</v>
      </c>
      <c r="E199" s="246" t="s">
        <v>1</v>
      </c>
      <c r="F199" s="247" t="s">
        <v>233</v>
      </c>
      <c r="G199" s="245"/>
      <c r="H199" s="248">
        <v>14.102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179</v>
      </c>
      <c r="AU199" s="254" t="s">
        <v>82</v>
      </c>
      <c r="AV199" s="14" t="s">
        <v>82</v>
      </c>
      <c r="AW199" s="14" t="s">
        <v>30</v>
      </c>
      <c r="AX199" s="14" t="s">
        <v>73</v>
      </c>
      <c r="AY199" s="254" t="s">
        <v>171</v>
      </c>
    </row>
    <row r="200" s="13" customFormat="1">
      <c r="A200" s="13"/>
      <c r="B200" s="233"/>
      <c r="C200" s="234"/>
      <c r="D200" s="235" t="s">
        <v>179</v>
      </c>
      <c r="E200" s="236" t="s">
        <v>1</v>
      </c>
      <c r="F200" s="237" t="s">
        <v>234</v>
      </c>
      <c r="G200" s="234"/>
      <c r="H200" s="236" t="s">
        <v>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179</v>
      </c>
      <c r="AU200" s="243" t="s">
        <v>82</v>
      </c>
      <c r="AV200" s="13" t="s">
        <v>80</v>
      </c>
      <c r="AW200" s="13" t="s">
        <v>30</v>
      </c>
      <c r="AX200" s="13" t="s">
        <v>73</v>
      </c>
      <c r="AY200" s="243" t="s">
        <v>171</v>
      </c>
    </row>
    <row r="201" s="14" customFormat="1">
      <c r="A201" s="14"/>
      <c r="B201" s="244"/>
      <c r="C201" s="245"/>
      <c r="D201" s="235" t="s">
        <v>179</v>
      </c>
      <c r="E201" s="246" t="s">
        <v>1</v>
      </c>
      <c r="F201" s="247" t="s">
        <v>235</v>
      </c>
      <c r="G201" s="245"/>
      <c r="H201" s="248">
        <v>5.7249999999999996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82</v>
      </c>
      <c r="AV201" s="14" t="s">
        <v>82</v>
      </c>
      <c r="AW201" s="14" t="s">
        <v>30</v>
      </c>
      <c r="AX201" s="14" t="s">
        <v>73</v>
      </c>
      <c r="AY201" s="254" t="s">
        <v>171</v>
      </c>
    </row>
    <row r="202" s="15" customFormat="1">
      <c r="A202" s="15"/>
      <c r="B202" s="255"/>
      <c r="C202" s="256"/>
      <c r="D202" s="235" t="s">
        <v>179</v>
      </c>
      <c r="E202" s="257" t="s">
        <v>1</v>
      </c>
      <c r="F202" s="258" t="s">
        <v>187</v>
      </c>
      <c r="G202" s="256"/>
      <c r="H202" s="259">
        <v>59.541999999999994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179</v>
      </c>
      <c r="AU202" s="265" t="s">
        <v>82</v>
      </c>
      <c r="AV202" s="15" t="s">
        <v>177</v>
      </c>
      <c r="AW202" s="15" t="s">
        <v>30</v>
      </c>
      <c r="AX202" s="15" t="s">
        <v>80</v>
      </c>
      <c r="AY202" s="265" t="s">
        <v>171</v>
      </c>
    </row>
    <row r="203" s="2" customFormat="1" ht="24.15" customHeight="1">
      <c r="A203" s="38"/>
      <c r="B203" s="39"/>
      <c r="C203" s="219" t="s">
        <v>236</v>
      </c>
      <c r="D203" s="219" t="s">
        <v>173</v>
      </c>
      <c r="E203" s="220" t="s">
        <v>237</v>
      </c>
      <c r="F203" s="221" t="s">
        <v>238</v>
      </c>
      <c r="G203" s="222" t="s">
        <v>239</v>
      </c>
      <c r="H203" s="223">
        <v>52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38</v>
      </c>
      <c r="O203" s="91"/>
      <c r="P203" s="229">
        <f>O203*H203</f>
        <v>0</v>
      </c>
      <c r="Q203" s="229">
        <v>0.00012999999999999999</v>
      </c>
      <c r="R203" s="229">
        <f>Q203*H203</f>
        <v>0.0067599999999999995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177</v>
      </c>
      <c r="AT203" s="231" t="s">
        <v>173</v>
      </c>
      <c r="AU203" s="231" t="s">
        <v>82</v>
      </c>
      <c r="AY203" s="17" t="s">
        <v>171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80</v>
      </c>
      <c r="BK203" s="232">
        <f>ROUND(I203*H203,2)</f>
        <v>0</v>
      </c>
      <c r="BL203" s="17" t="s">
        <v>177</v>
      </c>
      <c r="BM203" s="231" t="s">
        <v>240</v>
      </c>
    </row>
    <row r="204" s="14" customFormat="1">
      <c r="A204" s="14"/>
      <c r="B204" s="244"/>
      <c r="C204" s="245"/>
      <c r="D204" s="235" t="s">
        <v>179</v>
      </c>
      <c r="E204" s="246" t="s">
        <v>1</v>
      </c>
      <c r="F204" s="247" t="s">
        <v>241</v>
      </c>
      <c r="G204" s="245"/>
      <c r="H204" s="248">
        <v>52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179</v>
      </c>
      <c r="AU204" s="254" t="s">
        <v>82</v>
      </c>
      <c r="AV204" s="14" t="s">
        <v>82</v>
      </c>
      <c r="AW204" s="14" t="s">
        <v>30</v>
      </c>
      <c r="AX204" s="14" t="s">
        <v>80</v>
      </c>
      <c r="AY204" s="254" t="s">
        <v>171</v>
      </c>
    </row>
    <row r="205" s="2" customFormat="1" ht="16.5" customHeight="1">
      <c r="A205" s="38"/>
      <c r="B205" s="39"/>
      <c r="C205" s="219" t="s">
        <v>242</v>
      </c>
      <c r="D205" s="219" t="s">
        <v>173</v>
      </c>
      <c r="E205" s="220" t="s">
        <v>243</v>
      </c>
      <c r="F205" s="221" t="s">
        <v>244</v>
      </c>
      <c r="G205" s="222" t="s">
        <v>211</v>
      </c>
      <c r="H205" s="223">
        <v>1.0800000000000001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38</v>
      </c>
      <c r="O205" s="91"/>
      <c r="P205" s="229">
        <f>O205*H205</f>
        <v>0</v>
      </c>
      <c r="Q205" s="229">
        <v>0.083409999999999998</v>
      </c>
      <c r="R205" s="229">
        <f>Q205*H205</f>
        <v>0.090082800000000005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177</v>
      </c>
      <c r="AT205" s="231" t="s">
        <v>173</v>
      </c>
      <c r="AU205" s="231" t="s">
        <v>82</v>
      </c>
      <c r="AY205" s="17" t="s">
        <v>171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80</v>
      </c>
      <c r="BK205" s="232">
        <f>ROUND(I205*H205,2)</f>
        <v>0</v>
      </c>
      <c r="BL205" s="17" t="s">
        <v>177</v>
      </c>
      <c r="BM205" s="231" t="s">
        <v>245</v>
      </c>
    </row>
    <row r="206" s="13" customFormat="1">
      <c r="A206" s="13"/>
      <c r="B206" s="233"/>
      <c r="C206" s="234"/>
      <c r="D206" s="235" t="s">
        <v>179</v>
      </c>
      <c r="E206" s="236" t="s">
        <v>1</v>
      </c>
      <c r="F206" s="237" t="s">
        <v>246</v>
      </c>
      <c r="G206" s="234"/>
      <c r="H206" s="236" t="s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179</v>
      </c>
      <c r="AU206" s="243" t="s">
        <v>82</v>
      </c>
      <c r="AV206" s="13" t="s">
        <v>80</v>
      </c>
      <c r="AW206" s="13" t="s">
        <v>30</v>
      </c>
      <c r="AX206" s="13" t="s">
        <v>73</v>
      </c>
      <c r="AY206" s="243" t="s">
        <v>171</v>
      </c>
    </row>
    <row r="207" s="14" customFormat="1">
      <c r="A207" s="14"/>
      <c r="B207" s="244"/>
      <c r="C207" s="245"/>
      <c r="D207" s="235" t="s">
        <v>179</v>
      </c>
      <c r="E207" s="246" t="s">
        <v>1</v>
      </c>
      <c r="F207" s="247" t="s">
        <v>247</v>
      </c>
      <c r="G207" s="245"/>
      <c r="H207" s="248">
        <v>1.0800000000000001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179</v>
      </c>
      <c r="AU207" s="254" t="s">
        <v>82</v>
      </c>
      <c r="AV207" s="14" t="s">
        <v>82</v>
      </c>
      <c r="AW207" s="14" t="s">
        <v>30</v>
      </c>
      <c r="AX207" s="14" t="s">
        <v>80</v>
      </c>
      <c r="AY207" s="254" t="s">
        <v>171</v>
      </c>
    </row>
    <row r="208" s="12" customFormat="1" ht="22.8" customHeight="1">
      <c r="A208" s="12"/>
      <c r="B208" s="203"/>
      <c r="C208" s="204"/>
      <c r="D208" s="205" t="s">
        <v>72</v>
      </c>
      <c r="E208" s="217" t="s">
        <v>208</v>
      </c>
      <c r="F208" s="217" t="s">
        <v>248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SUM(P209:P422)</f>
        <v>0</v>
      </c>
      <c r="Q208" s="211"/>
      <c r="R208" s="212">
        <f>SUM(R209:R422)</f>
        <v>13.956426489999998</v>
      </c>
      <c r="S208" s="211"/>
      <c r="T208" s="213">
        <f>SUM(T209:T422)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80</v>
      </c>
      <c r="AT208" s="215" t="s">
        <v>72</v>
      </c>
      <c r="AU208" s="215" t="s">
        <v>80</v>
      </c>
      <c r="AY208" s="214" t="s">
        <v>171</v>
      </c>
      <c r="BK208" s="216">
        <f>SUM(BK209:BK422)</f>
        <v>0</v>
      </c>
    </row>
    <row r="209" s="2" customFormat="1" ht="24.15" customHeight="1">
      <c r="A209" s="38"/>
      <c r="B209" s="39"/>
      <c r="C209" s="219" t="s">
        <v>107</v>
      </c>
      <c r="D209" s="219" t="s">
        <v>173</v>
      </c>
      <c r="E209" s="220" t="s">
        <v>249</v>
      </c>
      <c r="F209" s="221" t="s">
        <v>250</v>
      </c>
      <c r="G209" s="222" t="s">
        <v>211</v>
      </c>
      <c r="H209" s="223">
        <v>213.98500000000001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38</v>
      </c>
      <c r="O209" s="91"/>
      <c r="P209" s="229">
        <f>O209*H209</f>
        <v>0</v>
      </c>
      <c r="Q209" s="229">
        <v>0.0073499999999999998</v>
      </c>
      <c r="R209" s="229">
        <f>Q209*H209</f>
        <v>1.5727897500000001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177</v>
      </c>
      <c r="AT209" s="231" t="s">
        <v>173</v>
      </c>
      <c r="AU209" s="231" t="s">
        <v>82</v>
      </c>
      <c r="AY209" s="17" t="s">
        <v>171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80</v>
      </c>
      <c r="BK209" s="232">
        <f>ROUND(I209*H209,2)</f>
        <v>0</v>
      </c>
      <c r="BL209" s="17" t="s">
        <v>177</v>
      </c>
      <c r="BM209" s="231" t="s">
        <v>251</v>
      </c>
    </row>
    <row r="210" s="13" customFormat="1">
      <c r="A210" s="13"/>
      <c r="B210" s="233"/>
      <c r="C210" s="234"/>
      <c r="D210" s="235" t="s">
        <v>179</v>
      </c>
      <c r="E210" s="236" t="s">
        <v>1</v>
      </c>
      <c r="F210" s="237" t="s">
        <v>252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179</v>
      </c>
      <c r="AU210" s="243" t="s">
        <v>82</v>
      </c>
      <c r="AV210" s="13" t="s">
        <v>80</v>
      </c>
      <c r="AW210" s="13" t="s">
        <v>30</v>
      </c>
      <c r="AX210" s="13" t="s">
        <v>73</v>
      </c>
      <c r="AY210" s="243" t="s">
        <v>171</v>
      </c>
    </row>
    <row r="211" s="14" customFormat="1">
      <c r="A211" s="14"/>
      <c r="B211" s="244"/>
      <c r="C211" s="245"/>
      <c r="D211" s="235" t="s">
        <v>179</v>
      </c>
      <c r="E211" s="246" t="s">
        <v>1</v>
      </c>
      <c r="F211" s="247" t="s">
        <v>253</v>
      </c>
      <c r="G211" s="245"/>
      <c r="H211" s="248">
        <v>103.24800000000001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179</v>
      </c>
      <c r="AU211" s="254" t="s">
        <v>82</v>
      </c>
      <c r="AV211" s="14" t="s">
        <v>82</v>
      </c>
      <c r="AW211" s="14" t="s">
        <v>30</v>
      </c>
      <c r="AX211" s="14" t="s">
        <v>73</v>
      </c>
      <c r="AY211" s="254" t="s">
        <v>171</v>
      </c>
    </row>
    <row r="212" s="13" customFormat="1">
      <c r="A212" s="13"/>
      <c r="B212" s="233"/>
      <c r="C212" s="234"/>
      <c r="D212" s="235" t="s">
        <v>179</v>
      </c>
      <c r="E212" s="236" t="s">
        <v>1</v>
      </c>
      <c r="F212" s="237" t="s">
        <v>254</v>
      </c>
      <c r="G212" s="234"/>
      <c r="H212" s="236" t="s">
        <v>1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179</v>
      </c>
      <c r="AU212" s="243" t="s">
        <v>82</v>
      </c>
      <c r="AV212" s="13" t="s">
        <v>80</v>
      </c>
      <c r="AW212" s="13" t="s">
        <v>30</v>
      </c>
      <c r="AX212" s="13" t="s">
        <v>73</v>
      </c>
      <c r="AY212" s="243" t="s">
        <v>171</v>
      </c>
    </row>
    <row r="213" s="14" customFormat="1">
      <c r="A213" s="14"/>
      <c r="B213" s="244"/>
      <c r="C213" s="245"/>
      <c r="D213" s="235" t="s">
        <v>179</v>
      </c>
      <c r="E213" s="246" t="s">
        <v>1</v>
      </c>
      <c r="F213" s="247" t="s">
        <v>255</v>
      </c>
      <c r="G213" s="245"/>
      <c r="H213" s="248">
        <v>94.736999999999995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179</v>
      </c>
      <c r="AU213" s="254" t="s">
        <v>82</v>
      </c>
      <c r="AV213" s="14" t="s">
        <v>82</v>
      </c>
      <c r="AW213" s="14" t="s">
        <v>30</v>
      </c>
      <c r="AX213" s="14" t="s">
        <v>73</v>
      </c>
      <c r="AY213" s="254" t="s">
        <v>171</v>
      </c>
    </row>
    <row r="214" s="13" customFormat="1">
      <c r="A214" s="13"/>
      <c r="B214" s="233"/>
      <c r="C214" s="234"/>
      <c r="D214" s="235" t="s">
        <v>179</v>
      </c>
      <c r="E214" s="236" t="s">
        <v>1</v>
      </c>
      <c r="F214" s="237" t="s">
        <v>256</v>
      </c>
      <c r="G214" s="234"/>
      <c r="H214" s="236" t="s">
        <v>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179</v>
      </c>
      <c r="AU214" s="243" t="s">
        <v>82</v>
      </c>
      <c r="AV214" s="13" t="s">
        <v>80</v>
      </c>
      <c r="AW214" s="13" t="s">
        <v>30</v>
      </c>
      <c r="AX214" s="13" t="s">
        <v>73</v>
      </c>
      <c r="AY214" s="243" t="s">
        <v>171</v>
      </c>
    </row>
    <row r="215" s="14" customFormat="1">
      <c r="A215" s="14"/>
      <c r="B215" s="244"/>
      <c r="C215" s="245"/>
      <c r="D215" s="235" t="s">
        <v>179</v>
      </c>
      <c r="E215" s="246" t="s">
        <v>1</v>
      </c>
      <c r="F215" s="247" t="s">
        <v>257</v>
      </c>
      <c r="G215" s="245"/>
      <c r="H215" s="248">
        <v>16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179</v>
      </c>
      <c r="AU215" s="254" t="s">
        <v>82</v>
      </c>
      <c r="AV215" s="14" t="s">
        <v>82</v>
      </c>
      <c r="AW215" s="14" t="s">
        <v>30</v>
      </c>
      <c r="AX215" s="14" t="s">
        <v>73</v>
      </c>
      <c r="AY215" s="254" t="s">
        <v>171</v>
      </c>
    </row>
    <row r="216" s="15" customFormat="1">
      <c r="A216" s="15"/>
      <c r="B216" s="255"/>
      <c r="C216" s="256"/>
      <c r="D216" s="235" t="s">
        <v>179</v>
      </c>
      <c r="E216" s="257" t="s">
        <v>1</v>
      </c>
      <c r="F216" s="258" t="s">
        <v>187</v>
      </c>
      <c r="G216" s="256"/>
      <c r="H216" s="259">
        <v>213.98500000000001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179</v>
      </c>
      <c r="AU216" s="265" t="s">
        <v>82</v>
      </c>
      <c r="AV216" s="15" t="s">
        <v>177</v>
      </c>
      <c r="AW216" s="15" t="s">
        <v>30</v>
      </c>
      <c r="AX216" s="15" t="s">
        <v>80</v>
      </c>
      <c r="AY216" s="265" t="s">
        <v>171</v>
      </c>
    </row>
    <row r="217" s="2" customFormat="1" ht="24.15" customHeight="1">
      <c r="A217" s="38"/>
      <c r="B217" s="39"/>
      <c r="C217" s="219" t="s">
        <v>110</v>
      </c>
      <c r="D217" s="219" t="s">
        <v>173</v>
      </c>
      <c r="E217" s="220" t="s">
        <v>258</v>
      </c>
      <c r="F217" s="221" t="s">
        <v>259</v>
      </c>
      <c r="G217" s="222" t="s">
        <v>211</v>
      </c>
      <c r="H217" s="223">
        <v>341.84699999999998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38</v>
      </c>
      <c r="O217" s="91"/>
      <c r="P217" s="229">
        <f>O217*H217</f>
        <v>0</v>
      </c>
      <c r="Q217" s="229">
        <v>0.00025999999999999998</v>
      </c>
      <c r="R217" s="229">
        <f>Q217*H217</f>
        <v>0.088880219999999982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177</v>
      </c>
      <c r="AT217" s="231" t="s">
        <v>173</v>
      </c>
      <c r="AU217" s="231" t="s">
        <v>82</v>
      </c>
      <c r="AY217" s="17" t="s">
        <v>171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80</v>
      </c>
      <c r="BK217" s="232">
        <f>ROUND(I217*H217,2)</f>
        <v>0</v>
      </c>
      <c r="BL217" s="17" t="s">
        <v>177</v>
      </c>
      <c r="BM217" s="231" t="s">
        <v>260</v>
      </c>
    </row>
    <row r="218" s="13" customFormat="1">
      <c r="A218" s="13"/>
      <c r="B218" s="233"/>
      <c r="C218" s="234"/>
      <c r="D218" s="235" t="s">
        <v>179</v>
      </c>
      <c r="E218" s="236" t="s">
        <v>1</v>
      </c>
      <c r="F218" s="237" t="s">
        <v>261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179</v>
      </c>
      <c r="AU218" s="243" t="s">
        <v>82</v>
      </c>
      <c r="AV218" s="13" t="s">
        <v>80</v>
      </c>
      <c r="AW218" s="13" t="s">
        <v>30</v>
      </c>
      <c r="AX218" s="13" t="s">
        <v>73</v>
      </c>
      <c r="AY218" s="243" t="s">
        <v>171</v>
      </c>
    </row>
    <row r="219" s="14" customFormat="1">
      <c r="A219" s="14"/>
      <c r="B219" s="244"/>
      <c r="C219" s="245"/>
      <c r="D219" s="235" t="s">
        <v>179</v>
      </c>
      <c r="E219" s="246" t="s">
        <v>1</v>
      </c>
      <c r="F219" s="247" t="s">
        <v>262</v>
      </c>
      <c r="G219" s="245"/>
      <c r="H219" s="248">
        <v>66.914000000000001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179</v>
      </c>
      <c r="AU219" s="254" t="s">
        <v>82</v>
      </c>
      <c r="AV219" s="14" t="s">
        <v>82</v>
      </c>
      <c r="AW219" s="14" t="s">
        <v>30</v>
      </c>
      <c r="AX219" s="14" t="s">
        <v>73</v>
      </c>
      <c r="AY219" s="254" t="s">
        <v>171</v>
      </c>
    </row>
    <row r="220" s="13" customFormat="1">
      <c r="A220" s="13"/>
      <c r="B220" s="233"/>
      <c r="C220" s="234"/>
      <c r="D220" s="235" t="s">
        <v>179</v>
      </c>
      <c r="E220" s="236" t="s">
        <v>1</v>
      </c>
      <c r="F220" s="237" t="s">
        <v>263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179</v>
      </c>
      <c r="AU220" s="243" t="s">
        <v>82</v>
      </c>
      <c r="AV220" s="13" t="s">
        <v>80</v>
      </c>
      <c r="AW220" s="13" t="s">
        <v>30</v>
      </c>
      <c r="AX220" s="13" t="s">
        <v>73</v>
      </c>
      <c r="AY220" s="243" t="s">
        <v>171</v>
      </c>
    </row>
    <row r="221" s="14" customFormat="1">
      <c r="A221" s="14"/>
      <c r="B221" s="244"/>
      <c r="C221" s="245"/>
      <c r="D221" s="235" t="s">
        <v>179</v>
      </c>
      <c r="E221" s="246" t="s">
        <v>1</v>
      </c>
      <c r="F221" s="247" t="s">
        <v>264</v>
      </c>
      <c r="G221" s="245"/>
      <c r="H221" s="248">
        <v>21.364000000000001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179</v>
      </c>
      <c r="AU221" s="254" t="s">
        <v>82</v>
      </c>
      <c r="AV221" s="14" t="s">
        <v>82</v>
      </c>
      <c r="AW221" s="14" t="s">
        <v>30</v>
      </c>
      <c r="AX221" s="14" t="s">
        <v>73</v>
      </c>
      <c r="AY221" s="254" t="s">
        <v>171</v>
      </c>
    </row>
    <row r="222" s="13" customFormat="1">
      <c r="A222" s="13"/>
      <c r="B222" s="233"/>
      <c r="C222" s="234"/>
      <c r="D222" s="235" t="s">
        <v>179</v>
      </c>
      <c r="E222" s="236" t="s">
        <v>1</v>
      </c>
      <c r="F222" s="237" t="s">
        <v>265</v>
      </c>
      <c r="G222" s="234"/>
      <c r="H222" s="236" t="s">
        <v>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179</v>
      </c>
      <c r="AU222" s="243" t="s">
        <v>82</v>
      </c>
      <c r="AV222" s="13" t="s">
        <v>80</v>
      </c>
      <c r="AW222" s="13" t="s">
        <v>30</v>
      </c>
      <c r="AX222" s="13" t="s">
        <v>73</v>
      </c>
      <c r="AY222" s="243" t="s">
        <v>171</v>
      </c>
    </row>
    <row r="223" s="14" customFormat="1">
      <c r="A223" s="14"/>
      <c r="B223" s="244"/>
      <c r="C223" s="245"/>
      <c r="D223" s="235" t="s">
        <v>179</v>
      </c>
      <c r="E223" s="246" t="s">
        <v>1</v>
      </c>
      <c r="F223" s="247" t="s">
        <v>266</v>
      </c>
      <c r="G223" s="245"/>
      <c r="H223" s="248">
        <v>10.102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179</v>
      </c>
      <c r="AU223" s="254" t="s">
        <v>82</v>
      </c>
      <c r="AV223" s="14" t="s">
        <v>82</v>
      </c>
      <c r="AW223" s="14" t="s">
        <v>30</v>
      </c>
      <c r="AX223" s="14" t="s">
        <v>73</v>
      </c>
      <c r="AY223" s="254" t="s">
        <v>171</v>
      </c>
    </row>
    <row r="224" s="13" customFormat="1">
      <c r="A224" s="13"/>
      <c r="B224" s="233"/>
      <c r="C224" s="234"/>
      <c r="D224" s="235" t="s">
        <v>179</v>
      </c>
      <c r="E224" s="236" t="s">
        <v>1</v>
      </c>
      <c r="F224" s="237" t="s">
        <v>267</v>
      </c>
      <c r="G224" s="234"/>
      <c r="H224" s="236" t="s">
        <v>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179</v>
      </c>
      <c r="AU224" s="243" t="s">
        <v>82</v>
      </c>
      <c r="AV224" s="13" t="s">
        <v>80</v>
      </c>
      <c r="AW224" s="13" t="s">
        <v>30</v>
      </c>
      <c r="AX224" s="13" t="s">
        <v>73</v>
      </c>
      <c r="AY224" s="243" t="s">
        <v>171</v>
      </c>
    </row>
    <row r="225" s="14" customFormat="1">
      <c r="A225" s="14"/>
      <c r="B225" s="244"/>
      <c r="C225" s="245"/>
      <c r="D225" s="235" t="s">
        <v>179</v>
      </c>
      <c r="E225" s="246" t="s">
        <v>1</v>
      </c>
      <c r="F225" s="247" t="s">
        <v>268</v>
      </c>
      <c r="G225" s="245"/>
      <c r="H225" s="248">
        <v>10.131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179</v>
      </c>
      <c r="AU225" s="254" t="s">
        <v>82</v>
      </c>
      <c r="AV225" s="14" t="s">
        <v>82</v>
      </c>
      <c r="AW225" s="14" t="s">
        <v>30</v>
      </c>
      <c r="AX225" s="14" t="s">
        <v>73</v>
      </c>
      <c r="AY225" s="254" t="s">
        <v>171</v>
      </c>
    </row>
    <row r="226" s="13" customFormat="1">
      <c r="A226" s="13"/>
      <c r="B226" s="233"/>
      <c r="C226" s="234"/>
      <c r="D226" s="235" t="s">
        <v>179</v>
      </c>
      <c r="E226" s="236" t="s">
        <v>1</v>
      </c>
      <c r="F226" s="237" t="s">
        <v>269</v>
      </c>
      <c r="G226" s="234"/>
      <c r="H226" s="236" t="s">
        <v>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179</v>
      </c>
      <c r="AU226" s="243" t="s">
        <v>82</v>
      </c>
      <c r="AV226" s="13" t="s">
        <v>80</v>
      </c>
      <c r="AW226" s="13" t="s">
        <v>30</v>
      </c>
      <c r="AX226" s="13" t="s">
        <v>73</v>
      </c>
      <c r="AY226" s="243" t="s">
        <v>171</v>
      </c>
    </row>
    <row r="227" s="14" customFormat="1">
      <c r="A227" s="14"/>
      <c r="B227" s="244"/>
      <c r="C227" s="245"/>
      <c r="D227" s="235" t="s">
        <v>179</v>
      </c>
      <c r="E227" s="246" t="s">
        <v>1</v>
      </c>
      <c r="F227" s="247" t="s">
        <v>270</v>
      </c>
      <c r="G227" s="245"/>
      <c r="H227" s="248">
        <v>65.462000000000003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179</v>
      </c>
      <c r="AU227" s="254" t="s">
        <v>82</v>
      </c>
      <c r="AV227" s="14" t="s">
        <v>82</v>
      </c>
      <c r="AW227" s="14" t="s">
        <v>30</v>
      </c>
      <c r="AX227" s="14" t="s">
        <v>73</v>
      </c>
      <c r="AY227" s="254" t="s">
        <v>171</v>
      </c>
    </row>
    <row r="228" s="13" customFormat="1">
      <c r="A228" s="13"/>
      <c r="B228" s="233"/>
      <c r="C228" s="234"/>
      <c r="D228" s="235" t="s">
        <v>179</v>
      </c>
      <c r="E228" s="236" t="s">
        <v>1</v>
      </c>
      <c r="F228" s="237" t="s">
        <v>183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179</v>
      </c>
      <c r="AU228" s="243" t="s">
        <v>82</v>
      </c>
      <c r="AV228" s="13" t="s">
        <v>80</v>
      </c>
      <c r="AW228" s="13" t="s">
        <v>30</v>
      </c>
      <c r="AX228" s="13" t="s">
        <v>73</v>
      </c>
      <c r="AY228" s="243" t="s">
        <v>171</v>
      </c>
    </row>
    <row r="229" s="14" customFormat="1">
      <c r="A229" s="14"/>
      <c r="B229" s="244"/>
      <c r="C229" s="245"/>
      <c r="D229" s="235" t="s">
        <v>179</v>
      </c>
      <c r="E229" s="246" t="s">
        <v>1</v>
      </c>
      <c r="F229" s="247" t="s">
        <v>271</v>
      </c>
      <c r="G229" s="245"/>
      <c r="H229" s="248">
        <v>16.283999999999999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179</v>
      </c>
      <c r="AU229" s="254" t="s">
        <v>82</v>
      </c>
      <c r="AV229" s="14" t="s">
        <v>82</v>
      </c>
      <c r="AW229" s="14" t="s">
        <v>30</v>
      </c>
      <c r="AX229" s="14" t="s">
        <v>73</v>
      </c>
      <c r="AY229" s="254" t="s">
        <v>171</v>
      </c>
    </row>
    <row r="230" s="13" customFormat="1">
      <c r="A230" s="13"/>
      <c r="B230" s="233"/>
      <c r="C230" s="234"/>
      <c r="D230" s="235" t="s">
        <v>179</v>
      </c>
      <c r="E230" s="236" t="s">
        <v>1</v>
      </c>
      <c r="F230" s="237" t="s">
        <v>272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179</v>
      </c>
      <c r="AU230" s="243" t="s">
        <v>82</v>
      </c>
      <c r="AV230" s="13" t="s">
        <v>80</v>
      </c>
      <c r="AW230" s="13" t="s">
        <v>30</v>
      </c>
      <c r="AX230" s="13" t="s">
        <v>73</v>
      </c>
      <c r="AY230" s="243" t="s">
        <v>171</v>
      </c>
    </row>
    <row r="231" s="14" customFormat="1">
      <c r="A231" s="14"/>
      <c r="B231" s="244"/>
      <c r="C231" s="245"/>
      <c r="D231" s="235" t="s">
        <v>179</v>
      </c>
      <c r="E231" s="246" t="s">
        <v>1</v>
      </c>
      <c r="F231" s="247" t="s">
        <v>273</v>
      </c>
      <c r="G231" s="245"/>
      <c r="H231" s="248">
        <v>42.810000000000002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179</v>
      </c>
      <c r="AU231" s="254" t="s">
        <v>82</v>
      </c>
      <c r="AV231" s="14" t="s">
        <v>82</v>
      </c>
      <c r="AW231" s="14" t="s">
        <v>30</v>
      </c>
      <c r="AX231" s="14" t="s">
        <v>73</v>
      </c>
      <c r="AY231" s="254" t="s">
        <v>171</v>
      </c>
    </row>
    <row r="232" s="13" customFormat="1">
      <c r="A232" s="13"/>
      <c r="B232" s="233"/>
      <c r="C232" s="234"/>
      <c r="D232" s="235" t="s">
        <v>179</v>
      </c>
      <c r="E232" s="236" t="s">
        <v>1</v>
      </c>
      <c r="F232" s="237" t="s">
        <v>274</v>
      </c>
      <c r="G232" s="234"/>
      <c r="H232" s="236" t="s">
        <v>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179</v>
      </c>
      <c r="AU232" s="243" t="s">
        <v>82</v>
      </c>
      <c r="AV232" s="13" t="s">
        <v>80</v>
      </c>
      <c r="AW232" s="13" t="s">
        <v>30</v>
      </c>
      <c r="AX232" s="13" t="s">
        <v>73</v>
      </c>
      <c r="AY232" s="243" t="s">
        <v>171</v>
      </c>
    </row>
    <row r="233" s="14" customFormat="1">
      <c r="A233" s="14"/>
      <c r="B233" s="244"/>
      <c r="C233" s="245"/>
      <c r="D233" s="235" t="s">
        <v>179</v>
      </c>
      <c r="E233" s="246" t="s">
        <v>1</v>
      </c>
      <c r="F233" s="247" t="s">
        <v>275</v>
      </c>
      <c r="G233" s="245"/>
      <c r="H233" s="248">
        <v>8.1760000000000002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179</v>
      </c>
      <c r="AU233" s="254" t="s">
        <v>82</v>
      </c>
      <c r="AV233" s="14" t="s">
        <v>82</v>
      </c>
      <c r="AW233" s="14" t="s">
        <v>30</v>
      </c>
      <c r="AX233" s="14" t="s">
        <v>73</v>
      </c>
      <c r="AY233" s="254" t="s">
        <v>171</v>
      </c>
    </row>
    <row r="234" s="13" customFormat="1">
      <c r="A234" s="13"/>
      <c r="B234" s="233"/>
      <c r="C234" s="234"/>
      <c r="D234" s="235" t="s">
        <v>179</v>
      </c>
      <c r="E234" s="236" t="s">
        <v>1</v>
      </c>
      <c r="F234" s="237" t="s">
        <v>276</v>
      </c>
      <c r="G234" s="234"/>
      <c r="H234" s="236" t="s">
        <v>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179</v>
      </c>
      <c r="AU234" s="243" t="s">
        <v>82</v>
      </c>
      <c r="AV234" s="13" t="s">
        <v>80</v>
      </c>
      <c r="AW234" s="13" t="s">
        <v>30</v>
      </c>
      <c r="AX234" s="13" t="s">
        <v>73</v>
      </c>
      <c r="AY234" s="243" t="s">
        <v>171</v>
      </c>
    </row>
    <row r="235" s="14" customFormat="1">
      <c r="A235" s="14"/>
      <c r="B235" s="244"/>
      <c r="C235" s="245"/>
      <c r="D235" s="235" t="s">
        <v>179</v>
      </c>
      <c r="E235" s="246" t="s">
        <v>1</v>
      </c>
      <c r="F235" s="247" t="s">
        <v>277</v>
      </c>
      <c r="G235" s="245"/>
      <c r="H235" s="248">
        <v>65.007000000000005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179</v>
      </c>
      <c r="AU235" s="254" t="s">
        <v>82</v>
      </c>
      <c r="AV235" s="14" t="s">
        <v>82</v>
      </c>
      <c r="AW235" s="14" t="s">
        <v>30</v>
      </c>
      <c r="AX235" s="14" t="s">
        <v>73</v>
      </c>
      <c r="AY235" s="254" t="s">
        <v>171</v>
      </c>
    </row>
    <row r="236" s="13" customFormat="1">
      <c r="A236" s="13"/>
      <c r="B236" s="233"/>
      <c r="C236" s="234"/>
      <c r="D236" s="235" t="s">
        <v>179</v>
      </c>
      <c r="E236" s="236" t="s">
        <v>1</v>
      </c>
      <c r="F236" s="237" t="s">
        <v>278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179</v>
      </c>
      <c r="AU236" s="243" t="s">
        <v>82</v>
      </c>
      <c r="AV236" s="13" t="s">
        <v>80</v>
      </c>
      <c r="AW236" s="13" t="s">
        <v>30</v>
      </c>
      <c r="AX236" s="13" t="s">
        <v>73</v>
      </c>
      <c r="AY236" s="243" t="s">
        <v>171</v>
      </c>
    </row>
    <row r="237" s="14" customFormat="1">
      <c r="A237" s="14"/>
      <c r="B237" s="244"/>
      <c r="C237" s="245"/>
      <c r="D237" s="235" t="s">
        <v>179</v>
      </c>
      <c r="E237" s="246" t="s">
        <v>1</v>
      </c>
      <c r="F237" s="247" t="s">
        <v>279</v>
      </c>
      <c r="G237" s="245"/>
      <c r="H237" s="248">
        <v>28.16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179</v>
      </c>
      <c r="AU237" s="254" t="s">
        <v>82</v>
      </c>
      <c r="AV237" s="14" t="s">
        <v>82</v>
      </c>
      <c r="AW237" s="14" t="s">
        <v>30</v>
      </c>
      <c r="AX237" s="14" t="s">
        <v>73</v>
      </c>
      <c r="AY237" s="254" t="s">
        <v>171</v>
      </c>
    </row>
    <row r="238" s="13" customFormat="1">
      <c r="A238" s="13"/>
      <c r="B238" s="233"/>
      <c r="C238" s="234"/>
      <c r="D238" s="235" t="s">
        <v>179</v>
      </c>
      <c r="E238" s="236" t="s">
        <v>1</v>
      </c>
      <c r="F238" s="237" t="s">
        <v>181</v>
      </c>
      <c r="G238" s="234"/>
      <c r="H238" s="236" t="s">
        <v>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179</v>
      </c>
      <c r="AU238" s="243" t="s">
        <v>82</v>
      </c>
      <c r="AV238" s="13" t="s">
        <v>80</v>
      </c>
      <c r="AW238" s="13" t="s">
        <v>30</v>
      </c>
      <c r="AX238" s="13" t="s">
        <v>73</v>
      </c>
      <c r="AY238" s="243" t="s">
        <v>171</v>
      </c>
    </row>
    <row r="239" s="14" customFormat="1">
      <c r="A239" s="14"/>
      <c r="B239" s="244"/>
      <c r="C239" s="245"/>
      <c r="D239" s="235" t="s">
        <v>179</v>
      </c>
      <c r="E239" s="246" t="s">
        <v>1</v>
      </c>
      <c r="F239" s="247" t="s">
        <v>280</v>
      </c>
      <c r="G239" s="245"/>
      <c r="H239" s="248">
        <v>7.4370000000000003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179</v>
      </c>
      <c r="AU239" s="254" t="s">
        <v>82</v>
      </c>
      <c r="AV239" s="14" t="s">
        <v>82</v>
      </c>
      <c r="AW239" s="14" t="s">
        <v>30</v>
      </c>
      <c r="AX239" s="14" t="s">
        <v>73</v>
      </c>
      <c r="AY239" s="254" t="s">
        <v>171</v>
      </c>
    </row>
    <row r="240" s="15" customFormat="1">
      <c r="A240" s="15"/>
      <c r="B240" s="255"/>
      <c r="C240" s="256"/>
      <c r="D240" s="235" t="s">
        <v>179</v>
      </c>
      <c r="E240" s="257" t="s">
        <v>1</v>
      </c>
      <c r="F240" s="258" t="s">
        <v>187</v>
      </c>
      <c r="G240" s="256"/>
      <c r="H240" s="259">
        <v>341.84700000000004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179</v>
      </c>
      <c r="AU240" s="265" t="s">
        <v>82</v>
      </c>
      <c r="AV240" s="15" t="s">
        <v>177</v>
      </c>
      <c r="AW240" s="15" t="s">
        <v>30</v>
      </c>
      <c r="AX240" s="15" t="s">
        <v>80</v>
      </c>
      <c r="AY240" s="265" t="s">
        <v>171</v>
      </c>
    </row>
    <row r="241" s="2" customFormat="1" ht="24.15" customHeight="1">
      <c r="A241" s="38"/>
      <c r="B241" s="39"/>
      <c r="C241" s="219" t="s">
        <v>113</v>
      </c>
      <c r="D241" s="219" t="s">
        <v>173</v>
      </c>
      <c r="E241" s="220" t="s">
        <v>281</v>
      </c>
      <c r="F241" s="221" t="s">
        <v>282</v>
      </c>
      <c r="G241" s="222" t="s">
        <v>211</v>
      </c>
      <c r="H241" s="223">
        <v>50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38</v>
      </c>
      <c r="O241" s="91"/>
      <c r="P241" s="229">
        <f>O241*H241</f>
        <v>0</v>
      </c>
      <c r="Q241" s="229">
        <v>0.0043800000000000002</v>
      </c>
      <c r="R241" s="229">
        <f>Q241*H241</f>
        <v>0.219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177</v>
      </c>
      <c r="AT241" s="231" t="s">
        <v>173</v>
      </c>
      <c r="AU241" s="231" t="s">
        <v>82</v>
      </c>
      <c r="AY241" s="17" t="s">
        <v>171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80</v>
      </c>
      <c r="BK241" s="232">
        <f>ROUND(I241*H241,2)</f>
        <v>0</v>
      </c>
      <c r="BL241" s="17" t="s">
        <v>177</v>
      </c>
      <c r="BM241" s="231" t="s">
        <v>283</v>
      </c>
    </row>
    <row r="242" s="13" customFormat="1">
      <c r="A242" s="13"/>
      <c r="B242" s="233"/>
      <c r="C242" s="234"/>
      <c r="D242" s="235" t="s">
        <v>179</v>
      </c>
      <c r="E242" s="236" t="s">
        <v>1</v>
      </c>
      <c r="F242" s="237" t="s">
        <v>284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179</v>
      </c>
      <c r="AU242" s="243" t="s">
        <v>82</v>
      </c>
      <c r="AV242" s="13" t="s">
        <v>80</v>
      </c>
      <c r="AW242" s="13" t="s">
        <v>30</v>
      </c>
      <c r="AX242" s="13" t="s">
        <v>73</v>
      </c>
      <c r="AY242" s="243" t="s">
        <v>171</v>
      </c>
    </row>
    <row r="243" s="14" customFormat="1">
      <c r="A243" s="14"/>
      <c r="B243" s="244"/>
      <c r="C243" s="245"/>
      <c r="D243" s="235" t="s">
        <v>179</v>
      </c>
      <c r="E243" s="246" t="s">
        <v>1</v>
      </c>
      <c r="F243" s="247" t="s">
        <v>285</v>
      </c>
      <c r="G243" s="245"/>
      <c r="H243" s="248">
        <v>50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179</v>
      </c>
      <c r="AU243" s="254" t="s">
        <v>82</v>
      </c>
      <c r="AV243" s="14" t="s">
        <v>82</v>
      </c>
      <c r="AW243" s="14" t="s">
        <v>30</v>
      </c>
      <c r="AX243" s="14" t="s">
        <v>80</v>
      </c>
      <c r="AY243" s="254" t="s">
        <v>171</v>
      </c>
    </row>
    <row r="244" s="2" customFormat="1" ht="24.15" customHeight="1">
      <c r="A244" s="38"/>
      <c r="B244" s="39"/>
      <c r="C244" s="219" t="s">
        <v>286</v>
      </c>
      <c r="D244" s="219" t="s">
        <v>173</v>
      </c>
      <c r="E244" s="220" t="s">
        <v>287</v>
      </c>
      <c r="F244" s="221" t="s">
        <v>288</v>
      </c>
      <c r="G244" s="222" t="s">
        <v>211</v>
      </c>
      <c r="H244" s="223">
        <v>94.736999999999995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38</v>
      </c>
      <c r="O244" s="91"/>
      <c r="P244" s="229">
        <f>O244*H244</f>
        <v>0</v>
      </c>
      <c r="Q244" s="229">
        <v>0.0147</v>
      </c>
      <c r="R244" s="229">
        <f>Q244*H244</f>
        <v>1.3926338999999999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177</v>
      </c>
      <c r="AT244" s="231" t="s">
        <v>173</v>
      </c>
      <c r="AU244" s="231" t="s">
        <v>82</v>
      </c>
      <c r="AY244" s="17" t="s">
        <v>171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80</v>
      </c>
      <c r="BK244" s="232">
        <f>ROUND(I244*H244,2)</f>
        <v>0</v>
      </c>
      <c r="BL244" s="17" t="s">
        <v>177</v>
      </c>
      <c r="BM244" s="231" t="s">
        <v>289</v>
      </c>
    </row>
    <row r="245" s="13" customFormat="1">
      <c r="A245" s="13"/>
      <c r="B245" s="233"/>
      <c r="C245" s="234"/>
      <c r="D245" s="235" t="s">
        <v>179</v>
      </c>
      <c r="E245" s="236" t="s">
        <v>1</v>
      </c>
      <c r="F245" s="237" t="s">
        <v>290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179</v>
      </c>
      <c r="AU245" s="243" t="s">
        <v>82</v>
      </c>
      <c r="AV245" s="13" t="s">
        <v>80</v>
      </c>
      <c r="AW245" s="13" t="s">
        <v>30</v>
      </c>
      <c r="AX245" s="13" t="s">
        <v>73</v>
      </c>
      <c r="AY245" s="243" t="s">
        <v>171</v>
      </c>
    </row>
    <row r="246" s="13" customFormat="1">
      <c r="A246" s="13"/>
      <c r="B246" s="233"/>
      <c r="C246" s="234"/>
      <c r="D246" s="235" t="s">
        <v>179</v>
      </c>
      <c r="E246" s="236" t="s">
        <v>1</v>
      </c>
      <c r="F246" s="237" t="s">
        <v>224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179</v>
      </c>
      <c r="AU246" s="243" t="s">
        <v>82</v>
      </c>
      <c r="AV246" s="13" t="s">
        <v>80</v>
      </c>
      <c r="AW246" s="13" t="s">
        <v>30</v>
      </c>
      <c r="AX246" s="13" t="s">
        <v>73</v>
      </c>
      <c r="AY246" s="243" t="s">
        <v>171</v>
      </c>
    </row>
    <row r="247" s="14" customFormat="1">
      <c r="A247" s="14"/>
      <c r="B247" s="244"/>
      <c r="C247" s="245"/>
      <c r="D247" s="235" t="s">
        <v>179</v>
      </c>
      <c r="E247" s="246" t="s">
        <v>1</v>
      </c>
      <c r="F247" s="247" t="s">
        <v>291</v>
      </c>
      <c r="G247" s="245"/>
      <c r="H247" s="248">
        <v>23.992000000000001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179</v>
      </c>
      <c r="AU247" s="254" t="s">
        <v>82</v>
      </c>
      <c r="AV247" s="14" t="s">
        <v>82</v>
      </c>
      <c r="AW247" s="14" t="s">
        <v>30</v>
      </c>
      <c r="AX247" s="14" t="s">
        <v>73</v>
      </c>
      <c r="AY247" s="254" t="s">
        <v>171</v>
      </c>
    </row>
    <row r="248" s="13" customFormat="1">
      <c r="A248" s="13"/>
      <c r="B248" s="233"/>
      <c r="C248" s="234"/>
      <c r="D248" s="235" t="s">
        <v>179</v>
      </c>
      <c r="E248" s="236" t="s">
        <v>1</v>
      </c>
      <c r="F248" s="237" t="s">
        <v>226</v>
      </c>
      <c r="G248" s="234"/>
      <c r="H248" s="236" t="s">
        <v>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179</v>
      </c>
      <c r="AU248" s="243" t="s">
        <v>82</v>
      </c>
      <c r="AV248" s="13" t="s">
        <v>80</v>
      </c>
      <c r="AW248" s="13" t="s">
        <v>30</v>
      </c>
      <c r="AX248" s="13" t="s">
        <v>73</v>
      </c>
      <c r="AY248" s="243" t="s">
        <v>171</v>
      </c>
    </row>
    <row r="249" s="14" customFormat="1">
      <c r="A249" s="14"/>
      <c r="B249" s="244"/>
      <c r="C249" s="245"/>
      <c r="D249" s="235" t="s">
        <v>179</v>
      </c>
      <c r="E249" s="246" t="s">
        <v>1</v>
      </c>
      <c r="F249" s="247" t="s">
        <v>227</v>
      </c>
      <c r="G249" s="245"/>
      <c r="H249" s="248">
        <v>12.324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179</v>
      </c>
      <c r="AU249" s="254" t="s">
        <v>82</v>
      </c>
      <c r="AV249" s="14" t="s">
        <v>82</v>
      </c>
      <c r="AW249" s="14" t="s">
        <v>30</v>
      </c>
      <c r="AX249" s="14" t="s">
        <v>73</v>
      </c>
      <c r="AY249" s="254" t="s">
        <v>171</v>
      </c>
    </row>
    <row r="250" s="14" customFormat="1">
      <c r="A250" s="14"/>
      <c r="B250" s="244"/>
      <c r="C250" s="245"/>
      <c r="D250" s="235" t="s">
        <v>179</v>
      </c>
      <c r="E250" s="246" t="s">
        <v>1</v>
      </c>
      <c r="F250" s="247" t="s">
        <v>292</v>
      </c>
      <c r="G250" s="245"/>
      <c r="H250" s="248">
        <v>4.4240000000000004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179</v>
      </c>
      <c r="AU250" s="254" t="s">
        <v>82</v>
      </c>
      <c r="AV250" s="14" t="s">
        <v>82</v>
      </c>
      <c r="AW250" s="14" t="s">
        <v>30</v>
      </c>
      <c r="AX250" s="14" t="s">
        <v>73</v>
      </c>
      <c r="AY250" s="254" t="s">
        <v>171</v>
      </c>
    </row>
    <row r="251" s="13" customFormat="1">
      <c r="A251" s="13"/>
      <c r="B251" s="233"/>
      <c r="C251" s="234"/>
      <c r="D251" s="235" t="s">
        <v>179</v>
      </c>
      <c r="E251" s="236" t="s">
        <v>1</v>
      </c>
      <c r="F251" s="237" t="s">
        <v>228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179</v>
      </c>
      <c r="AU251" s="243" t="s">
        <v>82</v>
      </c>
      <c r="AV251" s="13" t="s">
        <v>80</v>
      </c>
      <c r="AW251" s="13" t="s">
        <v>30</v>
      </c>
      <c r="AX251" s="13" t="s">
        <v>73</v>
      </c>
      <c r="AY251" s="243" t="s">
        <v>171</v>
      </c>
    </row>
    <row r="252" s="14" customFormat="1">
      <c r="A252" s="14"/>
      <c r="B252" s="244"/>
      <c r="C252" s="245"/>
      <c r="D252" s="235" t="s">
        <v>179</v>
      </c>
      <c r="E252" s="246" t="s">
        <v>1</v>
      </c>
      <c r="F252" s="247" t="s">
        <v>229</v>
      </c>
      <c r="G252" s="245"/>
      <c r="H252" s="248">
        <v>9.4469999999999992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179</v>
      </c>
      <c r="AU252" s="254" t="s">
        <v>82</v>
      </c>
      <c r="AV252" s="14" t="s">
        <v>82</v>
      </c>
      <c r="AW252" s="14" t="s">
        <v>30</v>
      </c>
      <c r="AX252" s="14" t="s">
        <v>73</v>
      </c>
      <c r="AY252" s="254" t="s">
        <v>171</v>
      </c>
    </row>
    <row r="253" s="14" customFormat="1">
      <c r="A253" s="14"/>
      <c r="B253" s="244"/>
      <c r="C253" s="245"/>
      <c r="D253" s="235" t="s">
        <v>179</v>
      </c>
      <c r="E253" s="246" t="s">
        <v>1</v>
      </c>
      <c r="F253" s="247" t="s">
        <v>293</v>
      </c>
      <c r="G253" s="245"/>
      <c r="H253" s="248">
        <v>7.7729999999999997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82</v>
      </c>
      <c r="AV253" s="14" t="s">
        <v>82</v>
      </c>
      <c r="AW253" s="14" t="s">
        <v>30</v>
      </c>
      <c r="AX253" s="14" t="s">
        <v>73</v>
      </c>
      <c r="AY253" s="254" t="s">
        <v>171</v>
      </c>
    </row>
    <row r="254" s="13" customFormat="1">
      <c r="A254" s="13"/>
      <c r="B254" s="233"/>
      <c r="C254" s="234"/>
      <c r="D254" s="235" t="s">
        <v>179</v>
      </c>
      <c r="E254" s="236" t="s">
        <v>1</v>
      </c>
      <c r="F254" s="237" t="s">
        <v>230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179</v>
      </c>
      <c r="AU254" s="243" t="s">
        <v>82</v>
      </c>
      <c r="AV254" s="13" t="s">
        <v>80</v>
      </c>
      <c r="AW254" s="13" t="s">
        <v>30</v>
      </c>
      <c r="AX254" s="13" t="s">
        <v>73</v>
      </c>
      <c r="AY254" s="243" t="s">
        <v>171</v>
      </c>
    </row>
    <row r="255" s="14" customFormat="1">
      <c r="A255" s="14"/>
      <c r="B255" s="244"/>
      <c r="C255" s="245"/>
      <c r="D255" s="235" t="s">
        <v>179</v>
      </c>
      <c r="E255" s="246" t="s">
        <v>1</v>
      </c>
      <c r="F255" s="247" t="s">
        <v>294</v>
      </c>
      <c r="G255" s="245"/>
      <c r="H255" s="248">
        <v>4.4619999999999997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179</v>
      </c>
      <c r="AU255" s="254" t="s">
        <v>82</v>
      </c>
      <c r="AV255" s="14" t="s">
        <v>82</v>
      </c>
      <c r="AW255" s="14" t="s">
        <v>30</v>
      </c>
      <c r="AX255" s="14" t="s">
        <v>73</v>
      </c>
      <c r="AY255" s="254" t="s">
        <v>171</v>
      </c>
    </row>
    <row r="256" s="13" customFormat="1">
      <c r="A256" s="13"/>
      <c r="B256" s="233"/>
      <c r="C256" s="234"/>
      <c r="D256" s="235" t="s">
        <v>179</v>
      </c>
      <c r="E256" s="236" t="s">
        <v>1</v>
      </c>
      <c r="F256" s="237" t="s">
        <v>232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179</v>
      </c>
      <c r="AU256" s="243" t="s">
        <v>82</v>
      </c>
      <c r="AV256" s="13" t="s">
        <v>80</v>
      </c>
      <c r="AW256" s="13" t="s">
        <v>30</v>
      </c>
      <c r="AX256" s="13" t="s">
        <v>73</v>
      </c>
      <c r="AY256" s="243" t="s">
        <v>171</v>
      </c>
    </row>
    <row r="257" s="14" customFormat="1">
      <c r="A257" s="14"/>
      <c r="B257" s="244"/>
      <c r="C257" s="245"/>
      <c r="D257" s="235" t="s">
        <v>179</v>
      </c>
      <c r="E257" s="246" t="s">
        <v>1</v>
      </c>
      <c r="F257" s="247" t="s">
        <v>295</v>
      </c>
      <c r="G257" s="245"/>
      <c r="H257" s="248">
        <v>28.204999999999998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179</v>
      </c>
      <c r="AU257" s="254" t="s">
        <v>82</v>
      </c>
      <c r="AV257" s="14" t="s">
        <v>82</v>
      </c>
      <c r="AW257" s="14" t="s">
        <v>30</v>
      </c>
      <c r="AX257" s="14" t="s">
        <v>73</v>
      </c>
      <c r="AY257" s="254" t="s">
        <v>171</v>
      </c>
    </row>
    <row r="258" s="13" customFormat="1">
      <c r="A258" s="13"/>
      <c r="B258" s="233"/>
      <c r="C258" s="234"/>
      <c r="D258" s="235" t="s">
        <v>179</v>
      </c>
      <c r="E258" s="236" t="s">
        <v>1</v>
      </c>
      <c r="F258" s="237" t="s">
        <v>234</v>
      </c>
      <c r="G258" s="234"/>
      <c r="H258" s="236" t="s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179</v>
      </c>
      <c r="AU258" s="243" t="s">
        <v>82</v>
      </c>
      <c r="AV258" s="13" t="s">
        <v>80</v>
      </c>
      <c r="AW258" s="13" t="s">
        <v>30</v>
      </c>
      <c r="AX258" s="13" t="s">
        <v>73</v>
      </c>
      <c r="AY258" s="243" t="s">
        <v>171</v>
      </c>
    </row>
    <row r="259" s="14" customFormat="1">
      <c r="A259" s="14"/>
      <c r="B259" s="244"/>
      <c r="C259" s="245"/>
      <c r="D259" s="235" t="s">
        <v>179</v>
      </c>
      <c r="E259" s="246" t="s">
        <v>1</v>
      </c>
      <c r="F259" s="247" t="s">
        <v>296</v>
      </c>
      <c r="G259" s="245"/>
      <c r="H259" s="248">
        <v>4.1100000000000003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179</v>
      </c>
      <c r="AU259" s="254" t="s">
        <v>82</v>
      </c>
      <c r="AV259" s="14" t="s">
        <v>82</v>
      </c>
      <c r="AW259" s="14" t="s">
        <v>30</v>
      </c>
      <c r="AX259" s="14" t="s">
        <v>73</v>
      </c>
      <c r="AY259" s="254" t="s">
        <v>171</v>
      </c>
    </row>
    <row r="260" s="15" customFormat="1">
      <c r="A260" s="15"/>
      <c r="B260" s="255"/>
      <c r="C260" s="256"/>
      <c r="D260" s="235" t="s">
        <v>179</v>
      </c>
      <c r="E260" s="257" t="s">
        <v>1</v>
      </c>
      <c r="F260" s="258" t="s">
        <v>187</v>
      </c>
      <c r="G260" s="256"/>
      <c r="H260" s="259">
        <v>94.736999999999995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5" t="s">
        <v>179</v>
      </c>
      <c r="AU260" s="265" t="s">
        <v>82</v>
      </c>
      <c r="AV260" s="15" t="s">
        <v>177</v>
      </c>
      <c r="AW260" s="15" t="s">
        <v>30</v>
      </c>
      <c r="AX260" s="15" t="s">
        <v>80</v>
      </c>
      <c r="AY260" s="265" t="s">
        <v>171</v>
      </c>
    </row>
    <row r="261" s="2" customFormat="1" ht="24.15" customHeight="1">
      <c r="A261" s="38"/>
      <c r="B261" s="39"/>
      <c r="C261" s="219" t="s">
        <v>297</v>
      </c>
      <c r="D261" s="219" t="s">
        <v>173</v>
      </c>
      <c r="E261" s="220" t="s">
        <v>298</v>
      </c>
      <c r="F261" s="221" t="s">
        <v>299</v>
      </c>
      <c r="G261" s="222" t="s">
        <v>211</v>
      </c>
      <c r="H261" s="223">
        <v>341.84699999999998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38</v>
      </c>
      <c r="O261" s="91"/>
      <c r="P261" s="229">
        <f>O261*H261</f>
        <v>0</v>
      </c>
      <c r="Q261" s="229">
        <v>0.0040000000000000001</v>
      </c>
      <c r="R261" s="229">
        <f>Q261*H261</f>
        <v>1.3673880000000001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177</v>
      </c>
      <c r="AT261" s="231" t="s">
        <v>173</v>
      </c>
      <c r="AU261" s="231" t="s">
        <v>82</v>
      </c>
      <c r="AY261" s="17" t="s">
        <v>171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80</v>
      </c>
      <c r="BK261" s="232">
        <f>ROUND(I261*H261,2)</f>
        <v>0</v>
      </c>
      <c r="BL261" s="17" t="s">
        <v>177</v>
      </c>
      <c r="BM261" s="231" t="s">
        <v>300</v>
      </c>
    </row>
    <row r="262" s="13" customFormat="1">
      <c r="A262" s="13"/>
      <c r="B262" s="233"/>
      <c r="C262" s="234"/>
      <c r="D262" s="235" t="s">
        <v>179</v>
      </c>
      <c r="E262" s="236" t="s">
        <v>1</v>
      </c>
      <c r="F262" s="237" t="s">
        <v>261</v>
      </c>
      <c r="G262" s="234"/>
      <c r="H262" s="236" t="s">
        <v>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179</v>
      </c>
      <c r="AU262" s="243" t="s">
        <v>82</v>
      </c>
      <c r="AV262" s="13" t="s">
        <v>80</v>
      </c>
      <c r="AW262" s="13" t="s">
        <v>30</v>
      </c>
      <c r="AX262" s="13" t="s">
        <v>73</v>
      </c>
      <c r="AY262" s="243" t="s">
        <v>171</v>
      </c>
    </row>
    <row r="263" s="14" customFormat="1">
      <c r="A263" s="14"/>
      <c r="B263" s="244"/>
      <c r="C263" s="245"/>
      <c r="D263" s="235" t="s">
        <v>179</v>
      </c>
      <c r="E263" s="246" t="s">
        <v>1</v>
      </c>
      <c r="F263" s="247" t="s">
        <v>262</v>
      </c>
      <c r="G263" s="245"/>
      <c r="H263" s="248">
        <v>66.914000000000001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179</v>
      </c>
      <c r="AU263" s="254" t="s">
        <v>82</v>
      </c>
      <c r="AV263" s="14" t="s">
        <v>82</v>
      </c>
      <c r="AW263" s="14" t="s">
        <v>30</v>
      </c>
      <c r="AX263" s="14" t="s">
        <v>73</v>
      </c>
      <c r="AY263" s="254" t="s">
        <v>171</v>
      </c>
    </row>
    <row r="264" s="13" customFormat="1">
      <c r="A264" s="13"/>
      <c r="B264" s="233"/>
      <c r="C264" s="234"/>
      <c r="D264" s="235" t="s">
        <v>179</v>
      </c>
      <c r="E264" s="236" t="s">
        <v>1</v>
      </c>
      <c r="F264" s="237" t="s">
        <v>263</v>
      </c>
      <c r="G264" s="234"/>
      <c r="H264" s="236" t="s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179</v>
      </c>
      <c r="AU264" s="243" t="s">
        <v>82</v>
      </c>
      <c r="AV264" s="13" t="s">
        <v>80</v>
      </c>
      <c r="AW264" s="13" t="s">
        <v>30</v>
      </c>
      <c r="AX264" s="13" t="s">
        <v>73</v>
      </c>
      <c r="AY264" s="243" t="s">
        <v>171</v>
      </c>
    </row>
    <row r="265" s="14" customFormat="1">
      <c r="A265" s="14"/>
      <c r="B265" s="244"/>
      <c r="C265" s="245"/>
      <c r="D265" s="235" t="s">
        <v>179</v>
      </c>
      <c r="E265" s="246" t="s">
        <v>1</v>
      </c>
      <c r="F265" s="247" t="s">
        <v>264</v>
      </c>
      <c r="G265" s="245"/>
      <c r="H265" s="248">
        <v>21.364000000000001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179</v>
      </c>
      <c r="AU265" s="254" t="s">
        <v>82</v>
      </c>
      <c r="AV265" s="14" t="s">
        <v>82</v>
      </c>
      <c r="AW265" s="14" t="s">
        <v>30</v>
      </c>
      <c r="AX265" s="14" t="s">
        <v>73</v>
      </c>
      <c r="AY265" s="254" t="s">
        <v>171</v>
      </c>
    </row>
    <row r="266" s="13" customFormat="1">
      <c r="A266" s="13"/>
      <c r="B266" s="233"/>
      <c r="C266" s="234"/>
      <c r="D266" s="235" t="s">
        <v>179</v>
      </c>
      <c r="E266" s="236" t="s">
        <v>1</v>
      </c>
      <c r="F266" s="237" t="s">
        <v>265</v>
      </c>
      <c r="G266" s="234"/>
      <c r="H266" s="236" t="s">
        <v>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179</v>
      </c>
      <c r="AU266" s="243" t="s">
        <v>82</v>
      </c>
      <c r="AV266" s="13" t="s">
        <v>80</v>
      </c>
      <c r="AW266" s="13" t="s">
        <v>30</v>
      </c>
      <c r="AX266" s="13" t="s">
        <v>73</v>
      </c>
      <c r="AY266" s="243" t="s">
        <v>171</v>
      </c>
    </row>
    <row r="267" s="14" customFormat="1">
      <c r="A267" s="14"/>
      <c r="B267" s="244"/>
      <c r="C267" s="245"/>
      <c r="D267" s="235" t="s">
        <v>179</v>
      </c>
      <c r="E267" s="246" t="s">
        <v>1</v>
      </c>
      <c r="F267" s="247" t="s">
        <v>266</v>
      </c>
      <c r="G267" s="245"/>
      <c r="H267" s="248">
        <v>10.102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179</v>
      </c>
      <c r="AU267" s="254" t="s">
        <v>82</v>
      </c>
      <c r="AV267" s="14" t="s">
        <v>82</v>
      </c>
      <c r="AW267" s="14" t="s">
        <v>30</v>
      </c>
      <c r="AX267" s="14" t="s">
        <v>73</v>
      </c>
      <c r="AY267" s="254" t="s">
        <v>171</v>
      </c>
    </row>
    <row r="268" s="13" customFormat="1">
      <c r="A268" s="13"/>
      <c r="B268" s="233"/>
      <c r="C268" s="234"/>
      <c r="D268" s="235" t="s">
        <v>179</v>
      </c>
      <c r="E268" s="236" t="s">
        <v>1</v>
      </c>
      <c r="F268" s="237" t="s">
        <v>267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179</v>
      </c>
      <c r="AU268" s="243" t="s">
        <v>82</v>
      </c>
      <c r="AV268" s="13" t="s">
        <v>80</v>
      </c>
      <c r="AW268" s="13" t="s">
        <v>30</v>
      </c>
      <c r="AX268" s="13" t="s">
        <v>73</v>
      </c>
      <c r="AY268" s="243" t="s">
        <v>171</v>
      </c>
    </row>
    <row r="269" s="14" customFormat="1">
      <c r="A269" s="14"/>
      <c r="B269" s="244"/>
      <c r="C269" s="245"/>
      <c r="D269" s="235" t="s">
        <v>179</v>
      </c>
      <c r="E269" s="246" t="s">
        <v>1</v>
      </c>
      <c r="F269" s="247" t="s">
        <v>268</v>
      </c>
      <c r="G269" s="245"/>
      <c r="H269" s="248">
        <v>10.131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179</v>
      </c>
      <c r="AU269" s="254" t="s">
        <v>82</v>
      </c>
      <c r="AV269" s="14" t="s">
        <v>82</v>
      </c>
      <c r="AW269" s="14" t="s">
        <v>30</v>
      </c>
      <c r="AX269" s="14" t="s">
        <v>73</v>
      </c>
      <c r="AY269" s="254" t="s">
        <v>171</v>
      </c>
    </row>
    <row r="270" s="13" customFormat="1">
      <c r="A270" s="13"/>
      <c r="B270" s="233"/>
      <c r="C270" s="234"/>
      <c r="D270" s="235" t="s">
        <v>179</v>
      </c>
      <c r="E270" s="236" t="s">
        <v>1</v>
      </c>
      <c r="F270" s="237" t="s">
        <v>269</v>
      </c>
      <c r="G270" s="234"/>
      <c r="H270" s="236" t="s">
        <v>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179</v>
      </c>
      <c r="AU270" s="243" t="s">
        <v>82</v>
      </c>
      <c r="AV270" s="13" t="s">
        <v>80</v>
      </c>
      <c r="AW270" s="13" t="s">
        <v>30</v>
      </c>
      <c r="AX270" s="13" t="s">
        <v>73</v>
      </c>
      <c r="AY270" s="243" t="s">
        <v>171</v>
      </c>
    </row>
    <row r="271" s="14" customFormat="1">
      <c r="A271" s="14"/>
      <c r="B271" s="244"/>
      <c r="C271" s="245"/>
      <c r="D271" s="235" t="s">
        <v>179</v>
      </c>
      <c r="E271" s="246" t="s">
        <v>1</v>
      </c>
      <c r="F271" s="247" t="s">
        <v>270</v>
      </c>
      <c r="G271" s="245"/>
      <c r="H271" s="248">
        <v>65.462000000000003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179</v>
      </c>
      <c r="AU271" s="254" t="s">
        <v>82</v>
      </c>
      <c r="AV271" s="14" t="s">
        <v>82</v>
      </c>
      <c r="AW271" s="14" t="s">
        <v>30</v>
      </c>
      <c r="AX271" s="14" t="s">
        <v>73</v>
      </c>
      <c r="AY271" s="254" t="s">
        <v>171</v>
      </c>
    </row>
    <row r="272" s="13" customFormat="1">
      <c r="A272" s="13"/>
      <c r="B272" s="233"/>
      <c r="C272" s="234"/>
      <c r="D272" s="235" t="s">
        <v>179</v>
      </c>
      <c r="E272" s="236" t="s">
        <v>1</v>
      </c>
      <c r="F272" s="237" t="s">
        <v>183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179</v>
      </c>
      <c r="AU272" s="243" t="s">
        <v>82</v>
      </c>
      <c r="AV272" s="13" t="s">
        <v>80</v>
      </c>
      <c r="AW272" s="13" t="s">
        <v>30</v>
      </c>
      <c r="AX272" s="13" t="s">
        <v>73</v>
      </c>
      <c r="AY272" s="243" t="s">
        <v>171</v>
      </c>
    </row>
    <row r="273" s="14" customFormat="1">
      <c r="A273" s="14"/>
      <c r="B273" s="244"/>
      <c r="C273" s="245"/>
      <c r="D273" s="235" t="s">
        <v>179</v>
      </c>
      <c r="E273" s="246" t="s">
        <v>1</v>
      </c>
      <c r="F273" s="247" t="s">
        <v>271</v>
      </c>
      <c r="G273" s="245"/>
      <c r="H273" s="248">
        <v>16.283999999999999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179</v>
      </c>
      <c r="AU273" s="254" t="s">
        <v>82</v>
      </c>
      <c r="AV273" s="14" t="s">
        <v>82</v>
      </c>
      <c r="AW273" s="14" t="s">
        <v>30</v>
      </c>
      <c r="AX273" s="14" t="s">
        <v>73</v>
      </c>
      <c r="AY273" s="254" t="s">
        <v>171</v>
      </c>
    </row>
    <row r="274" s="13" customFormat="1">
      <c r="A274" s="13"/>
      <c r="B274" s="233"/>
      <c r="C274" s="234"/>
      <c r="D274" s="235" t="s">
        <v>179</v>
      </c>
      <c r="E274" s="236" t="s">
        <v>1</v>
      </c>
      <c r="F274" s="237" t="s">
        <v>272</v>
      </c>
      <c r="G274" s="234"/>
      <c r="H274" s="236" t="s">
        <v>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179</v>
      </c>
      <c r="AU274" s="243" t="s">
        <v>82</v>
      </c>
      <c r="AV274" s="13" t="s">
        <v>80</v>
      </c>
      <c r="AW274" s="13" t="s">
        <v>30</v>
      </c>
      <c r="AX274" s="13" t="s">
        <v>73</v>
      </c>
      <c r="AY274" s="243" t="s">
        <v>171</v>
      </c>
    </row>
    <row r="275" s="14" customFormat="1">
      <c r="A275" s="14"/>
      <c r="B275" s="244"/>
      <c r="C275" s="245"/>
      <c r="D275" s="235" t="s">
        <v>179</v>
      </c>
      <c r="E275" s="246" t="s">
        <v>1</v>
      </c>
      <c r="F275" s="247" t="s">
        <v>273</v>
      </c>
      <c r="G275" s="245"/>
      <c r="H275" s="248">
        <v>42.810000000000002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179</v>
      </c>
      <c r="AU275" s="254" t="s">
        <v>82</v>
      </c>
      <c r="AV275" s="14" t="s">
        <v>82</v>
      </c>
      <c r="AW275" s="14" t="s">
        <v>30</v>
      </c>
      <c r="AX275" s="14" t="s">
        <v>73</v>
      </c>
      <c r="AY275" s="254" t="s">
        <v>171</v>
      </c>
    </row>
    <row r="276" s="13" customFormat="1">
      <c r="A276" s="13"/>
      <c r="B276" s="233"/>
      <c r="C276" s="234"/>
      <c r="D276" s="235" t="s">
        <v>179</v>
      </c>
      <c r="E276" s="236" t="s">
        <v>1</v>
      </c>
      <c r="F276" s="237" t="s">
        <v>274</v>
      </c>
      <c r="G276" s="234"/>
      <c r="H276" s="236" t="s">
        <v>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179</v>
      </c>
      <c r="AU276" s="243" t="s">
        <v>82</v>
      </c>
      <c r="AV276" s="13" t="s">
        <v>80</v>
      </c>
      <c r="AW276" s="13" t="s">
        <v>30</v>
      </c>
      <c r="AX276" s="13" t="s">
        <v>73</v>
      </c>
      <c r="AY276" s="243" t="s">
        <v>171</v>
      </c>
    </row>
    <row r="277" s="14" customFormat="1">
      <c r="A277" s="14"/>
      <c r="B277" s="244"/>
      <c r="C277" s="245"/>
      <c r="D277" s="235" t="s">
        <v>179</v>
      </c>
      <c r="E277" s="246" t="s">
        <v>1</v>
      </c>
      <c r="F277" s="247" t="s">
        <v>275</v>
      </c>
      <c r="G277" s="245"/>
      <c r="H277" s="248">
        <v>8.1760000000000002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179</v>
      </c>
      <c r="AU277" s="254" t="s">
        <v>82</v>
      </c>
      <c r="AV277" s="14" t="s">
        <v>82</v>
      </c>
      <c r="AW277" s="14" t="s">
        <v>30</v>
      </c>
      <c r="AX277" s="14" t="s">
        <v>73</v>
      </c>
      <c r="AY277" s="254" t="s">
        <v>171</v>
      </c>
    </row>
    <row r="278" s="13" customFormat="1">
      <c r="A278" s="13"/>
      <c r="B278" s="233"/>
      <c r="C278" s="234"/>
      <c r="D278" s="235" t="s">
        <v>179</v>
      </c>
      <c r="E278" s="236" t="s">
        <v>1</v>
      </c>
      <c r="F278" s="237" t="s">
        <v>276</v>
      </c>
      <c r="G278" s="234"/>
      <c r="H278" s="236" t="s">
        <v>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179</v>
      </c>
      <c r="AU278" s="243" t="s">
        <v>82</v>
      </c>
      <c r="AV278" s="13" t="s">
        <v>80</v>
      </c>
      <c r="AW278" s="13" t="s">
        <v>30</v>
      </c>
      <c r="AX278" s="13" t="s">
        <v>73</v>
      </c>
      <c r="AY278" s="243" t="s">
        <v>171</v>
      </c>
    </row>
    <row r="279" s="14" customFormat="1">
      <c r="A279" s="14"/>
      <c r="B279" s="244"/>
      <c r="C279" s="245"/>
      <c r="D279" s="235" t="s">
        <v>179</v>
      </c>
      <c r="E279" s="246" t="s">
        <v>1</v>
      </c>
      <c r="F279" s="247" t="s">
        <v>277</v>
      </c>
      <c r="G279" s="245"/>
      <c r="H279" s="248">
        <v>65.007000000000005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179</v>
      </c>
      <c r="AU279" s="254" t="s">
        <v>82</v>
      </c>
      <c r="AV279" s="14" t="s">
        <v>82</v>
      </c>
      <c r="AW279" s="14" t="s">
        <v>30</v>
      </c>
      <c r="AX279" s="14" t="s">
        <v>73</v>
      </c>
      <c r="AY279" s="254" t="s">
        <v>171</v>
      </c>
    </row>
    <row r="280" s="13" customFormat="1">
      <c r="A280" s="13"/>
      <c r="B280" s="233"/>
      <c r="C280" s="234"/>
      <c r="D280" s="235" t="s">
        <v>179</v>
      </c>
      <c r="E280" s="236" t="s">
        <v>1</v>
      </c>
      <c r="F280" s="237" t="s">
        <v>278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179</v>
      </c>
      <c r="AU280" s="243" t="s">
        <v>82</v>
      </c>
      <c r="AV280" s="13" t="s">
        <v>80</v>
      </c>
      <c r="AW280" s="13" t="s">
        <v>30</v>
      </c>
      <c r="AX280" s="13" t="s">
        <v>73</v>
      </c>
      <c r="AY280" s="243" t="s">
        <v>171</v>
      </c>
    </row>
    <row r="281" s="14" customFormat="1">
      <c r="A281" s="14"/>
      <c r="B281" s="244"/>
      <c r="C281" s="245"/>
      <c r="D281" s="235" t="s">
        <v>179</v>
      </c>
      <c r="E281" s="246" t="s">
        <v>1</v>
      </c>
      <c r="F281" s="247" t="s">
        <v>279</v>
      </c>
      <c r="G281" s="245"/>
      <c r="H281" s="248">
        <v>28.16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179</v>
      </c>
      <c r="AU281" s="254" t="s">
        <v>82</v>
      </c>
      <c r="AV281" s="14" t="s">
        <v>82</v>
      </c>
      <c r="AW281" s="14" t="s">
        <v>30</v>
      </c>
      <c r="AX281" s="14" t="s">
        <v>73</v>
      </c>
      <c r="AY281" s="254" t="s">
        <v>171</v>
      </c>
    </row>
    <row r="282" s="13" customFormat="1">
      <c r="A282" s="13"/>
      <c r="B282" s="233"/>
      <c r="C282" s="234"/>
      <c r="D282" s="235" t="s">
        <v>179</v>
      </c>
      <c r="E282" s="236" t="s">
        <v>1</v>
      </c>
      <c r="F282" s="237" t="s">
        <v>181</v>
      </c>
      <c r="G282" s="234"/>
      <c r="H282" s="236" t="s">
        <v>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179</v>
      </c>
      <c r="AU282" s="243" t="s">
        <v>82</v>
      </c>
      <c r="AV282" s="13" t="s">
        <v>80</v>
      </c>
      <c r="AW282" s="13" t="s">
        <v>30</v>
      </c>
      <c r="AX282" s="13" t="s">
        <v>73</v>
      </c>
      <c r="AY282" s="243" t="s">
        <v>171</v>
      </c>
    </row>
    <row r="283" s="14" customFormat="1">
      <c r="A283" s="14"/>
      <c r="B283" s="244"/>
      <c r="C283" s="245"/>
      <c r="D283" s="235" t="s">
        <v>179</v>
      </c>
      <c r="E283" s="246" t="s">
        <v>1</v>
      </c>
      <c r="F283" s="247" t="s">
        <v>280</v>
      </c>
      <c r="G283" s="245"/>
      <c r="H283" s="248">
        <v>7.4370000000000003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179</v>
      </c>
      <c r="AU283" s="254" t="s">
        <v>82</v>
      </c>
      <c r="AV283" s="14" t="s">
        <v>82</v>
      </c>
      <c r="AW283" s="14" t="s">
        <v>30</v>
      </c>
      <c r="AX283" s="14" t="s">
        <v>73</v>
      </c>
      <c r="AY283" s="254" t="s">
        <v>171</v>
      </c>
    </row>
    <row r="284" s="15" customFormat="1">
      <c r="A284" s="15"/>
      <c r="B284" s="255"/>
      <c r="C284" s="256"/>
      <c r="D284" s="235" t="s">
        <v>179</v>
      </c>
      <c r="E284" s="257" t="s">
        <v>1</v>
      </c>
      <c r="F284" s="258" t="s">
        <v>187</v>
      </c>
      <c r="G284" s="256"/>
      <c r="H284" s="259">
        <v>341.84700000000004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5" t="s">
        <v>179</v>
      </c>
      <c r="AU284" s="265" t="s">
        <v>82</v>
      </c>
      <c r="AV284" s="15" t="s">
        <v>177</v>
      </c>
      <c r="AW284" s="15" t="s">
        <v>30</v>
      </c>
      <c r="AX284" s="15" t="s">
        <v>80</v>
      </c>
      <c r="AY284" s="265" t="s">
        <v>171</v>
      </c>
    </row>
    <row r="285" s="2" customFormat="1" ht="24.15" customHeight="1">
      <c r="A285" s="38"/>
      <c r="B285" s="39"/>
      <c r="C285" s="219" t="s">
        <v>8</v>
      </c>
      <c r="D285" s="219" t="s">
        <v>173</v>
      </c>
      <c r="E285" s="220" t="s">
        <v>301</v>
      </c>
      <c r="F285" s="221" t="s">
        <v>302</v>
      </c>
      <c r="G285" s="222" t="s">
        <v>211</v>
      </c>
      <c r="H285" s="223">
        <v>40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38</v>
      </c>
      <c r="O285" s="91"/>
      <c r="P285" s="229">
        <f>O285*H285</f>
        <v>0</v>
      </c>
      <c r="Q285" s="229">
        <v>0.0373</v>
      </c>
      <c r="R285" s="229">
        <f>Q285*H285</f>
        <v>1.492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177</v>
      </c>
      <c r="AT285" s="231" t="s">
        <v>173</v>
      </c>
      <c r="AU285" s="231" t="s">
        <v>82</v>
      </c>
      <c r="AY285" s="17" t="s">
        <v>171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80</v>
      </c>
      <c r="BK285" s="232">
        <f>ROUND(I285*H285,2)</f>
        <v>0</v>
      </c>
      <c r="BL285" s="17" t="s">
        <v>177</v>
      </c>
      <c r="BM285" s="231" t="s">
        <v>303</v>
      </c>
    </row>
    <row r="286" s="13" customFormat="1">
      <c r="A286" s="13"/>
      <c r="B286" s="233"/>
      <c r="C286" s="234"/>
      <c r="D286" s="235" t="s">
        <v>179</v>
      </c>
      <c r="E286" s="236" t="s">
        <v>1</v>
      </c>
      <c r="F286" s="237" t="s">
        <v>304</v>
      </c>
      <c r="G286" s="234"/>
      <c r="H286" s="236" t="s">
        <v>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179</v>
      </c>
      <c r="AU286" s="243" t="s">
        <v>82</v>
      </c>
      <c r="AV286" s="13" t="s">
        <v>80</v>
      </c>
      <c r="AW286" s="13" t="s">
        <v>30</v>
      </c>
      <c r="AX286" s="13" t="s">
        <v>73</v>
      </c>
      <c r="AY286" s="243" t="s">
        <v>171</v>
      </c>
    </row>
    <row r="287" s="14" customFormat="1">
      <c r="A287" s="14"/>
      <c r="B287" s="244"/>
      <c r="C287" s="245"/>
      <c r="D287" s="235" t="s">
        <v>179</v>
      </c>
      <c r="E287" s="246" t="s">
        <v>1</v>
      </c>
      <c r="F287" s="247" t="s">
        <v>8</v>
      </c>
      <c r="G287" s="245"/>
      <c r="H287" s="248">
        <v>15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179</v>
      </c>
      <c r="AU287" s="254" t="s">
        <v>82</v>
      </c>
      <c r="AV287" s="14" t="s">
        <v>82</v>
      </c>
      <c r="AW287" s="14" t="s">
        <v>30</v>
      </c>
      <c r="AX287" s="14" t="s">
        <v>73</v>
      </c>
      <c r="AY287" s="254" t="s">
        <v>171</v>
      </c>
    </row>
    <row r="288" s="13" customFormat="1">
      <c r="A288" s="13"/>
      <c r="B288" s="233"/>
      <c r="C288" s="234"/>
      <c r="D288" s="235" t="s">
        <v>179</v>
      </c>
      <c r="E288" s="236" t="s">
        <v>1</v>
      </c>
      <c r="F288" s="237" t="s">
        <v>305</v>
      </c>
      <c r="G288" s="234"/>
      <c r="H288" s="236" t="s">
        <v>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179</v>
      </c>
      <c r="AU288" s="243" t="s">
        <v>82</v>
      </c>
      <c r="AV288" s="13" t="s">
        <v>80</v>
      </c>
      <c r="AW288" s="13" t="s">
        <v>30</v>
      </c>
      <c r="AX288" s="13" t="s">
        <v>73</v>
      </c>
      <c r="AY288" s="243" t="s">
        <v>171</v>
      </c>
    </row>
    <row r="289" s="14" customFormat="1">
      <c r="A289" s="14"/>
      <c r="B289" s="244"/>
      <c r="C289" s="245"/>
      <c r="D289" s="235" t="s">
        <v>179</v>
      </c>
      <c r="E289" s="246" t="s">
        <v>1</v>
      </c>
      <c r="F289" s="247" t="s">
        <v>306</v>
      </c>
      <c r="G289" s="245"/>
      <c r="H289" s="248">
        <v>25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179</v>
      </c>
      <c r="AU289" s="254" t="s">
        <v>82</v>
      </c>
      <c r="AV289" s="14" t="s">
        <v>82</v>
      </c>
      <c r="AW289" s="14" t="s">
        <v>30</v>
      </c>
      <c r="AX289" s="14" t="s">
        <v>73</v>
      </c>
      <c r="AY289" s="254" t="s">
        <v>171</v>
      </c>
    </row>
    <row r="290" s="15" customFormat="1">
      <c r="A290" s="15"/>
      <c r="B290" s="255"/>
      <c r="C290" s="256"/>
      <c r="D290" s="235" t="s">
        <v>179</v>
      </c>
      <c r="E290" s="257" t="s">
        <v>1</v>
      </c>
      <c r="F290" s="258" t="s">
        <v>187</v>
      </c>
      <c r="G290" s="256"/>
      <c r="H290" s="259">
        <v>40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5" t="s">
        <v>179</v>
      </c>
      <c r="AU290" s="265" t="s">
        <v>82</v>
      </c>
      <c r="AV290" s="15" t="s">
        <v>177</v>
      </c>
      <c r="AW290" s="15" t="s">
        <v>30</v>
      </c>
      <c r="AX290" s="15" t="s">
        <v>80</v>
      </c>
      <c r="AY290" s="265" t="s">
        <v>171</v>
      </c>
    </row>
    <row r="291" s="2" customFormat="1" ht="24.15" customHeight="1">
      <c r="A291" s="38"/>
      <c r="B291" s="39"/>
      <c r="C291" s="219" t="s">
        <v>307</v>
      </c>
      <c r="D291" s="219" t="s">
        <v>173</v>
      </c>
      <c r="E291" s="220" t="s">
        <v>308</v>
      </c>
      <c r="F291" s="221" t="s">
        <v>309</v>
      </c>
      <c r="G291" s="222" t="s">
        <v>195</v>
      </c>
      <c r="H291" s="223">
        <v>20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38</v>
      </c>
      <c r="O291" s="91"/>
      <c r="P291" s="229">
        <f>O291*H291</f>
        <v>0</v>
      </c>
      <c r="Q291" s="229">
        <v>0.0092999999999999992</v>
      </c>
      <c r="R291" s="229">
        <f>Q291*H291</f>
        <v>0.186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177</v>
      </c>
      <c r="AT291" s="231" t="s">
        <v>173</v>
      </c>
      <c r="AU291" s="231" t="s">
        <v>82</v>
      </c>
      <c r="AY291" s="17" t="s">
        <v>171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80</v>
      </c>
      <c r="BK291" s="232">
        <f>ROUND(I291*H291,2)</f>
        <v>0</v>
      </c>
      <c r="BL291" s="17" t="s">
        <v>177</v>
      </c>
      <c r="BM291" s="231" t="s">
        <v>310</v>
      </c>
    </row>
    <row r="292" s="14" customFormat="1">
      <c r="A292" s="14"/>
      <c r="B292" s="244"/>
      <c r="C292" s="245"/>
      <c r="D292" s="235" t="s">
        <v>179</v>
      </c>
      <c r="E292" s="246" t="s">
        <v>1</v>
      </c>
      <c r="F292" s="247" t="s">
        <v>311</v>
      </c>
      <c r="G292" s="245"/>
      <c r="H292" s="248">
        <v>20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179</v>
      </c>
      <c r="AU292" s="254" t="s">
        <v>82</v>
      </c>
      <c r="AV292" s="14" t="s">
        <v>82</v>
      </c>
      <c r="AW292" s="14" t="s">
        <v>30</v>
      </c>
      <c r="AX292" s="14" t="s">
        <v>80</v>
      </c>
      <c r="AY292" s="254" t="s">
        <v>171</v>
      </c>
    </row>
    <row r="293" s="2" customFormat="1" ht="24.15" customHeight="1">
      <c r="A293" s="38"/>
      <c r="B293" s="39"/>
      <c r="C293" s="219" t="s">
        <v>312</v>
      </c>
      <c r="D293" s="219" t="s">
        <v>173</v>
      </c>
      <c r="E293" s="220" t="s">
        <v>313</v>
      </c>
      <c r="F293" s="221" t="s">
        <v>314</v>
      </c>
      <c r="G293" s="222" t="s">
        <v>195</v>
      </c>
      <c r="H293" s="223">
        <v>8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38</v>
      </c>
      <c r="O293" s="91"/>
      <c r="P293" s="229">
        <f>O293*H293</f>
        <v>0</v>
      </c>
      <c r="Q293" s="229">
        <v>0.14360000000000001</v>
      </c>
      <c r="R293" s="229">
        <f>Q293*H293</f>
        <v>1.1488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177</v>
      </c>
      <c r="AT293" s="231" t="s">
        <v>173</v>
      </c>
      <c r="AU293" s="231" t="s">
        <v>82</v>
      </c>
      <c r="AY293" s="17" t="s">
        <v>171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80</v>
      </c>
      <c r="BK293" s="232">
        <f>ROUND(I293*H293,2)</f>
        <v>0</v>
      </c>
      <c r="BL293" s="17" t="s">
        <v>177</v>
      </c>
      <c r="BM293" s="231" t="s">
        <v>315</v>
      </c>
    </row>
    <row r="294" s="13" customFormat="1">
      <c r="A294" s="13"/>
      <c r="B294" s="233"/>
      <c r="C294" s="234"/>
      <c r="D294" s="235" t="s">
        <v>179</v>
      </c>
      <c r="E294" s="236" t="s">
        <v>1</v>
      </c>
      <c r="F294" s="237" t="s">
        <v>316</v>
      </c>
      <c r="G294" s="234"/>
      <c r="H294" s="236" t="s">
        <v>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179</v>
      </c>
      <c r="AU294" s="243" t="s">
        <v>82</v>
      </c>
      <c r="AV294" s="13" t="s">
        <v>80</v>
      </c>
      <c r="AW294" s="13" t="s">
        <v>30</v>
      </c>
      <c r="AX294" s="13" t="s">
        <v>73</v>
      </c>
      <c r="AY294" s="243" t="s">
        <v>171</v>
      </c>
    </row>
    <row r="295" s="14" customFormat="1">
      <c r="A295" s="14"/>
      <c r="B295" s="244"/>
      <c r="C295" s="245"/>
      <c r="D295" s="235" t="s">
        <v>179</v>
      </c>
      <c r="E295" s="246" t="s">
        <v>1</v>
      </c>
      <c r="F295" s="247" t="s">
        <v>236</v>
      </c>
      <c r="G295" s="245"/>
      <c r="H295" s="248">
        <v>8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179</v>
      </c>
      <c r="AU295" s="254" t="s">
        <v>82</v>
      </c>
      <c r="AV295" s="14" t="s">
        <v>82</v>
      </c>
      <c r="AW295" s="14" t="s">
        <v>30</v>
      </c>
      <c r="AX295" s="14" t="s">
        <v>73</v>
      </c>
      <c r="AY295" s="254" t="s">
        <v>171</v>
      </c>
    </row>
    <row r="296" s="15" customFormat="1">
      <c r="A296" s="15"/>
      <c r="B296" s="255"/>
      <c r="C296" s="256"/>
      <c r="D296" s="235" t="s">
        <v>179</v>
      </c>
      <c r="E296" s="257" t="s">
        <v>1</v>
      </c>
      <c r="F296" s="258" t="s">
        <v>187</v>
      </c>
      <c r="G296" s="256"/>
      <c r="H296" s="259">
        <v>8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5" t="s">
        <v>179</v>
      </c>
      <c r="AU296" s="265" t="s">
        <v>82</v>
      </c>
      <c r="AV296" s="15" t="s">
        <v>177</v>
      </c>
      <c r="AW296" s="15" t="s">
        <v>30</v>
      </c>
      <c r="AX296" s="15" t="s">
        <v>80</v>
      </c>
      <c r="AY296" s="265" t="s">
        <v>171</v>
      </c>
    </row>
    <row r="297" s="2" customFormat="1" ht="24.15" customHeight="1">
      <c r="A297" s="38"/>
      <c r="B297" s="39"/>
      <c r="C297" s="219" t="s">
        <v>317</v>
      </c>
      <c r="D297" s="219" t="s">
        <v>173</v>
      </c>
      <c r="E297" s="220" t="s">
        <v>318</v>
      </c>
      <c r="F297" s="221" t="s">
        <v>319</v>
      </c>
      <c r="G297" s="222" t="s">
        <v>211</v>
      </c>
      <c r="H297" s="223">
        <v>103.24800000000001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38</v>
      </c>
      <c r="O297" s="91"/>
      <c r="P297" s="229">
        <f>O297*H297</f>
        <v>0</v>
      </c>
      <c r="Q297" s="229">
        <v>0.015400000000000001</v>
      </c>
      <c r="R297" s="229">
        <f>Q297*H297</f>
        <v>1.5900192000000002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177</v>
      </c>
      <c r="AT297" s="231" t="s">
        <v>173</v>
      </c>
      <c r="AU297" s="231" t="s">
        <v>82</v>
      </c>
      <c r="AY297" s="17" t="s">
        <v>171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80</v>
      </c>
      <c r="BK297" s="232">
        <f>ROUND(I297*H297,2)</f>
        <v>0</v>
      </c>
      <c r="BL297" s="17" t="s">
        <v>177</v>
      </c>
      <c r="BM297" s="231" t="s">
        <v>320</v>
      </c>
    </row>
    <row r="298" s="13" customFormat="1">
      <c r="A298" s="13"/>
      <c r="B298" s="233"/>
      <c r="C298" s="234"/>
      <c r="D298" s="235" t="s">
        <v>179</v>
      </c>
      <c r="E298" s="236" t="s">
        <v>1</v>
      </c>
      <c r="F298" s="237" t="s">
        <v>321</v>
      </c>
      <c r="G298" s="234"/>
      <c r="H298" s="236" t="s">
        <v>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179</v>
      </c>
      <c r="AU298" s="243" t="s">
        <v>82</v>
      </c>
      <c r="AV298" s="13" t="s">
        <v>80</v>
      </c>
      <c r="AW298" s="13" t="s">
        <v>30</v>
      </c>
      <c r="AX298" s="13" t="s">
        <v>73</v>
      </c>
      <c r="AY298" s="243" t="s">
        <v>171</v>
      </c>
    </row>
    <row r="299" s="13" customFormat="1">
      <c r="A299" s="13"/>
      <c r="B299" s="233"/>
      <c r="C299" s="234"/>
      <c r="D299" s="235" t="s">
        <v>179</v>
      </c>
      <c r="E299" s="236" t="s">
        <v>1</v>
      </c>
      <c r="F299" s="237" t="s">
        <v>265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179</v>
      </c>
      <c r="AU299" s="243" t="s">
        <v>82</v>
      </c>
      <c r="AV299" s="13" t="s">
        <v>80</v>
      </c>
      <c r="AW299" s="13" t="s">
        <v>30</v>
      </c>
      <c r="AX299" s="13" t="s">
        <v>73</v>
      </c>
      <c r="AY299" s="243" t="s">
        <v>171</v>
      </c>
    </row>
    <row r="300" s="14" customFormat="1">
      <c r="A300" s="14"/>
      <c r="B300" s="244"/>
      <c r="C300" s="245"/>
      <c r="D300" s="235" t="s">
        <v>179</v>
      </c>
      <c r="E300" s="246" t="s">
        <v>1</v>
      </c>
      <c r="F300" s="247" t="s">
        <v>322</v>
      </c>
      <c r="G300" s="245"/>
      <c r="H300" s="248">
        <v>17.332000000000001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179</v>
      </c>
      <c r="AU300" s="254" t="s">
        <v>82</v>
      </c>
      <c r="AV300" s="14" t="s">
        <v>82</v>
      </c>
      <c r="AW300" s="14" t="s">
        <v>30</v>
      </c>
      <c r="AX300" s="14" t="s">
        <v>73</v>
      </c>
      <c r="AY300" s="254" t="s">
        <v>171</v>
      </c>
    </row>
    <row r="301" s="13" customFormat="1">
      <c r="A301" s="13"/>
      <c r="B301" s="233"/>
      <c r="C301" s="234"/>
      <c r="D301" s="235" t="s">
        <v>179</v>
      </c>
      <c r="E301" s="236" t="s">
        <v>1</v>
      </c>
      <c r="F301" s="237" t="s">
        <v>267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179</v>
      </c>
      <c r="AU301" s="243" t="s">
        <v>82</v>
      </c>
      <c r="AV301" s="13" t="s">
        <v>80</v>
      </c>
      <c r="AW301" s="13" t="s">
        <v>30</v>
      </c>
      <c r="AX301" s="13" t="s">
        <v>73</v>
      </c>
      <c r="AY301" s="243" t="s">
        <v>171</v>
      </c>
    </row>
    <row r="302" s="14" customFormat="1">
      <c r="A302" s="14"/>
      <c r="B302" s="244"/>
      <c r="C302" s="245"/>
      <c r="D302" s="235" t="s">
        <v>179</v>
      </c>
      <c r="E302" s="246" t="s">
        <v>1</v>
      </c>
      <c r="F302" s="247" t="s">
        <v>323</v>
      </c>
      <c r="G302" s="245"/>
      <c r="H302" s="248">
        <v>17.384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179</v>
      </c>
      <c r="AU302" s="254" t="s">
        <v>82</v>
      </c>
      <c r="AV302" s="14" t="s">
        <v>82</v>
      </c>
      <c r="AW302" s="14" t="s">
        <v>30</v>
      </c>
      <c r="AX302" s="14" t="s">
        <v>73</v>
      </c>
      <c r="AY302" s="254" t="s">
        <v>171</v>
      </c>
    </row>
    <row r="303" s="13" customFormat="1">
      <c r="A303" s="13"/>
      <c r="B303" s="233"/>
      <c r="C303" s="234"/>
      <c r="D303" s="235" t="s">
        <v>179</v>
      </c>
      <c r="E303" s="236" t="s">
        <v>1</v>
      </c>
      <c r="F303" s="237" t="s">
        <v>183</v>
      </c>
      <c r="G303" s="234"/>
      <c r="H303" s="236" t="s">
        <v>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179</v>
      </c>
      <c r="AU303" s="243" t="s">
        <v>82</v>
      </c>
      <c r="AV303" s="13" t="s">
        <v>80</v>
      </c>
      <c r="AW303" s="13" t="s">
        <v>30</v>
      </c>
      <c r="AX303" s="13" t="s">
        <v>73</v>
      </c>
      <c r="AY303" s="243" t="s">
        <v>171</v>
      </c>
    </row>
    <row r="304" s="14" customFormat="1">
      <c r="A304" s="14"/>
      <c r="B304" s="244"/>
      <c r="C304" s="245"/>
      <c r="D304" s="235" t="s">
        <v>179</v>
      </c>
      <c r="E304" s="246" t="s">
        <v>1</v>
      </c>
      <c r="F304" s="247" t="s">
        <v>324</v>
      </c>
      <c r="G304" s="245"/>
      <c r="H304" s="248">
        <v>27.172000000000001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179</v>
      </c>
      <c r="AU304" s="254" t="s">
        <v>82</v>
      </c>
      <c r="AV304" s="14" t="s">
        <v>82</v>
      </c>
      <c r="AW304" s="14" t="s">
        <v>30</v>
      </c>
      <c r="AX304" s="14" t="s">
        <v>73</v>
      </c>
      <c r="AY304" s="254" t="s">
        <v>171</v>
      </c>
    </row>
    <row r="305" s="13" customFormat="1">
      <c r="A305" s="13"/>
      <c r="B305" s="233"/>
      <c r="C305" s="234"/>
      <c r="D305" s="235" t="s">
        <v>179</v>
      </c>
      <c r="E305" s="236" t="s">
        <v>1</v>
      </c>
      <c r="F305" s="237" t="s">
        <v>274</v>
      </c>
      <c r="G305" s="234"/>
      <c r="H305" s="236" t="s">
        <v>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179</v>
      </c>
      <c r="AU305" s="243" t="s">
        <v>82</v>
      </c>
      <c r="AV305" s="13" t="s">
        <v>80</v>
      </c>
      <c r="AW305" s="13" t="s">
        <v>30</v>
      </c>
      <c r="AX305" s="13" t="s">
        <v>73</v>
      </c>
      <c r="AY305" s="243" t="s">
        <v>171</v>
      </c>
    </row>
    <row r="306" s="14" customFormat="1">
      <c r="A306" s="14"/>
      <c r="B306" s="244"/>
      <c r="C306" s="245"/>
      <c r="D306" s="235" t="s">
        <v>179</v>
      </c>
      <c r="E306" s="246" t="s">
        <v>1</v>
      </c>
      <c r="F306" s="247" t="s">
        <v>325</v>
      </c>
      <c r="G306" s="245"/>
      <c r="H306" s="248">
        <v>13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179</v>
      </c>
      <c r="AU306" s="254" t="s">
        <v>82</v>
      </c>
      <c r="AV306" s="14" t="s">
        <v>82</v>
      </c>
      <c r="AW306" s="14" t="s">
        <v>30</v>
      </c>
      <c r="AX306" s="14" t="s">
        <v>73</v>
      </c>
      <c r="AY306" s="254" t="s">
        <v>171</v>
      </c>
    </row>
    <row r="307" s="13" customFormat="1">
      <c r="A307" s="13"/>
      <c r="B307" s="233"/>
      <c r="C307" s="234"/>
      <c r="D307" s="235" t="s">
        <v>179</v>
      </c>
      <c r="E307" s="236" t="s">
        <v>1</v>
      </c>
      <c r="F307" s="237" t="s">
        <v>278</v>
      </c>
      <c r="G307" s="234"/>
      <c r="H307" s="236" t="s">
        <v>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179</v>
      </c>
      <c r="AU307" s="243" t="s">
        <v>82</v>
      </c>
      <c r="AV307" s="13" t="s">
        <v>80</v>
      </c>
      <c r="AW307" s="13" t="s">
        <v>30</v>
      </c>
      <c r="AX307" s="13" t="s">
        <v>73</v>
      </c>
      <c r="AY307" s="243" t="s">
        <v>171</v>
      </c>
    </row>
    <row r="308" s="14" customFormat="1">
      <c r="A308" s="14"/>
      <c r="B308" s="244"/>
      <c r="C308" s="245"/>
      <c r="D308" s="235" t="s">
        <v>179</v>
      </c>
      <c r="E308" s="246" t="s">
        <v>1</v>
      </c>
      <c r="F308" s="247" t="s">
        <v>326</v>
      </c>
      <c r="G308" s="245"/>
      <c r="H308" s="248">
        <v>16.48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179</v>
      </c>
      <c r="AU308" s="254" t="s">
        <v>82</v>
      </c>
      <c r="AV308" s="14" t="s">
        <v>82</v>
      </c>
      <c r="AW308" s="14" t="s">
        <v>30</v>
      </c>
      <c r="AX308" s="14" t="s">
        <v>73</v>
      </c>
      <c r="AY308" s="254" t="s">
        <v>171</v>
      </c>
    </row>
    <row r="309" s="13" customFormat="1">
      <c r="A309" s="13"/>
      <c r="B309" s="233"/>
      <c r="C309" s="234"/>
      <c r="D309" s="235" t="s">
        <v>179</v>
      </c>
      <c r="E309" s="236" t="s">
        <v>1</v>
      </c>
      <c r="F309" s="237" t="s">
        <v>181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179</v>
      </c>
      <c r="AU309" s="243" t="s">
        <v>82</v>
      </c>
      <c r="AV309" s="13" t="s">
        <v>80</v>
      </c>
      <c r="AW309" s="13" t="s">
        <v>30</v>
      </c>
      <c r="AX309" s="13" t="s">
        <v>73</v>
      </c>
      <c r="AY309" s="243" t="s">
        <v>171</v>
      </c>
    </row>
    <row r="310" s="14" customFormat="1">
      <c r="A310" s="14"/>
      <c r="B310" s="244"/>
      <c r="C310" s="245"/>
      <c r="D310" s="235" t="s">
        <v>179</v>
      </c>
      <c r="E310" s="246" t="s">
        <v>1</v>
      </c>
      <c r="F310" s="247" t="s">
        <v>327</v>
      </c>
      <c r="G310" s="245"/>
      <c r="H310" s="248">
        <v>11.880000000000001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179</v>
      </c>
      <c r="AU310" s="254" t="s">
        <v>82</v>
      </c>
      <c r="AV310" s="14" t="s">
        <v>82</v>
      </c>
      <c r="AW310" s="14" t="s">
        <v>30</v>
      </c>
      <c r="AX310" s="14" t="s">
        <v>73</v>
      </c>
      <c r="AY310" s="254" t="s">
        <v>171</v>
      </c>
    </row>
    <row r="311" s="15" customFormat="1">
      <c r="A311" s="15"/>
      <c r="B311" s="255"/>
      <c r="C311" s="256"/>
      <c r="D311" s="235" t="s">
        <v>179</v>
      </c>
      <c r="E311" s="257" t="s">
        <v>1</v>
      </c>
      <c r="F311" s="258" t="s">
        <v>187</v>
      </c>
      <c r="G311" s="256"/>
      <c r="H311" s="259">
        <v>103.24800000000001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5" t="s">
        <v>179</v>
      </c>
      <c r="AU311" s="265" t="s">
        <v>82</v>
      </c>
      <c r="AV311" s="15" t="s">
        <v>177</v>
      </c>
      <c r="AW311" s="15" t="s">
        <v>30</v>
      </c>
      <c r="AX311" s="15" t="s">
        <v>80</v>
      </c>
      <c r="AY311" s="265" t="s">
        <v>171</v>
      </c>
    </row>
    <row r="312" s="2" customFormat="1" ht="24.15" customHeight="1">
      <c r="A312" s="38"/>
      <c r="B312" s="39"/>
      <c r="C312" s="219" t="s">
        <v>328</v>
      </c>
      <c r="D312" s="219" t="s">
        <v>173</v>
      </c>
      <c r="E312" s="220" t="s">
        <v>329</v>
      </c>
      <c r="F312" s="221" t="s">
        <v>330</v>
      </c>
      <c r="G312" s="222" t="s">
        <v>211</v>
      </c>
      <c r="H312" s="223">
        <v>36.020000000000003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38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177</v>
      </c>
      <c r="AT312" s="231" t="s">
        <v>173</v>
      </c>
      <c r="AU312" s="231" t="s">
        <v>82</v>
      </c>
      <c r="AY312" s="17" t="s">
        <v>171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80</v>
      </c>
      <c r="BK312" s="232">
        <f>ROUND(I312*H312,2)</f>
        <v>0</v>
      </c>
      <c r="BL312" s="17" t="s">
        <v>177</v>
      </c>
      <c r="BM312" s="231" t="s">
        <v>331</v>
      </c>
    </row>
    <row r="313" s="13" customFormat="1">
      <c r="A313" s="13"/>
      <c r="B313" s="233"/>
      <c r="C313" s="234"/>
      <c r="D313" s="235" t="s">
        <v>179</v>
      </c>
      <c r="E313" s="236" t="s">
        <v>1</v>
      </c>
      <c r="F313" s="237" t="s">
        <v>332</v>
      </c>
      <c r="G313" s="234"/>
      <c r="H313" s="236" t="s">
        <v>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179</v>
      </c>
      <c r="AU313" s="243" t="s">
        <v>82</v>
      </c>
      <c r="AV313" s="13" t="s">
        <v>80</v>
      </c>
      <c r="AW313" s="13" t="s">
        <v>30</v>
      </c>
      <c r="AX313" s="13" t="s">
        <v>73</v>
      </c>
      <c r="AY313" s="243" t="s">
        <v>171</v>
      </c>
    </row>
    <row r="314" s="14" customFormat="1">
      <c r="A314" s="14"/>
      <c r="B314" s="244"/>
      <c r="C314" s="245"/>
      <c r="D314" s="235" t="s">
        <v>179</v>
      </c>
      <c r="E314" s="246" t="s">
        <v>1</v>
      </c>
      <c r="F314" s="247" t="s">
        <v>333</v>
      </c>
      <c r="G314" s="245"/>
      <c r="H314" s="248">
        <v>36.020000000000003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179</v>
      </c>
      <c r="AU314" s="254" t="s">
        <v>82</v>
      </c>
      <c r="AV314" s="14" t="s">
        <v>82</v>
      </c>
      <c r="AW314" s="14" t="s">
        <v>30</v>
      </c>
      <c r="AX314" s="14" t="s">
        <v>80</v>
      </c>
      <c r="AY314" s="254" t="s">
        <v>171</v>
      </c>
    </row>
    <row r="315" s="2" customFormat="1" ht="24.15" customHeight="1">
      <c r="A315" s="38"/>
      <c r="B315" s="39"/>
      <c r="C315" s="219" t="s">
        <v>311</v>
      </c>
      <c r="D315" s="219" t="s">
        <v>173</v>
      </c>
      <c r="E315" s="220" t="s">
        <v>334</v>
      </c>
      <c r="F315" s="221" t="s">
        <v>335</v>
      </c>
      <c r="G315" s="222" t="s">
        <v>176</v>
      </c>
      <c r="H315" s="223">
        <v>0.51000000000000001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38</v>
      </c>
      <c r="O315" s="91"/>
      <c r="P315" s="229">
        <f>O315*H315</f>
        <v>0</v>
      </c>
      <c r="Q315" s="229">
        <v>2.3010199999999998</v>
      </c>
      <c r="R315" s="229">
        <f>Q315*H315</f>
        <v>1.1735202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177</v>
      </c>
      <c r="AT315" s="231" t="s">
        <v>173</v>
      </c>
      <c r="AU315" s="231" t="s">
        <v>82</v>
      </c>
      <c r="AY315" s="17" t="s">
        <v>171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80</v>
      </c>
      <c r="BK315" s="232">
        <f>ROUND(I315*H315,2)</f>
        <v>0</v>
      </c>
      <c r="BL315" s="17" t="s">
        <v>177</v>
      </c>
      <c r="BM315" s="231" t="s">
        <v>336</v>
      </c>
    </row>
    <row r="316" s="13" customFormat="1">
      <c r="A316" s="13"/>
      <c r="B316" s="233"/>
      <c r="C316" s="234"/>
      <c r="D316" s="235" t="s">
        <v>179</v>
      </c>
      <c r="E316" s="236" t="s">
        <v>1</v>
      </c>
      <c r="F316" s="237" t="s">
        <v>337</v>
      </c>
      <c r="G316" s="234"/>
      <c r="H316" s="236" t="s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179</v>
      </c>
      <c r="AU316" s="243" t="s">
        <v>82</v>
      </c>
      <c r="AV316" s="13" t="s">
        <v>80</v>
      </c>
      <c r="AW316" s="13" t="s">
        <v>30</v>
      </c>
      <c r="AX316" s="13" t="s">
        <v>73</v>
      </c>
      <c r="AY316" s="243" t="s">
        <v>171</v>
      </c>
    </row>
    <row r="317" s="14" customFormat="1">
      <c r="A317" s="14"/>
      <c r="B317" s="244"/>
      <c r="C317" s="245"/>
      <c r="D317" s="235" t="s">
        <v>179</v>
      </c>
      <c r="E317" s="246" t="s">
        <v>1</v>
      </c>
      <c r="F317" s="247" t="s">
        <v>338</v>
      </c>
      <c r="G317" s="245"/>
      <c r="H317" s="248">
        <v>0.050000000000000003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179</v>
      </c>
      <c r="AU317" s="254" t="s">
        <v>82</v>
      </c>
      <c r="AV317" s="14" t="s">
        <v>82</v>
      </c>
      <c r="AW317" s="14" t="s">
        <v>30</v>
      </c>
      <c r="AX317" s="14" t="s">
        <v>73</v>
      </c>
      <c r="AY317" s="254" t="s">
        <v>171</v>
      </c>
    </row>
    <row r="318" s="13" customFormat="1">
      <c r="A318" s="13"/>
      <c r="B318" s="233"/>
      <c r="C318" s="234"/>
      <c r="D318" s="235" t="s">
        <v>179</v>
      </c>
      <c r="E318" s="236" t="s">
        <v>1</v>
      </c>
      <c r="F318" s="237" t="s">
        <v>267</v>
      </c>
      <c r="G318" s="234"/>
      <c r="H318" s="236" t="s">
        <v>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179</v>
      </c>
      <c r="AU318" s="243" t="s">
        <v>82</v>
      </c>
      <c r="AV318" s="13" t="s">
        <v>80</v>
      </c>
      <c r="AW318" s="13" t="s">
        <v>30</v>
      </c>
      <c r="AX318" s="13" t="s">
        <v>73</v>
      </c>
      <c r="AY318" s="243" t="s">
        <v>171</v>
      </c>
    </row>
    <row r="319" s="14" customFormat="1">
      <c r="A319" s="14"/>
      <c r="B319" s="244"/>
      <c r="C319" s="245"/>
      <c r="D319" s="235" t="s">
        <v>179</v>
      </c>
      <c r="E319" s="246" t="s">
        <v>1</v>
      </c>
      <c r="F319" s="247" t="s">
        <v>338</v>
      </c>
      <c r="G319" s="245"/>
      <c r="H319" s="248">
        <v>0.050000000000000003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179</v>
      </c>
      <c r="AU319" s="254" t="s">
        <v>82</v>
      </c>
      <c r="AV319" s="14" t="s">
        <v>82</v>
      </c>
      <c r="AW319" s="14" t="s">
        <v>30</v>
      </c>
      <c r="AX319" s="14" t="s">
        <v>73</v>
      </c>
      <c r="AY319" s="254" t="s">
        <v>171</v>
      </c>
    </row>
    <row r="320" s="13" customFormat="1">
      <c r="A320" s="13"/>
      <c r="B320" s="233"/>
      <c r="C320" s="234"/>
      <c r="D320" s="235" t="s">
        <v>179</v>
      </c>
      <c r="E320" s="236" t="s">
        <v>1</v>
      </c>
      <c r="F320" s="237" t="s">
        <v>181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179</v>
      </c>
      <c r="AU320" s="243" t="s">
        <v>82</v>
      </c>
      <c r="AV320" s="13" t="s">
        <v>80</v>
      </c>
      <c r="AW320" s="13" t="s">
        <v>30</v>
      </c>
      <c r="AX320" s="13" t="s">
        <v>73</v>
      </c>
      <c r="AY320" s="243" t="s">
        <v>171</v>
      </c>
    </row>
    <row r="321" s="14" customFormat="1">
      <c r="A321" s="14"/>
      <c r="B321" s="244"/>
      <c r="C321" s="245"/>
      <c r="D321" s="235" t="s">
        <v>179</v>
      </c>
      <c r="E321" s="246" t="s">
        <v>1</v>
      </c>
      <c r="F321" s="247" t="s">
        <v>339</v>
      </c>
      <c r="G321" s="245"/>
      <c r="H321" s="248">
        <v>0.10000000000000001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179</v>
      </c>
      <c r="AU321" s="254" t="s">
        <v>82</v>
      </c>
      <c r="AV321" s="14" t="s">
        <v>82</v>
      </c>
      <c r="AW321" s="14" t="s">
        <v>30</v>
      </c>
      <c r="AX321" s="14" t="s">
        <v>73</v>
      </c>
      <c r="AY321" s="254" t="s">
        <v>171</v>
      </c>
    </row>
    <row r="322" s="13" customFormat="1">
      <c r="A322" s="13"/>
      <c r="B322" s="233"/>
      <c r="C322" s="234"/>
      <c r="D322" s="235" t="s">
        <v>179</v>
      </c>
      <c r="E322" s="236" t="s">
        <v>1</v>
      </c>
      <c r="F322" s="237" t="s">
        <v>183</v>
      </c>
      <c r="G322" s="234"/>
      <c r="H322" s="236" t="s">
        <v>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179</v>
      </c>
      <c r="AU322" s="243" t="s">
        <v>82</v>
      </c>
      <c r="AV322" s="13" t="s">
        <v>80</v>
      </c>
      <c r="AW322" s="13" t="s">
        <v>30</v>
      </c>
      <c r="AX322" s="13" t="s">
        <v>73</v>
      </c>
      <c r="AY322" s="243" t="s">
        <v>171</v>
      </c>
    </row>
    <row r="323" s="14" customFormat="1">
      <c r="A323" s="14"/>
      <c r="B323" s="244"/>
      <c r="C323" s="245"/>
      <c r="D323" s="235" t="s">
        <v>179</v>
      </c>
      <c r="E323" s="246" t="s">
        <v>1</v>
      </c>
      <c r="F323" s="247" t="s">
        <v>340</v>
      </c>
      <c r="G323" s="245"/>
      <c r="H323" s="248">
        <v>0.20999999999999999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179</v>
      </c>
      <c r="AU323" s="254" t="s">
        <v>82</v>
      </c>
      <c r="AV323" s="14" t="s">
        <v>82</v>
      </c>
      <c r="AW323" s="14" t="s">
        <v>30</v>
      </c>
      <c r="AX323" s="14" t="s">
        <v>73</v>
      </c>
      <c r="AY323" s="254" t="s">
        <v>171</v>
      </c>
    </row>
    <row r="324" s="13" customFormat="1">
      <c r="A324" s="13"/>
      <c r="B324" s="233"/>
      <c r="C324" s="234"/>
      <c r="D324" s="235" t="s">
        <v>179</v>
      </c>
      <c r="E324" s="236" t="s">
        <v>1</v>
      </c>
      <c r="F324" s="237" t="s">
        <v>185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179</v>
      </c>
      <c r="AU324" s="243" t="s">
        <v>82</v>
      </c>
      <c r="AV324" s="13" t="s">
        <v>80</v>
      </c>
      <c r="AW324" s="13" t="s">
        <v>30</v>
      </c>
      <c r="AX324" s="13" t="s">
        <v>73</v>
      </c>
      <c r="AY324" s="243" t="s">
        <v>171</v>
      </c>
    </row>
    <row r="325" s="14" customFormat="1">
      <c r="A325" s="14"/>
      <c r="B325" s="244"/>
      <c r="C325" s="245"/>
      <c r="D325" s="235" t="s">
        <v>179</v>
      </c>
      <c r="E325" s="246" t="s">
        <v>1</v>
      </c>
      <c r="F325" s="247" t="s">
        <v>339</v>
      </c>
      <c r="G325" s="245"/>
      <c r="H325" s="248">
        <v>0.10000000000000001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179</v>
      </c>
      <c r="AU325" s="254" t="s">
        <v>82</v>
      </c>
      <c r="AV325" s="14" t="s">
        <v>82</v>
      </c>
      <c r="AW325" s="14" t="s">
        <v>30</v>
      </c>
      <c r="AX325" s="14" t="s">
        <v>73</v>
      </c>
      <c r="AY325" s="254" t="s">
        <v>171</v>
      </c>
    </row>
    <row r="326" s="15" customFormat="1">
      <c r="A326" s="15"/>
      <c r="B326" s="255"/>
      <c r="C326" s="256"/>
      <c r="D326" s="235" t="s">
        <v>179</v>
      </c>
      <c r="E326" s="257" t="s">
        <v>1</v>
      </c>
      <c r="F326" s="258" t="s">
        <v>187</v>
      </c>
      <c r="G326" s="256"/>
      <c r="H326" s="259">
        <v>0.51000000000000001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179</v>
      </c>
      <c r="AU326" s="265" t="s">
        <v>82</v>
      </c>
      <c r="AV326" s="15" t="s">
        <v>177</v>
      </c>
      <c r="AW326" s="15" t="s">
        <v>30</v>
      </c>
      <c r="AX326" s="15" t="s">
        <v>80</v>
      </c>
      <c r="AY326" s="265" t="s">
        <v>171</v>
      </c>
    </row>
    <row r="327" s="2" customFormat="1" ht="24.15" customHeight="1">
      <c r="A327" s="38"/>
      <c r="B327" s="39"/>
      <c r="C327" s="219" t="s">
        <v>7</v>
      </c>
      <c r="D327" s="219" t="s">
        <v>173</v>
      </c>
      <c r="E327" s="220" t="s">
        <v>341</v>
      </c>
      <c r="F327" s="221" t="s">
        <v>342</v>
      </c>
      <c r="G327" s="222" t="s">
        <v>176</v>
      </c>
      <c r="H327" s="223">
        <v>0.66000000000000003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38</v>
      </c>
      <c r="O327" s="91"/>
      <c r="P327" s="229">
        <f>O327*H327</f>
        <v>0</v>
      </c>
      <c r="Q327" s="229">
        <v>2.3010199999999998</v>
      </c>
      <c r="R327" s="229">
        <f>Q327*H327</f>
        <v>1.5186732000000001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177</v>
      </c>
      <c r="AT327" s="231" t="s">
        <v>173</v>
      </c>
      <c r="AU327" s="231" t="s">
        <v>82</v>
      </c>
      <c r="AY327" s="17" t="s">
        <v>171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80</v>
      </c>
      <c r="BK327" s="232">
        <f>ROUND(I327*H327,2)</f>
        <v>0</v>
      </c>
      <c r="BL327" s="17" t="s">
        <v>177</v>
      </c>
      <c r="BM327" s="231" t="s">
        <v>343</v>
      </c>
    </row>
    <row r="328" s="13" customFormat="1">
      <c r="A328" s="13"/>
      <c r="B328" s="233"/>
      <c r="C328" s="234"/>
      <c r="D328" s="235" t="s">
        <v>179</v>
      </c>
      <c r="E328" s="236" t="s">
        <v>1</v>
      </c>
      <c r="F328" s="237" t="s">
        <v>181</v>
      </c>
      <c r="G328" s="234"/>
      <c r="H328" s="236" t="s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179</v>
      </c>
      <c r="AU328" s="243" t="s">
        <v>82</v>
      </c>
      <c r="AV328" s="13" t="s">
        <v>80</v>
      </c>
      <c r="AW328" s="13" t="s">
        <v>30</v>
      </c>
      <c r="AX328" s="13" t="s">
        <v>73</v>
      </c>
      <c r="AY328" s="243" t="s">
        <v>171</v>
      </c>
    </row>
    <row r="329" s="14" customFormat="1">
      <c r="A329" s="14"/>
      <c r="B329" s="244"/>
      <c r="C329" s="245"/>
      <c r="D329" s="235" t="s">
        <v>179</v>
      </c>
      <c r="E329" s="246" t="s">
        <v>1</v>
      </c>
      <c r="F329" s="247" t="s">
        <v>344</v>
      </c>
      <c r="G329" s="245"/>
      <c r="H329" s="248">
        <v>0.12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179</v>
      </c>
      <c r="AU329" s="254" t="s">
        <v>82</v>
      </c>
      <c r="AV329" s="14" t="s">
        <v>82</v>
      </c>
      <c r="AW329" s="14" t="s">
        <v>30</v>
      </c>
      <c r="AX329" s="14" t="s">
        <v>73</v>
      </c>
      <c r="AY329" s="254" t="s">
        <v>171</v>
      </c>
    </row>
    <row r="330" s="13" customFormat="1">
      <c r="A330" s="13"/>
      <c r="B330" s="233"/>
      <c r="C330" s="234"/>
      <c r="D330" s="235" t="s">
        <v>179</v>
      </c>
      <c r="E330" s="236" t="s">
        <v>1</v>
      </c>
      <c r="F330" s="237" t="s">
        <v>183</v>
      </c>
      <c r="G330" s="234"/>
      <c r="H330" s="236" t="s">
        <v>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179</v>
      </c>
      <c r="AU330" s="243" t="s">
        <v>82</v>
      </c>
      <c r="AV330" s="13" t="s">
        <v>80</v>
      </c>
      <c r="AW330" s="13" t="s">
        <v>30</v>
      </c>
      <c r="AX330" s="13" t="s">
        <v>73</v>
      </c>
      <c r="AY330" s="243" t="s">
        <v>171</v>
      </c>
    </row>
    <row r="331" s="14" customFormat="1">
      <c r="A331" s="14"/>
      <c r="B331" s="244"/>
      <c r="C331" s="245"/>
      <c r="D331" s="235" t="s">
        <v>179</v>
      </c>
      <c r="E331" s="246" t="s">
        <v>1</v>
      </c>
      <c r="F331" s="247" t="s">
        <v>345</v>
      </c>
      <c r="G331" s="245"/>
      <c r="H331" s="248">
        <v>0.35999999999999999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179</v>
      </c>
      <c r="AU331" s="254" t="s">
        <v>82</v>
      </c>
      <c r="AV331" s="14" t="s">
        <v>82</v>
      </c>
      <c r="AW331" s="14" t="s">
        <v>30</v>
      </c>
      <c r="AX331" s="14" t="s">
        <v>73</v>
      </c>
      <c r="AY331" s="254" t="s">
        <v>171</v>
      </c>
    </row>
    <row r="332" s="13" customFormat="1">
      <c r="A332" s="13"/>
      <c r="B332" s="233"/>
      <c r="C332" s="234"/>
      <c r="D332" s="235" t="s">
        <v>179</v>
      </c>
      <c r="E332" s="236" t="s">
        <v>1</v>
      </c>
      <c r="F332" s="237" t="s">
        <v>185</v>
      </c>
      <c r="G332" s="234"/>
      <c r="H332" s="236" t="s">
        <v>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179</v>
      </c>
      <c r="AU332" s="243" t="s">
        <v>82</v>
      </c>
      <c r="AV332" s="13" t="s">
        <v>80</v>
      </c>
      <c r="AW332" s="13" t="s">
        <v>30</v>
      </c>
      <c r="AX332" s="13" t="s">
        <v>73</v>
      </c>
      <c r="AY332" s="243" t="s">
        <v>171</v>
      </c>
    </row>
    <row r="333" s="14" customFormat="1">
      <c r="A333" s="14"/>
      <c r="B333" s="244"/>
      <c r="C333" s="245"/>
      <c r="D333" s="235" t="s">
        <v>179</v>
      </c>
      <c r="E333" s="246" t="s">
        <v>1</v>
      </c>
      <c r="F333" s="247" t="s">
        <v>346</v>
      </c>
      <c r="G333" s="245"/>
      <c r="H333" s="248">
        <v>0.17999999999999999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179</v>
      </c>
      <c r="AU333" s="254" t="s">
        <v>82</v>
      </c>
      <c r="AV333" s="14" t="s">
        <v>82</v>
      </c>
      <c r="AW333" s="14" t="s">
        <v>30</v>
      </c>
      <c r="AX333" s="14" t="s">
        <v>73</v>
      </c>
      <c r="AY333" s="254" t="s">
        <v>171</v>
      </c>
    </row>
    <row r="334" s="15" customFormat="1">
      <c r="A334" s="15"/>
      <c r="B334" s="255"/>
      <c r="C334" s="256"/>
      <c r="D334" s="235" t="s">
        <v>179</v>
      </c>
      <c r="E334" s="257" t="s">
        <v>1</v>
      </c>
      <c r="F334" s="258" t="s">
        <v>187</v>
      </c>
      <c r="G334" s="256"/>
      <c r="H334" s="259">
        <v>0.65999999999999992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179</v>
      </c>
      <c r="AU334" s="265" t="s">
        <v>82</v>
      </c>
      <c r="AV334" s="15" t="s">
        <v>177</v>
      </c>
      <c r="AW334" s="15" t="s">
        <v>30</v>
      </c>
      <c r="AX334" s="15" t="s">
        <v>80</v>
      </c>
      <c r="AY334" s="265" t="s">
        <v>171</v>
      </c>
    </row>
    <row r="335" s="2" customFormat="1" ht="24.15" customHeight="1">
      <c r="A335" s="38"/>
      <c r="B335" s="39"/>
      <c r="C335" s="219" t="s">
        <v>347</v>
      </c>
      <c r="D335" s="219" t="s">
        <v>173</v>
      </c>
      <c r="E335" s="220" t="s">
        <v>348</v>
      </c>
      <c r="F335" s="221" t="s">
        <v>349</v>
      </c>
      <c r="G335" s="222" t="s">
        <v>176</v>
      </c>
      <c r="H335" s="223">
        <v>0.17599999999999999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38</v>
      </c>
      <c r="O335" s="91"/>
      <c r="P335" s="229">
        <f>O335*H335</f>
        <v>0</v>
      </c>
      <c r="Q335" s="229">
        <v>2.3010199999999998</v>
      </c>
      <c r="R335" s="229">
        <f>Q335*H335</f>
        <v>0.40497951999999993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177</v>
      </c>
      <c r="AT335" s="231" t="s">
        <v>173</v>
      </c>
      <c r="AU335" s="231" t="s">
        <v>82</v>
      </c>
      <c r="AY335" s="17" t="s">
        <v>171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80</v>
      </c>
      <c r="BK335" s="232">
        <f>ROUND(I335*H335,2)</f>
        <v>0</v>
      </c>
      <c r="BL335" s="17" t="s">
        <v>177</v>
      </c>
      <c r="BM335" s="231" t="s">
        <v>350</v>
      </c>
    </row>
    <row r="336" s="13" customFormat="1">
      <c r="A336" s="13"/>
      <c r="B336" s="233"/>
      <c r="C336" s="234"/>
      <c r="D336" s="235" t="s">
        <v>179</v>
      </c>
      <c r="E336" s="236" t="s">
        <v>1</v>
      </c>
      <c r="F336" s="237" t="s">
        <v>351</v>
      </c>
      <c r="G336" s="234"/>
      <c r="H336" s="236" t="s">
        <v>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179</v>
      </c>
      <c r="AU336" s="243" t="s">
        <v>82</v>
      </c>
      <c r="AV336" s="13" t="s">
        <v>80</v>
      </c>
      <c r="AW336" s="13" t="s">
        <v>30</v>
      </c>
      <c r="AX336" s="13" t="s">
        <v>73</v>
      </c>
      <c r="AY336" s="243" t="s">
        <v>171</v>
      </c>
    </row>
    <row r="337" s="14" customFormat="1">
      <c r="A337" s="14"/>
      <c r="B337" s="244"/>
      <c r="C337" s="245"/>
      <c r="D337" s="235" t="s">
        <v>179</v>
      </c>
      <c r="E337" s="246" t="s">
        <v>1</v>
      </c>
      <c r="F337" s="247" t="s">
        <v>352</v>
      </c>
      <c r="G337" s="245"/>
      <c r="H337" s="248">
        <v>0.17599999999999999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179</v>
      </c>
      <c r="AU337" s="254" t="s">
        <v>82</v>
      </c>
      <c r="AV337" s="14" t="s">
        <v>82</v>
      </c>
      <c r="AW337" s="14" t="s">
        <v>30</v>
      </c>
      <c r="AX337" s="14" t="s">
        <v>73</v>
      </c>
      <c r="AY337" s="254" t="s">
        <v>171</v>
      </c>
    </row>
    <row r="338" s="15" customFormat="1">
      <c r="A338" s="15"/>
      <c r="B338" s="255"/>
      <c r="C338" s="256"/>
      <c r="D338" s="235" t="s">
        <v>179</v>
      </c>
      <c r="E338" s="257" t="s">
        <v>1</v>
      </c>
      <c r="F338" s="258" t="s">
        <v>187</v>
      </c>
      <c r="G338" s="256"/>
      <c r="H338" s="259">
        <v>0.17599999999999999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4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5" t="s">
        <v>179</v>
      </c>
      <c r="AU338" s="265" t="s">
        <v>82</v>
      </c>
      <c r="AV338" s="15" t="s">
        <v>177</v>
      </c>
      <c r="AW338" s="15" t="s">
        <v>30</v>
      </c>
      <c r="AX338" s="15" t="s">
        <v>80</v>
      </c>
      <c r="AY338" s="265" t="s">
        <v>171</v>
      </c>
    </row>
    <row r="339" s="2" customFormat="1" ht="24.15" customHeight="1">
      <c r="A339" s="38"/>
      <c r="B339" s="39"/>
      <c r="C339" s="219" t="s">
        <v>353</v>
      </c>
      <c r="D339" s="219" t="s">
        <v>173</v>
      </c>
      <c r="E339" s="220" t="s">
        <v>354</v>
      </c>
      <c r="F339" s="221" t="s">
        <v>355</v>
      </c>
      <c r="G339" s="222" t="s">
        <v>176</v>
      </c>
      <c r="H339" s="223">
        <v>0.68600000000000005</v>
      </c>
      <c r="I339" s="224"/>
      <c r="J339" s="225">
        <f>ROUND(I339*H339,2)</f>
        <v>0</v>
      </c>
      <c r="K339" s="226"/>
      <c r="L339" s="44"/>
      <c r="M339" s="227" t="s">
        <v>1</v>
      </c>
      <c r="N339" s="228" t="s">
        <v>38</v>
      </c>
      <c r="O339" s="91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177</v>
      </c>
      <c r="AT339" s="231" t="s">
        <v>173</v>
      </c>
      <c r="AU339" s="231" t="s">
        <v>82</v>
      </c>
      <c r="AY339" s="17" t="s">
        <v>171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80</v>
      </c>
      <c r="BK339" s="232">
        <f>ROUND(I339*H339,2)</f>
        <v>0</v>
      </c>
      <c r="BL339" s="17" t="s">
        <v>177</v>
      </c>
      <c r="BM339" s="231" t="s">
        <v>356</v>
      </c>
    </row>
    <row r="340" s="13" customFormat="1">
      <c r="A340" s="13"/>
      <c r="B340" s="233"/>
      <c r="C340" s="234"/>
      <c r="D340" s="235" t="s">
        <v>179</v>
      </c>
      <c r="E340" s="236" t="s">
        <v>1</v>
      </c>
      <c r="F340" s="237" t="s">
        <v>351</v>
      </c>
      <c r="G340" s="234"/>
      <c r="H340" s="236" t="s">
        <v>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179</v>
      </c>
      <c r="AU340" s="243" t="s">
        <v>82</v>
      </c>
      <c r="AV340" s="13" t="s">
        <v>80</v>
      </c>
      <c r="AW340" s="13" t="s">
        <v>30</v>
      </c>
      <c r="AX340" s="13" t="s">
        <v>73</v>
      </c>
      <c r="AY340" s="243" t="s">
        <v>171</v>
      </c>
    </row>
    <row r="341" s="14" customFormat="1">
      <c r="A341" s="14"/>
      <c r="B341" s="244"/>
      <c r="C341" s="245"/>
      <c r="D341" s="235" t="s">
        <v>179</v>
      </c>
      <c r="E341" s="246" t="s">
        <v>1</v>
      </c>
      <c r="F341" s="247" t="s">
        <v>352</v>
      </c>
      <c r="G341" s="245"/>
      <c r="H341" s="248">
        <v>0.17599999999999999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179</v>
      </c>
      <c r="AU341" s="254" t="s">
        <v>82</v>
      </c>
      <c r="AV341" s="14" t="s">
        <v>82</v>
      </c>
      <c r="AW341" s="14" t="s">
        <v>30</v>
      </c>
      <c r="AX341" s="14" t="s">
        <v>73</v>
      </c>
      <c r="AY341" s="254" t="s">
        <v>171</v>
      </c>
    </row>
    <row r="342" s="13" customFormat="1">
      <c r="A342" s="13"/>
      <c r="B342" s="233"/>
      <c r="C342" s="234"/>
      <c r="D342" s="235" t="s">
        <v>179</v>
      </c>
      <c r="E342" s="236" t="s">
        <v>1</v>
      </c>
      <c r="F342" s="237" t="s">
        <v>337</v>
      </c>
      <c r="G342" s="234"/>
      <c r="H342" s="236" t="s">
        <v>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179</v>
      </c>
      <c r="AU342" s="243" t="s">
        <v>82</v>
      </c>
      <c r="AV342" s="13" t="s">
        <v>80</v>
      </c>
      <c r="AW342" s="13" t="s">
        <v>30</v>
      </c>
      <c r="AX342" s="13" t="s">
        <v>73</v>
      </c>
      <c r="AY342" s="243" t="s">
        <v>171</v>
      </c>
    </row>
    <row r="343" s="14" customFormat="1">
      <c r="A343" s="14"/>
      <c r="B343" s="244"/>
      <c r="C343" s="245"/>
      <c r="D343" s="235" t="s">
        <v>179</v>
      </c>
      <c r="E343" s="246" t="s">
        <v>1</v>
      </c>
      <c r="F343" s="247" t="s">
        <v>338</v>
      </c>
      <c r="G343" s="245"/>
      <c r="H343" s="248">
        <v>0.050000000000000003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179</v>
      </c>
      <c r="AU343" s="254" t="s">
        <v>82</v>
      </c>
      <c r="AV343" s="14" t="s">
        <v>82</v>
      </c>
      <c r="AW343" s="14" t="s">
        <v>30</v>
      </c>
      <c r="AX343" s="14" t="s">
        <v>73</v>
      </c>
      <c r="AY343" s="254" t="s">
        <v>171</v>
      </c>
    </row>
    <row r="344" s="13" customFormat="1">
      <c r="A344" s="13"/>
      <c r="B344" s="233"/>
      <c r="C344" s="234"/>
      <c r="D344" s="235" t="s">
        <v>179</v>
      </c>
      <c r="E344" s="236" t="s">
        <v>1</v>
      </c>
      <c r="F344" s="237" t="s">
        <v>267</v>
      </c>
      <c r="G344" s="234"/>
      <c r="H344" s="236" t="s">
        <v>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179</v>
      </c>
      <c r="AU344" s="243" t="s">
        <v>82</v>
      </c>
      <c r="AV344" s="13" t="s">
        <v>80</v>
      </c>
      <c r="AW344" s="13" t="s">
        <v>30</v>
      </c>
      <c r="AX344" s="13" t="s">
        <v>73</v>
      </c>
      <c r="AY344" s="243" t="s">
        <v>171</v>
      </c>
    </row>
    <row r="345" s="14" customFormat="1">
      <c r="A345" s="14"/>
      <c r="B345" s="244"/>
      <c r="C345" s="245"/>
      <c r="D345" s="235" t="s">
        <v>179</v>
      </c>
      <c r="E345" s="246" t="s">
        <v>1</v>
      </c>
      <c r="F345" s="247" t="s">
        <v>338</v>
      </c>
      <c r="G345" s="245"/>
      <c r="H345" s="248">
        <v>0.050000000000000003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179</v>
      </c>
      <c r="AU345" s="254" t="s">
        <v>82</v>
      </c>
      <c r="AV345" s="14" t="s">
        <v>82</v>
      </c>
      <c r="AW345" s="14" t="s">
        <v>30</v>
      </c>
      <c r="AX345" s="14" t="s">
        <v>73</v>
      </c>
      <c r="AY345" s="254" t="s">
        <v>171</v>
      </c>
    </row>
    <row r="346" s="13" customFormat="1">
      <c r="A346" s="13"/>
      <c r="B346" s="233"/>
      <c r="C346" s="234"/>
      <c r="D346" s="235" t="s">
        <v>179</v>
      </c>
      <c r="E346" s="236" t="s">
        <v>1</v>
      </c>
      <c r="F346" s="237" t="s">
        <v>181</v>
      </c>
      <c r="G346" s="234"/>
      <c r="H346" s="236" t="s">
        <v>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179</v>
      </c>
      <c r="AU346" s="243" t="s">
        <v>82</v>
      </c>
      <c r="AV346" s="13" t="s">
        <v>80</v>
      </c>
      <c r="AW346" s="13" t="s">
        <v>30</v>
      </c>
      <c r="AX346" s="13" t="s">
        <v>73</v>
      </c>
      <c r="AY346" s="243" t="s">
        <v>171</v>
      </c>
    </row>
    <row r="347" s="14" customFormat="1">
      <c r="A347" s="14"/>
      <c r="B347" s="244"/>
      <c r="C347" s="245"/>
      <c r="D347" s="235" t="s">
        <v>179</v>
      </c>
      <c r="E347" s="246" t="s">
        <v>1</v>
      </c>
      <c r="F347" s="247" t="s">
        <v>339</v>
      </c>
      <c r="G347" s="245"/>
      <c r="H347" s="248">
        <v>0.10000000000000001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179</v>
      </c>
      <c r="AU347" s="254" t="s">
        <v>82</v>
      </c>
      <c r="AV347" s="14" t="s">
        <v>82</v>
      </c>
      <c r="AW347" s="14" t="s">
        <v>30</v>
      </c>
      <c r="AX347" s="14" t="s">
        <v>73</v>
      </c>
      <c r="AY347" s="254" t="s">
        <v>171</v>
      </c>
    </row>
    <row r="348" s="13" customFormat="1">
      <c r="A348" s="13"/>
      <c r="B348" s="233"/>
      <c r="C348" s="234"/>
      <c r="D348" s="235" t="s">
        <v>179</v>
      </c>
      <c r="E348" s="236" t="s">
        <v>1</v>
      </c>
      <c r="F348" s="237" t="s">
        <v>183</v>
      </c>
      <c r="G348" s="234"/>
      <c r="H348" s="236" t="s">
        <v>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179</v>
      </c>
      <c r="AU348" s="243" t="s">
        <v>82</v>
      </c>
      <c r="AV348" s="13" t="s">
        <v>80</v>
      </c>
      <c r="AW348" s="13" t="s">
        <v>30</v>
      </c>
      <c r="AX348" s="13" t="s">
        <v>73</v>
      </c>
      <c r="AY348" s="243" t="s">
        <v>171</v>
      </c>
    </row>
    <row r="349" s="14" customFormat="1">
      <c r="A349" s="14"/>
      <c r="B349" s="244"/>
      <c r="C349" s="245"/>
      <c r="D349" s="235" t="s">
        <v>179</v>
      </c>
      <c r="E349" s="246" t="s">
        <v>1</v>
      </c>
      <c r="F349" s="247" t="s">
        <v>340</v>
      </c>
      <c r="G349" s="245"/>
      <c r="H349" s="248">
        <v>0.20999999999999999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179</v>
      </c>
      <c r="AU349" s="254" t="s">
        <v>82</v>
      </c>
      <c r="AV349" s="14" t="s">
        <v>82</v>
      </c>
      <c r="AW349" s="14" t="s">
        <v>30</v>
      </c>
      <c r="AX349" s="14" t="s">
        <v>73</v>
      </c>
      <c r="AY349" s="254" t="s">
        <v>171</v>
      </c>
    </row>
    <row r="350" s="13" customFormat="1">
      <c r="A350" s="13"/>
      <c r="B350" s="233"/>
      <c r="C350" s="234"/>
      <c r="D350" s="235" t="s">
        <v>179</v>
      </c>
      <c r="E350" s="236" t="s">
        <v>1</v>
      </c>
      <c r="F350" s="237" t="s">
        <v>185</v>
      </c>
      <c r="G350" s="234"/>
      <c r="H350" s="236" t="s">
        <v>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179</v>
      </c>
      <c r="AU350" s="243" t="s">
        <v>82</v>
      </c>
      <c r="AV350" s="13" t="s">
        <v>80</v>
      </c>
      <c r="AW350" s="13" t="s">
        <v>30</v>
      </c>
      <c r="AX350" s="13" t="s">
        <v>73</v>
      </c>
      <c r="AY350" s="243" t="s">
        <v>171</v>
      </c>
    </row>
    <row r="351" s="14" customFormat="1">
      <c r="A351" s="14"/>
      <c r="B351" s="244"/>
      <c r="C351" s="245"/>
      <c r="D351" s="235" t="s">
        <v>179</v>
      </c>
      <c r="E351" s="246" t="s">
        <v>1</v>
      </c>
      <c r="F351" s="247" t="s">
        <v>339</v>
      </c>
      <c r="G351" s="245"/>
      <c r="H351" s="248">
        <v>0.10000000000000001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179</v>
      </c>
      <c r="AU351" s="254" t="s">
        <v>82</v>
      </c>
      <c r="AV351" s="14" t="s">
        <v>82</v>
      </c>
      <c r="AW351" s="14" t="s">
        <v>30</v>
      </c>
      <c r="AX351" s="14" t="s">
        <v>73</v>
      </c>
      <c r="AY351" s="254" t="s">
        <v>171</v>
      </c>
    </row>
    <row r="352" s="15" customFormat="1">
      <c r="A352" s="15"/>
      <c r="B352" s="255"/>
      <c r="C352" s="256"/>
      <c r="D352" s="235" t="s">
        <v>179</v>
      </c>
      <c r="E352" s="257" t="s">
        <v>1</v>
      </c>
      <c r="F352" s="258" t="s">
        <v>187</v>
      </c>
      <c r="G352" s="256"/>
      <c r="H352" s="259">
        <v>0.68599999999999994</v>
      </c>
      <c r="I352" s="260"/>
      <c r="J352" s="256"/>
      <c r="K352" s="256"/>
      <c r="L352" s="261"/>
      <c r="M352" s="262"/>
      <c r="N352" s="263"/>
      <c r="O352" s="263"/>
      <c r="P352" s="263"/>
      <c r="Q352" s="263"/>
      <c r="R352" s="263"/>
      <c r="S352" s="263"/>
      <c r="T352" s="26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5" t="s">
        <v>179</v>
      </c>
      <c r="AU352" s="265" t="s">
        <v>82</v>
      </c>
      <c r="AV352" s="15" t="s">
        <v>177</v>
      </c>
      <c r="AW352" s="15" t="s">
        <v>30</v>
      </c>
      <c r="AX352" s="15" t="s">
        <v>80</v>
      </c>
      <c r="AY352" s="265" t="s">
        <v>171</v>
      </c>
    </row>
    <row r="353" s="2" customFormat="1" ht="33" customHeight="1">
      <c r="A353" s="38"/>
      <c r="B353" s="39"/>
      <c r="C353" s="219" t="s">
        <v>357</v>
      </c>
      <c r="D353" s="219" t="s">
        <v>173</v>
      </c>
      <c r="E353" s="220" t="s">
        <v>358</v>
      </c>
      <c r="F353" s="221" t="s">
        <v>359</v>
      </c>
      <c r="G353" s="222" t="s">
        <v>176</v>
      </c>
      <c r="H353" s="223">
        <v>0.68600000000000005</v>
      </c>
      <c r="I353" s="224"/>
      <c r="J353" s="225">
        <f>ROUND(I353*H353,2)</f>
        <v>0</v>
      </c>
      <c r="K353" s="226"/>
      <c r="L353" s="44"/>
      <c r="M353" s="227" t="s">
        <v>1</v>
      </c>
      <c r="N353" s="228" t="s">
        <v>38</v>
      </c>
      <c r="O353" s="91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1" t="s">
        <v>177</v>
      </c>
      <c r="AT353" s="231" t="s">
        <v>173</v>
      </c>
      <c r="AU353" s="231" t="s">
        <v>82</v>
      </c>
      <c r="AY353" s="17" t="s">
        <v>171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7" t="s">
        <v>80</v>
      </c>
      <c r="BK353" s="232">
        <f>ROUND(I353*H353,2)</f>
        <v>0</v>
      </c>
      <c r="BL353" s="17" t="s">
        <v>177</v>
      </c>
      <c r="BM353" s="231" t="s">
        <v>360</v>
      </c>
    </row>
    <row r="354" s="13" customFormat="1">
      <c r="A354" s="13"/>
      <c r="B354" s="233"/>
      <c r="C354" s="234"/>
      <c r="D354" s="235" t="s">
        <v>179</v>
      </c>
      <c r="E354" s="236" t="s">
        <v>1</v>
      </c>
      <c r="F354" s="237" t="s">
        <v>351</v>
      </c>
      <c r="G354" s="234"/>
      <c r="H354" s="236" t="s">
        <v>1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179</v>
      </c>
      <c r="AU354" s="243" t="s">
        <v>82</v>
      </c>
      <c r="AV354" s="13" t="s">
        <v>80</v>
      </c>
      <c r="AW354" s="13" t="s">
        <v>30</v>
      </c>
      <c r="AX354" s="13" t="s">
        <v>73</v>
      </c>
      <c r="AY354" s="243" t="s">
        <v>171</v>
      </c>
    </row>
    <row r="355" s="14" customFormat="1">
      <c r="A355" s="14"/>
      <c r="B355" s="244"/>
      <c r="C355" s="245"/>
      <c r="D355" s="235" t="s">
        <v>179</v>
      </c>
      <c r="E355" s="246" t="s">
        <v>1</v>
      </c>
      <c r="F355" s="247" t="s">
        <v>352</v>
      </c>
      <c r="G355" s="245"/>
      <c r="H355" s="248">
        <v>0.17599999999999999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179</v>
      </c>
      <c r="AU355" s="254" t="s">
        <v>82</v>
      </c>
      <c r="AV355" s="14" t="s">
        <v>82</v>
      </c>
      <c r="AW355" s="14" t="s">
        <v>30</v>
      </c>
      <c r="AX355" s="14" t="s">
        <v>73</v>
      </c>
      <c r="AY355" s="254" t="s">
        <v>171</v>
      </c>
    </row>
    <row r="356" s="13" customFormat="1">
      <c r="A356" s="13"/>
      <c r="B356" s="233"/>
      <c r="C356" s="234"/>
      <c r="D356" s="235" t="s">
        <v>179</v>
      </c>
      <c r="E356" s="236" t="s">
        <v>1</v>
      </c>
      <c r="F356" s="237" t="s">
        <v>337</v>
      </c>
      <c r="G356" s="234"/>
      <c r="H356" s="236" t="s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179</v>
      </c>
      <c r="AU356" s="243" t="s">
        <v>82</v>
      </c>
      <c r="AV356" s="13" t="s">
        <v>80</v>
      </c>
      <c r="AW356" s="13" t="s">
        <v>30</v>
      </c>
      <c r="AX356" s="13" t="s">
        <v>73</v>
      </c>
      <c r="AY356" s="243" t="s">
        <v>171</v>
      </c>
    </row>
    <row r="357" s="14" customFormat="1">
      <c r="A357" s="14"/>
      <c r="B357" s="244"/>
      <c r="C357" s="245"/>
      <c r="D357" s="235" t="s">
        <v>179</v>
      </c>
      <c r="E357" s="246" t="s">
        <v>1</v>
      </c>
      <c r="F357" s="247" t="s">
        <v>338</v>
      </c>
      <c r="G357" s="245"/>
      <c r="H357" s="248">
        <v>0.050000000000000003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179</v>
      </c>
      <c r="AU357" s="254" t="s">
        <v>82</v>
      </c>
      <c r="AV357" s="14" t="s">
        <v>82</v>
      </c>
      <c r="AW357" s="14" t="s">
        <v>30</v>
      </c>
      <c r="AX357" s="14" t="s">
        <v>73</v>
      </c>
      <c r="AY357" s="254" t="s">
        <v>171</v>
      </c>
    </row>
    <row r="358" s="13" customFormat="1">
      <c r="A358" s="13"/>
      <c r="B358" s="233"/>
      <c r="C358" s="234"/>
      <c r="D358" s="235" t="s">
        <v>179</v>
      </c>
      <c r="E358" s="236" t="s">
        <v>1</v>
      </c>
      <c r="F358" s="237" t="s">
        <v>267</v>
      </c>
      <c r="G358" s="234"/>
      <c r="H358" s="236" t="s">
        <v>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179</v>
      </c>
      <c r="AU358" s="243" t="s">
        <v>82</v>
      </c>
      <c r="AV358" s="13" t="s">
        <v>80</v>
      </c>
      <c r="AW358" s="13" t="s">
        <v>30</v>
      </c>
      <c r="AX358" s="13" t="s">
        <v>73</v>
      </c>
      <c r="AY358" s="243" t="s">
        <v>171</v>
      </c>
    </row>
    <row r="359" s="14" customFormat="1">
      <c r="A359" s="14"/>
      <c r="B359" s="244"/>
      <c r="C359" s="245"/>
      <c r="D359" s="235" t="s">
        <v>179</v>
      </c>
      <c r="E359" s="246" t="s">
        <v>1</v>
      </c>
      <c r="F359" s="247" t="s">
        <v>338</v>
      </c>
      <c r="G359" s="245"/>
      <c r="H359" s="248">
        <v>0.050000000000000003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179</v>
      </c>
      <c r="AU359" s="254" t="s">
        <v>82</v>
      </c>
      <c r="AV359" s="14" t="s">
        <v>82</v>
      </c>
      <c r="AW359" s="14" t="s">
        <v>30</v>
      </c>
      <c r="AX359" s="14" t="s">
        <v>73</v>
      </c>
      <c r="AY359" s="254" t="s">
        <v>171</v>
      </c>
    </row>
    <row r="360" s="13" customFormat="1">
      <c r="A360" s="13"/>
      <c r="B360" s="233"/>
      <c r="C360" s="234"/>
      <c r="D360" s="235" t="s">
        <v>179</v>
      </c>
      <c r="E360" s="236" t="s">
        <v>1</v>
      </c>
      <c r="F360" s="237" t="s">
        <v>181</v>
      </c>
      <c r="G360" s="234"/>
      <c r="H360" s="236" t="s">
        <v>1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179</v>
      </c>
      <c r="AU360" s="243" t="s">
        <v>82</v>
      </c>
      <c r="AV360" s="13" t="s">
        <v>80</v>
      </c>
      <c r="AW360" s="13" t="s">
        <v>30</v>
      </c>
      <c r="AX360" s="13" t="s">
        <v>73</v>
      </c>
      <c r="AY360" s="243" t="s">
        <v>171</v>
      </c>
    </row>
    <row r="361" s="14" customFormat="1">
      <c r="A361" s="14"/>
      <c r="B361" s="244"/>
      <c r="C361" s="245"/>
      <c r="D361" s="235" t="s">
        <v>179</v>
      </c>
      <c r="E361" s="246" t="s">
        <v>1</v>
      </c>
      <c r="F361" s="247" t="s">
        <v>339</v>
      </c>
      <c r="G361" s="245"/>
      <c r="H361" s="248">
        <v>0.10000000000000001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179</v>
      </c>
      <c r="AU361" s="254" t="s">
        <v>82</v>
      </c>
      <c r="AV361" s="14" t="s">
        <v>82</v>
      </c>
      <c r="AW361" s="14" t="s">
        <v>30</v>
      </c>
      <c r="AX361" s="14" t="s">
        <v>73</v>
      </c>
      <c r="AY361" s="254" t="s">
        <v>171</v>
      </c>
    </row>
    <row r="362" s="13" customFormat="1">
      <c r="A362" s="13"/>
      <c r="B362" s="233"/>
      <c r="C362" s="234"/>
      <c r="D362" s="235" t="s">
        <v>179</v>
      </c>
      <c r="E362" s="236" t="s">
        <v>1</v>
      </c>
      <c r="F362" s="237" t="s">
        <v>183</v>
      </c>
      <c r="G362" s="234"/>
      <c r="H362" s="236" t="s">
        <v>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179</v>
      </c>
      <c r="AU362" s="243" t="s">
        <v>82</v>
      </c>
      <c r="AV362" s="13" t="s">
        <v>80</v>
      </c>
      <c r="AW362" s="13" t="s">
        <v>30</v>
      </c>
      <c r="AX362" s="13" t="s">
        <v>73</v>
      </c>
      <c r="AY362" s="243" t="s">
        <v>171</v>
      </c>
    </row>
    <row r="363" s="14" customFormat="1">
      <c r="A363" s="14"/>
      <c r="B363" s="244"/>
      <c r="C363" s="245"/>
      <c r="D363" s="235" t="s">
        <v>179</v>
      </c>
      <c r="E363" s="246" t="s">
        <v>1</v>
      </c>
      <c r="F363" s="247" t="s">
        <v>340</v>
      </c>
      <c r="G363" s="245"/>
      <c r="H363" s="248">
        <v>0.20999999999999999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179</v>
      </c>
      <c r="AU363" s="254" t="s">
        <v>82</v>
      </c>
      <c r="AV363" s="14" t="s">
        <v>82</v>
      </c>
      <c r="AW363" s="14" t="s">
        <v>30</v>
      </c>
      <c r="AX363" s="14" t="s">
        <v>73</v>
      </c>
      <c r="AY363" s="254" t="s">
        <v>171</v>
      </c>
    </row>
    <row r="364" s="13" customFormat="1">
      <c r="A364" s="13"/>
      <c r="B364" s="233"/>
      <c r="C364" s="234"/>
      <c r="D364" s="235" t="s">
        <v>179</v>
      </c>
      <c r="E364" s="236" t="s">
        <v>1</v>
      </c>
      <c r="F364" s="237" t="s">
        <v>185</v>
      </c>
      <c r="G364" s="234"/>
      <c r="H364" s="236" t="s">
        <v>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179</v>
      </c>
      <c r="AU364" s="243" t="s">
        <v>82</v>
      </c>
      <c r="AV364" s="13" t="s">
        <v>80</v>
      </c>
      <c r="AW364" s="13" t="s">
        <v>30</v>
      </c>
      <c r="AX364" s="13" t="s">
        <v>73</v>
      </c>
      <c r="AY364" s="243" t="s">
        <v>171</v>
      </c>
    </row>
    <row r="365" s="14" customFormat="1">
      <c r="A365" s="14"/>
      <c r="B365" s="244"/>
      <c r="C365" s="245"/>
      <c r="D365" s="235" t="s">
        <v>179</v>
      </c>
      <c r="E365" s="246" t="s">
        <v>1</v>
      </c>
      <c r="F365" s="247" t="s">
        <v>339</v>
      </c>
      <c r="G365" s="245"/>
      <c r="H365" s="248">
        <v>0.10000000000000001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179</v>
      </c>
      <c r="AU365" s="254" t="s">
        <v>82</v>
      </c>
      <c r="AV365" s="14" t="s">
        <v>82</v>
      </c>
      <c r="AW365" s="14" t="s">
        <v>30</v>
      </c>
      <c r="AX365" s="14" t="s">
        <v>73</v>
      </c>
      <c r="AY365" s="254" t="s">
        <v>171</v>
      </c>
    </row>
    <row r="366" s="15" customFormat="1">
      <c r="A366" s="15"/>
      <c r="B366" s="255"/>
      <c r="C366" s="256"/>
      <c r="D366" s="235" t="s">
        <v>179</v>
      </c>
      <c r="E366" s="257" t="s">
        <v>1</v>
      </c>
      <c r="F366" s="258" t="s">
        <v>187</v>
      </c>
      <c r="G366" s="256"/>
      <c r="H366" s="259">
        <v>0.68599999999999994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5" t="s">
        <v>179</v>
      </c>
      <c r="AU366" s="265" t="s">
        <v>82</v>
      </c>
      <c r="AV366" s="15" t="s">
        <v>177</v>
      </c>
      <c r="AW366" s="15" t="s">
        <v>30</v>
      </c>
      <c r="AX366" s="15" t="s">
        <v>80</v>
      </c>
      <c r="AY366" s="265" t="s">
        <v>171</v>
      </c>
    </row>
    <row r="367" s="2" customFormat="1" ht="33" customHeight="1">
      <c r="A367" s="38"/>
      <c r="B367" s="39"/>
      <c r="C367" s="219" t="s">
        <v>306</v>
      </c>
      <c r="D367" s="219" t="s">
        <v>173</v>
      </c>
      <c r="E367" s="220" t="s">
        <v>361</v>
      </c>
      <c r="F367" s="221" t="s">
        <v>362</v>
      </c>
      <c r="G367" s="222" t="s">
        <v>176</v>
      </c>
      <c r="H367" s="223">
        <v>0.66000000000000003</v>
      </c>
      <c r="I367" s="224"/>
      <c r="J367" s="225">
        <f>ROUND(I367*H367,2)</f>
        <v>0</v>
      </c>
      <c r="K367" s="226"/>
      <c r="L367" s="44"/>
      <c r="M367" s="227" t="s">
        <v>1</v>
      </c>
      <c r="N367" s="228" t="s">
        <v>38</v>
      </c>
      <c r="O367" s="91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177</v>
      </c>
      <c r="AT367" s="231" t="s">
        <v>173</v>
      </c>
      <c r="AU367" s="231" t="s">
        <v>82</v>
      </c>
      <c r="AY367" s="17" t="s">
        <v>171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80</v>
      </c>
      <c r="BK367" s="232">
        <f>ROUND(I367*H367,2)</f>
        <v>0</v>
      </c>
      <c r="BL367" s="17" t="s">
        <v>177</v>
      </c>
      <c r="BM367" s="231" t="s">
        <v>363</v>
      </c>
    </row>
    <row r="368" s="13" customFormat="1">
      <c r="A368" s="13"/>
      <c r="B368" s="233"/>
      <c r="C368" s="234"/>
      <c r="D368" s="235" t="s">
        <v>179</v>
      </c>
      <c r="E368" s="236" t="s">
        <v>1</v>
      </c>
      <c r="F368" s="237" t="s">
        <v>181</v>
      </c>
      <c r="G368" s="234"/>
      <c r="H368" s="236" t="s">
        <v>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179</v>
      </c>
      <c r="AU368" s="243" t="s">
        <v>82</v>
      </c>
      <c r="AV368" s="13" t="s">
        <v>80</v>
      </c>
      <c r="AW368" s="13" t="s">
        <v>30</v>
      </c>
      <c r="AX368" s="13" t="s">
        <v>73</v>
      </c>
      <c r="AY368" s="243" t="s">
        <v>171</v>
      </c>
    </row>
    <row r="369" s="14" customFormat="1">
      <c r="A369" s="14"/>
      <c r="B369" s="244"/>
      <c r="C369" s="245"/>
      <c r="D369" s="235" t="s">
        <v>179</v>
      </c>
      <c r="E369" s="246" t="s">
        <v>1</v>
      </c>
      <c r="F369" s="247" t="s">
        <v>344</v>
      </c>
      <c r="G369" s="245"/>
      <c r="H369" s="248">
        <v>0.12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179</v>
      </c>
      <c r="AU369" s="254" t="s">
        <v>82</v>
      </c>
      <c r="AV369" s="14" t="s">
        <v>82</v>
      </c>
      <c r="AW369" s="14" t="s">
        <v>30</v>
      </c>
      <c r="AX369" s="14" t="s">
        <v>73</v>
      </c>
      <c r="AY369" s="254" t="s">
        <v>171</v>
      </c>
    </row>
    <row r="370" s="13" customFormat="1">
      <c r="A370" s="13"/>
      <c r="B370" s="233"/>
      <c r="C370" s="234"/>
      <c r="D370" s="235" t="s">
        <v>179</v>
      </c>
      <c r="E370" s="236" t="s">
        <v>1</v>
      </c>
      <c r="F370" s="237" t="s">
        <v>183</v>
      </c>
      <c r="G370" s="234"/>
      <c r="H370" s="236" t="s">
        <v>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179</v>
      </c>
      <c r="AU370" s="243" t="s">
        <v>82</v>
      </c>
      <c r="AV370" s="13" t="s">
        <v>80</v>
      </c>
      <c r="AW370" s="13" t="s">
        <v>30</v>
      </c>
      <c r="AX370" s="13" t="s">
        <v>73</v>
      </c>
      <c r="AY370" s="243" t="s">
        <v>171</v>
      </c>
    </row>
    <row r="371" s="14" customFormat="1">
      <c r="A371" s="14"/>
      <c r="B371" s="244"/>
      <c r="C371" s="245"/>
      <c r="D371" s="235" t="s">
        <v>179</v>
      </c>
      <c r="E371" s="246" t="s">
        <v>1</v>
      </c>
      <c r="F371" s="247" t="s">
        <v>345</v>
      </c>
      <c r="G371" s="245"/>
      <c r="H371" s="248">
        <v>0.35999999999999999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179</v>
      </c>
      <c r="AU371" s="254" t="s">
        <v>82</v>
      </c>
      <c r="AV371" s="14" t="s">
        <v>82</v>
      </c>
      <c r="AW371" s="14" t="s">
        <v>30</v>
      </c>
      <c r="AX371" s="14" t="s">
        <v>73</v>
      </c>
      <c r="AY371" s="254" t="s">
        <v>171</v>
      </c>
    </row>
    <row r="372" s="13" customFormat="1">
      <c r="A372" s="13"/>
      <c r="B372" s="233"/>
      <c r="C372" s="234"/>
      <c r="D372" s="235" t="s">
        <v>179</v>
      </c>
      <c r="E372" s="236" t="s">
        <v>1</v>
      </c>
      <c r="F372" s="237" t="s">
        <v>185</v>
      </c>
      <c r="G372" s="234"/>
      <c r="H372" s="236" t="s">
        <v>1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179</v>
      </c>
      <c r="AU372" s="243" t="s">
        <v>82</v>
      </c>
      <c r="AV372" s="13" t="s">
        <v>80</v>
      </c>
      <c r="AW372" s="13" t="s">
        <v>30</v>
      </c>
      <c r="AX372" s="13" t="s">
        <v>73</v>
      </c>
      <c r="AY372" s="243" t="s">
        <v>171</v>
      </c>
    </row>
    <row r="373" s="14" customFormat="1">
      <c r="A373" s="14"/>
      <c r="B373" s="244"/>
      <c r="C373" s="245"/>
      <c r="D373" s="235" t="s">
        <v>179</v>
      </c>
      <c r="E373" s="246" t="s">
        <v>1</v>
      </c>
      <c r="F373" s="247" t="s">
        <v>346</v>
      </c>
      <c r="G373" s="245"/>
      <c r="H373" s="248">
        <v>0.17999999999999999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179</v>
      </c>
      <c r="AU373" s="254" t="s">
        <v>82</v>
      </c>
      <c r="AV373" s="14" t="s">
        <v>82</v>
      </c>
      <c r="AW373" s="14" t="s">
        <v>30</v>
      </c>
      <c r="AX373" s="14" t="s">
        <v>73</v>
      </c>
      <c r="AY373" s="254" t="s">
        <v>171</v>
      </c>
    </row>
    <row r="374" s="15" customFormat="1">
      <c r="A374" s="15"/>
      <c r="B374" s="255"/>
      <c r="C374" s="256"/>
      <c r="D374" s="235" t="s">
        <v>179</v>
      </c>
      <c r="E374" s="257" t="s">
        <v>1</v>
      </c>
      <c r="F374" s="258" t="s">
        <v>187</v>
      </c>
      <c r="G374" s="256"/>
      <c r="H374" s="259">
        <v>0.65999999999999992</v>
      </c>
      <c r="I374" s="260"/>
      <c r="J374" s="256"/>
      <c r="K374" s="256"/>
      <c r="L374" s="261"/>
      <c r="M374" s="262"/>
      <c r="N374" s="263"/>
      <c r="O374" s="263"/>
      <c r="P374" s="263"/>
      <c r="Q374" s="263"/>
      <c r="R374" s="263"/>
      <c r="S374" s="263"/>
      <c r="T374" s="26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5" t="s">
        <v>179</v>
      </c>
      <c r="AU374" s="265" t="s">
        <v>82</v>
      </c>
      <c r="AV374" s="15" t="s">
        <v>177</v>
      </c>
      <c r="AW374" s="15" t="s">
        <v>30</v>
      </c>
      <c r="AX374" s="15" t="s">
        <v>80</v>
      </c>
      <c r="AY374" s="265" t="s">
        <v>171</v>
      </c>
    </row>
    <row r="375" s="2" customFormat="1" ht="24.15" customHeight="1">
      <c r="A375" s="38"/>
      <c r="B375" s="39"/>
      <c r="C375" s="219" t="s">
        <v>364</v>
      </c>
      <c r="D375" s="219" t="s">
        <v>173</v>
      </c>
      <c r="E375" s="220" t="s">
        <v>365</v>
      </c>
      <c r="F375" s="221" t="s">
        <v>366</v>
      </c>
      <c r="G375" s="222" t="s">
        <v>176</v>
      </c>
      <c r="H375" s="223">
        <v>0.66000000000000003</v>
      </c>
      <c r="I375" s="224"/>
      <c r="J375" s="225">
        <f>ROUND(I375*H375,2)</f>
        <v>0</v>
      </c>
      <c r="K375" s="226"/>
      <c r="L375" s="44"/>
      <c r="M375" s="227" t="s">
        <v>1</v>
      </c>
      <c r="N375" s="228" t="s">
        <v>38</v>
      </c>
      <c r="O375" s="91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1" t="s">
        <v>177</v>
      </c>
      <c r="AT375" s="231" t="s">
        <v>173</v>
      </c>
      <c r="AU375" s="231" t="s">
        <v>82</v>
      </c>
      <c r="AY375" s="17" t="s">
        <v>171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7" t="s">
        <v>80</v>
      </c>
      <c r="BK375" s="232">
        <f>ROUND(I375*H375,2)</f>
        <v>0</v>
      </c>
      <c r="BL375" s="17" t="s">
        <v>177</v>
      </c>
      <c r="BM375" s="231" t="s">
        <v>367</v>
      </c>
    </row>
    <row r="376" s="13" customFormat="1">
      <c r="A376" s="13"/>
      <c r="B376" s="233"/>
      <c r="C376" s="234"/>
      <c r="D376" s="235" t="s">
        <v>179</v>
      </c>
      <c r="E376" s="236" t="s">
        <v>1</v>
      </c>
      <c r="F376" s="237" t="s">
        <v>181</v>
      </c>
      <c r="G376" s="234"/>
      <c r="H376" s="236" t="s">
        <v>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179</v>
      </c>
      <c r="AU376" s="243" t="s">
        <v>82</v>
      </c>
      <c r="AV376" s="13" t="s">
        <v>80</v>
      </c>
      <c r="AW376" s="13" t="s">
        <v>30</v>
      </c>
      <c r="AX376" s="13" t="s">
        <v>73</v>
      </c>
      <c r="AY376" s="243" t="s">
        <v>171</v>
      </c>
    </row>
    <row r="377" s="14" customFormat="1">
      <c r="A377" s="14"/>
      <c r="B377" s="244"/>
      <c r="C377" s="245"/>
      <c r="D377" s="235" t="s">
        <v>179</v>
      </c>
      <c r="E377" s="246" t="s">
        <v>1</v>
      </c>
      <c r="F377" s="247" t="s">
        <v>344</v>
      </c>
      <c r="G377" s="245"/>
      <c r="H377" s="248">
        <v>0.12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179</v>
      </c>
      <c r="AU377" s="254" t="s">
        <v>82</v>
      </c>
      <c r="AV377" s="14" t="s">
        <v>82</v>
      </c>
      <c r="AW377" s="14" t="s">
        <v>30</v>
      </c>
      <c r="AX377" s="14" t="s">
        <v>73</v>
      </c>
      <c r="AY377" s="254" t="s">
        <v>171</v>
      </c>
    </row>
    <row r="378" s="13" customFormat="1">
      <c r="A378" s="13"/>
      <c r="B378" s="233"/>
      <c r="C378" s="234"/>
      <c r="D378" s="235" t="s">
        <v>179</v>
      </c>
      <c r="E378" s="236" t="s">
        <v>1</v>
      </c>
      <c r="F378" s="237" t="s">
        <v>183</v>
      </c>
      <c r="G378" s="234"/>
      <c r="H378" s="236" t="s">
        <v>1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179</v>
      </c>
      <c r="AU378" s="243" t="s">
        <v>82</v>
      </c>
      <c r="AV378" s="13" t="s">
        <v>80</v>
      </c>
      <c r="AW378" s="13" t="s">
        <v>30</v>
      </c>
      <c r="AX378" s="13" t="s">
        <v>73</v>
      </c>
      <c r="AY378" s="243" t="s">
        <v>171</v>
      </c>
    </row>
    <row r="379" s="14" customFormat="1">
      <c r="A379" s="14"/>
      <c r="B379" s="244"/>
      <c r="C379" s="245"/>
      <c r="D379" s="235" t="s">
        <v>179</v>
      </c>
      <c r="E379" s="246" t="s">
        <v>1</v>
      </c>
      <c r="F379" s="247" t="s">
        <v>345</v>
      </c>
      <c r="G379" s="245"/>
      <c r="H379" s="248">
        <v>0.35999999999999999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179</v>
      </c>
      <c r="AU379" s="254" t="s">
        <v>82</v>
      </c>
      <c r="AV379" s="14" t="s">
        <v>82</v>
      </c>
      <c r="AW379" s="14" t="s">
        <v>30</v>
      </c>
      <c r="AX379" s="14" t="s">
        <v>73</v>
      </c>
      <c r="AY379" s="254" t="s">
        <v>171</v>
      </c>
    </row>
    <row r="380" s="13" customFormat="1">
      <c r="A380" s="13"/>
      <c r="B380" s="233"/>
      <c r="C380" s="234"/>
      <c r="D380" s="235" t="s">
        <v>179</v>
      </c>
      <c r="E380" s="236" t="s">
        <v>1</v>
      </c>
      <c r="F380" s="237" t="s">
        <v>185</v>
      </c>
      <c r="G380" s="234"/>
      <c r="H380" s="236" t="s">
        <v>1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179</v>
      </c>
      <c r="AU380" s="243" t="s">
        <v>82</v>
      </c>
      <c r="AV380" s="13" t="s">
        <v>80</v>
      </c>
      <c r="AW380" s="13" t="s">
        <v>30</v>
      </c>
      <c r="AX380" s="13" t="s">
        <v>73</v>
      </c>
      <c r="AY380" s="243" t="s">
        <v>171</v>
      </c>
    </row>
    <row r="381" s="14" customFormat="1">
      <c r="A381" s="14"/>
      <c r="B381" s="244"/>
      <c r="C381" s="245"/>
      <c r="D381" s="235" t="s">
        <v>179</v>
      </c>
      <c r="E381" s="246" t="s">
        <v>1</v>
      </c>
      <c r="F381" s="247" t="s">
        <v>346</v>
      </c>
      <c r="G381" s="245"/>
      <c r="H381" s="248">
        <v>0.17999999999999999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179</v>
      </c>
      <c r="AU381" s="254" t="s">
        <v>82</v>
      </c>
      <c r="AV381" s="14" t="s">
        <v>82</v>
      </c>
      <c r="AW381" s="14" t="s">
        <v>30</v>
      </c>
      <c r="AX381" s="14" t="s">
        <v>73</v>
      </c>
      <c r="AY381" s="254" t="s">
        <v>171</v>
      </c>
    </row>
    <row r="382" s="15" customFormat="1">
      <c r="A382" s="15"/>
      <c r="B382" s="255"/>
      <c r="C382" s="256"/>
      <c r="D382" s="235" t="s">
        <v>179</v>
      </c>
      <c r="E382" s="257" t="s">
        <v>1</v>
      </c>
      <c r="F382" s="258" t="s">
        <v>187</v>
      </c>
      <c r="G382" s="256"/>
      <c r="H382" s="259">
        <v>0.65999999999999992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5" t="s">
        <v>179</v>
      </c>
      <c r="AU382" s="265" t="s">
        <v>82</v>
      </c>
      <c r="AV382" s="15" t="s">
        <v>177</v>
      </c>
      <c r="AW382" s="15" t="s">
        <v>30</v>
      </c>
      <c r="AX382" s="15" t="s">
        <v>80</v>
      </c>
      <c r="AY382" s="265" t="s">
        <v>171</v>
      </c>
    </row>
    <row r="383" s="2" customFormat="1" ht="16.5" customHeight="1">
      <c r="A383" s="38"/>
      <c r="B383" s="39"/>
      <c r="C383" s="219" t="s">
        <v>368</v>
      </c>
      <c r="D383" s="219" t="s">
        <v>173</v>
      </c>
      <c r="E383" s="220" t="s">
        <v>369</v>
      </c>
      <c r="F383" s="221" t="s">
        <v>370</v>
      </c>
      <c r="G383" s="222" t="s">
        <v>371</v>
      </c>
      <c r="H383" s="223">
        <v>0.25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38</v>
      </c>
      <c r="O383" s="91"/>
      <c r="P383" s="229">
        <f>O383*H383</f>
        <v>0</v>
      </c>
      <c r="Q383" s="229">
        <v>1.06277</v>
      </c>
      <c r="R383" s="229">
        <f>Q383*H383</f>
        <v>0.2656925</v>
      </c>
      <c r="S383" s="229">
        <v>0</v>
      </c>
      <c r="T383" s="23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177</v>
      </c>
      <c r="AT383" s="231" t="s">
        <v>173</v>
      </c>
      <c r="AU383" s="231" t="s">
        <v>82</v>
      </c>
      <c r="AY383" s="17" t="s">
        <v>171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80</v>
      </c>
      <c r="BK383" s="232">
        <f>ROUND(I383*H383,2)</f>
        <v>0</v>
      </c>
      <c r="BL383" s="17" t="s">
        <v>177</v>
      </c>
      <c r="BM383" s="231" t="s">
        <v>372</v>
      </c>
    </row>
    <row r="384" s="14" customFormat="1">
      <c r="A384" s="14"/>
      <c r="B384" s="244"/>
      <c r="C384" s="245"/>
      <c r="D384" s="235" t="s">
        <v>179</v>
      </c>
      <c r="E384" s="246" t="s">
        <v>1</v>
      </c>
      <c r="F384" s="247" t="s">
        <v>373</v>
      </c>
      <c r="G384" s="245"/>
      <c r="H384" s="248">
        <v>0.25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179</v>
      </c>
      <c r="AU384" s="254" t="s">
        <v>82</v>
      </c>
      <c r="AV384" s="14" t="s">
        <v>82</v>
      </c>
      <c r="AW384" s="14" t="s">
        <v>30</v>
      </c>
      <c r="AX384" s="14" t="s">
        <v>80</v>
      </c>
      <c r="AY384" s="254" t="s">
        <v>171</v>
      </c>
    </row>
    <row r="385" s="2" customFormat="1" ht="24.15" customHeight="1">
      <c r="A385" s="38"/>
      <c r="B385" s="39"/>
      <c r="C385" s="219" t="s">
        <v>374</v>
      </c>
      <c r="D385" s="219" t="s">
        <v>173</v>
      </c>
      <c r="E385" s="220" t="s">
        <v>375</v>
      </c>
      <c r="F385" s="221" t="s">
        <v>376</v>
      </c>
      <c r="G385" s="222" t="s">
        <v>239</v>
      </c>
      <c r="H385" s="223">
        <v>50</v>
      </c>
      <c r="I385" s="224"/>
      <c r="J385" s="225">
        <f>ROUND(I385*H385,2)</f>
        <v>0</v>
      </c>
      <c r="K385" s="226"/>
      <c r="L385" s="44"/>
      <c r="M385" s="227" t="s">
        <v>1</v>
      </c>
      <c r="N385" s="228" t="s">
        <v>38</v>
      </c>
      <c r="O385" s="91"/>
      <c r="P385" s="229">
        <f>O385*H385</f>
        <v>0</v>
      </c>
      <c r="Q385" s="229">
        <v>0.0010499999999999999</v>
      </c>
      <c r="R385" s="229">
        <f>Q385*H385</f>
        <v>0.052499999999999998</v>
      </c>
      <c r="S385" s="229">
        <v>0</v>
      </c>
      <c r="T385" s="230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1" t="s">
        <v>177</v>
      </c>
      <c r="AT385" s="231" t="s">
        <v>173</v>
      </c>
      <c r="AU385" s="231" t="s">
        <v>82</v>
      </c>
      <c r="AY385" s="17" t="s">
        <v>171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7" t="s">
        <v>80</v>
      </c>
      <c r="BK385" s="232">
        <f>ROUND(I385*H385,2)</f>
        <v>0</v>
      </c>
      <c r="BL385" s="17" t="s">
        <v>177</v>
      </c>
      <c r="BM385" s="231" t="s">
        <v>377</v>
      </c>
    </row>
    <row r="386" s="14" customFormat="1">
      <c r="A386" s="14"/>
      <c r="B386" s="244"/>
      <c r="C386" s="245"/>
      <c r="D386" s="235" t="s">
        <v>179</v>
      </c>
      <c r="E386" s="246" t="s">
        <v>1</v>
      </c>
      <c r="F386" s="247" t="s">
        <v>285</v>
      </c>
      <c r="G386" s="245"/>
      <c r="H386" s="248">
        <v>50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179</v>
      </c>
      <c r="AU386" s="254" t="s">
        <v>82</v>
      </c>
      <c r="AV386" s="14" t="s">
        <v>82</v>
      </c>
      <c r="AW386" s="14" t="s">
        <v>30</v>
      </c>
      <c r="AX386" s="14" t="s">
        <v>80</v>
      </c>
      <c r="AY386" s="254" t="s">
        <v>171</v>
      </c>
    </row>
    <row r="387" s="2" customFormat="1" ht="16.5" customHeight="1">
      <c r="A387" s="38"/>
      <c r="B387" s="39"/>
      <c r="C387" s="219" t="s">
        <v>378</v>
      </c>
      <c r="D387" s="219" t="s">
        <v>173</v>
      </c>
      <c r="E387" s="220" t="s">
        <v>379</v>
      </c>
      <c r="F387" s="221" t="s">
        <v>380</v>
      </c>
      <c r="G387" s="222" t="s">
        <v>176</v>
      </c>
      <c r="H387" s="223">
        <v>0.55000000000000004</v>
      </c>
      <c r="I387" s="224"/>
      <c r="J387" s="225">
        <f>ROUND(I387*H387,2)</f>
        <v>0</v>
      </c>
      <c r="K387" s="226"/>
      <c r="L387" s="44"/>
      <c r="M387" s="227" t="s">
        <v>1</v>
      </c>
      <c r="N387" s="228" t="s">
        <v>38</v>
      </c>
      <c r="O387" s="91"/>
      <c r="P387" s="229">
        <f>O387*H387</f>
        <v>0</v>
      </c>
      <c r="Q387" s="229">
        <v>1.837</v>
      </c>
      <c r="R387" s="229">
        <f>Q387*H387</f>
        <v>1.0103500000000001</v>
      </c>
      <c r="S387" s="229">
        <v>0</v>
      </c>
      <c r="T387" s="230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177</v>
      </c>
      <c r="AT387" s="231" t="s">
        <v>173</v>
      </c>
      <c r="AU387" s="231" t="s">
        <v>82</v>
      </c>
      <c r="AY387" s="17" t="s">
        <v>171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80</v>
      </c>
      <c r="BK387" s="232">
        <f>ROUND(I387*H387,2)</f>
        <v>0</v>
      </c>
      <c r="BL387" s="17" t="s">
        <v>177</v>
      </c>
      <c r="BM387" s="231" t="s">
        <v>381</v>
      </c>
    </row>
    <row r="388" s="13" customFormat="1">
      <c r="A388" s="13"/>
      <c r="B388" s="233"/>
      <c r="C388" s="234"/>
      <c r="D388" s="235" t="s">
        <v>179</v>
      </c>
      <c r="E388" s="236" t="s">
        <v>1</v>
      </c>
      <c r="F388" s="237" t="s">
        <v>181</v>
      </c>
      <c r="G388" s="234"/>
      <c r="H388" s="236" t="s">
        <v>1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179</v>
      </c>
      <c r="AU388" s="243" t="s">
        <v>82</v>
      </c>
      <c r="AV388" s="13" t="s">
        <v>80</v>
      </c>
      <c r="AW388" s="13" t="s">
        <v>30</v>
      </c>
      <c r="AX388" s="13" t="s">
        <v>73</v>
      </c>
      <c r="AY388" s="243" t="s">
        <v>171</v>
      </c>
    </row>
    <row r="389" s="14" customFormat="1">
      <c r="A389" s="14"/>
      <c r="B389" s="244"/>
      <c r="C389" s="245"/>
      <c r="D389" s="235" t="s">
        <v>179</v>
      </c>
      <c r="E389" s="246" t="s">
        <v>1</v>
      </c>
      <c r="F389" s="247" t="s">
        <v>382</v>
      </c>
      <c r="G389" s="245"/>
      <c r="H389" s="248">
        <v>0.10000000000000001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179</v>
      </c>
      <c r="AU389" s="254" t="s">
        <v>82</v>
      </c>
      <c r="AV389" s="14" t="s">
        <v>82</v>
      </c>
      <c r="AW389" s="14" t="s">
        <v>30</v>
      </c>
      <c r="AX389" s="14" t="s">
        <v>73</v>
      </c>
      <c r="AY389" s="254" t="s">
        <v>171</v>
      </c>
    </row>
    <row r="390" s="13" customFormat="1">
      <c r="A390" s="13"/>
      <c r="B390" s="233"/>
      <c r="C390" s="234"/>
      <c r="D390" s="235" t="s">
        <v>179</v>
      </c>
      <c r="E390" s="236" t="s">
        <v>1</v>
      </c>
      <c r="F390" s="237" t="s">
        <v>183</v>
      </c>
      <c r="G390" s="234"/>
      <c r="H390" s="236" t="s">
        <v>1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179</v>
      </c>
      <c r="AU390" s="243" t="s">
        <v>82</v>
      </c>
      <c r="AV390" s="13" t="s">
        <v>80</v>
      </c>
      <c r="AW390" s="13" t="s">
        <v>30</v>
      </c>
      <c r="AX390" s="13" t="s">
        <v>73</v>
      </c>
      <c r="AY390" s="243" t="s">
        <v>171</v>
      </c>
    </row>
    <row r="391" s="14" customFormat="1">
      <c r="A391" s="14"/>
      <c r="B391" s="244"/>
      <c r="C391" s="245"/>
      <c r="D391" s="235" t="s">
        <v>179</v>
      </c>
      <c r="E391" s="246" t="s">
        <v>1</v>
      </c>
      <c r="F391" s="247" t="s">
        <v>383</v>
      </c>
      <c r="G391" s="245"/>
      <c r="H391" s="248">
        <v>0.29999999999999999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179</v>
      </c>
      <c r="AU391" s="254" t="s">
        <v>82</v>
      </c>
      <c r="AV391" s="14" t="s">
        <v>82</v>
      </c>
      <c r="AW391" s="14" t="s">
        <v>30</v>
      </c>
      <c r="AX391" s="14" t="s">
        <v>73</v>
      </c>
      <c r="AY391" s="254" t="s">
        <v>171</v>
      </c>
    </row>
    <row r="392" s="13" customFormat="1">
      <c r="A392" s="13"/>
      <c r="B392" s="233"/>
      <c r="C392" s="234"/>
      <c r="D392" s="235" t="s">
        <v>179</v>
      </c>
      <c r="E392" s="236" t="s">
        <v>1</v>
      </c>
      <c r="F392" s="237" t="s">
        <v>185</v>
      </c>
      <c r="G392" s="234"/>
      <c r="H392" s="236" t="s">
        <v>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179</v>
      </c>
      <c r="AU392" s="243" t="s">
        <v>82</v>
      </c>
      <c r="AV392" s="13" t="s">
        <v>80</v>
      </c>
      <c r="AW392" s="13" t="s">
        <v>30</v>
      </c>
      <c r="AX392" s="13" t="s">
        <v>73</v>
      </c>
      <c r="AY392" s="243" t="s">
        <v>171</v>
      </c>
    </row>
    <row r="393" s="14" customFormat="1">
      <c r="A393" s="14"/>
      <c r="B393" s="244"/>
      <c r="C393" s="245"/>
      <c r="D393" s="235" t="s">
        <v>179</v>
      </c>
      <c r="E393" s="246" t="s">
        <v>1</v>
      </c>
      <c r="F393" s="247" t="s">
        <v>384</v>
      </c>
      <c r="G393" s="245"/>
      <c r="H393" s="248">
        <v>0.14999999999999999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179</v>
      </c>
      <c r="AU393" s="254" t="s">
        <v>82</v>
      </c>
      <c r="AV393" s="14" t="s">
        <v>82</v>
      </c>
      <c r="AW393" s="14" t="s">
        <v>30</v>
      </c>
      <c r="AX393" s="14" t="s">
        <v>73</v>
      </c>
      <c r="AY393" s="254" t="s">
        <v>171</v>
      </c>
    </row>
    <row r="394" s="15" customFormat="1">
      <c r="A394" s="15"/>
      <c r="B394" s="255"/>
      <c r="C394" s="256"/>
      <c r="D394" s="235" t="s">
        <v>179</v>
      </c>
      <c r="E394" s="257" t="s">
        <v>1</v>
      </c>
      <c r="F394" s="258" t="s">
        <v>187</v>
      </c>
      <c r="G394" s="256"/>
      <c r="H394" s="259">
        <v>0.55000000000000004</v>
      </c>
      <c r="I394" s="260"/>
      <c r="J394" s="256"/>
      <c r="K394" s="256"/>
      <c r="L394" s="261"/>
      <c r="M394" s="262"/>
      <c r="N394" s="263"/>
      <c r="O394" s="263"/>
      <c r="P394" s="263"/>
      <c r="Q394" s="263"/>
      <c r="R394" s="263"/>
      <c r="S394" s="263"/>
      <c r="T394" s="26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5" t="s">
        <v>179</v>
      </c>
      <c r="AU394" s="265" t="s">
        <v>82</v>
      </c>
      <c r="AV394" s="15" t="s">
        <v>177</v>
      </c>
      <c r="AW394" s="15" t="s">
        <v>30</v>
      </c>
      <c r="AX394" s="15" t="s">
        <v>80</v>
      </c>
      <c r="AY394" s="265" t="s">
        <v>171</v>
      </c>
    </row>
    <row r="395" s="2" customFormat="1" ht="21.75" customHeight="1">
      <c r="A395" s="38"/>
      <c r="B395" s="39"/>
      <c r="C395" s="219" t="s">
        <v>385</v>
      </c>
      <c r="D395" s="219" t="s">
        <v>173</v>
      </c>
      <c r="E395" s="220" t="s">
        <v>386</v>
      </c>
      <c r="F395" s="221" t="s">
        <v>387</v>
      </c>
      <c r="G395" s="222" t="s">
        <v>195</v>
      </c>
      <c r="H395" s="223">
        <v>8</v>
      </c>
      <c r="I395" s="224"/>
      <c r="J395" s="225">
        <f>ROUND(I395*H395,2)</f>
        <v>0</v>
      </c>
      <c r="K395" s="226"/>
      <c r="L395" s="44"/>
      <c r="M395" s="227" t="s">
        <v>1</v>
      </c>
      <c r="N395" s="228" t="s">
        <v>38</v>
      </c>
      <c r="O395" s="91"/>
      <c r="P395" s="229">
        <f>O395*H395</f>
        <v>0</v>
      </c>
      <c r="Q395" s="229">
        <v>0.04684</v>
      </c>
      <c r="R395" s="229">
        <f>Q395*H395</f>
        <v>0.37472</v>
      </c>
      <c r="S395" s="229">
        <v>0</v>
      </c>
      <c r="T395" s="230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1" t="s">
        <v>177</v>
      </c>
      <c r="AT395" s="231" t="s">
        <v>173</v>
      </c>
      <c r="AU395" s="231" t="s">
        <v>82</v>
      </c>
      <c r="AY395" s="17" t="s">
        <v>171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7" t="s">
        <v>80</v>
      </c>
      <c r="BK395" s="232">
        <f>ROUND(I395*H395,2)</f>
        <v>0</v>
      </c>
      <c r="BL395" s="17" t="s">
        <v>177</v>
      </c>
      <c r="BM395" s="231" t="s">
        <v>388</v>
      </c>
    </row>
    <row r="396" s="13" customFormat="1">
      <c r="A396" s="13"/>
      <c r="B396" s="233"/>
      <c r="C396" s="234"/>
      <c r="D396" s="235" t="s">
        <v>179</v>
      </c>
      <c r="E396" s="236" t="s">
        <v>1</v>
      </c>
      <c r="F396" s="237" t="s">
        <v>389</v>
      </c>
      <c r="G396" s="234"/>
      <c r="H396" s="236" t="s">
        <v>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179</v>
      </c>
      <c r="AU396" s="243" t="s">
        <v>82</v>
      </c>
      <c r="AV396" s="13" t="s">
        <v>80</v>
      </c>
      <c r="AW396" s="13" t="s">
        <v>30</v>
      </c>
      <c r="AX396" s="13" t="s">
        <v>73</v>
      </c>
      <c r="AY396" s="243" t="s">
        <v>171</v>
      </c>
    </row>
    <row r="397" s="14" customFormat="1">
      <c r="A397" s="14"/>
      <c r="B397" s="244"/>
      <c r="C397" s="245"/>
      <c r="D397" s="235" t="s">
        <v>179</v>
      </c>
      <c r="E397" s="246" t="s">
        <v>1</v>
      </c>
      <c r="F397" s="247" t="s">
        <v>390</v>
      </c>
      <c r="G397" s="245"/>
      <c r="H397" s="248">
        <v>2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179</v>
      </c>
      <c r="AU397" s="254" t="s">
        <v>82</v>
      </c>
      <c r="AV397" s="14" t="s">
        <v>82</v>
      </c>
      <c r="AW397" s="14" t="s">
        <v>30</v>
      </c>
      <c r="AX397" s="14" t="s">
        <v>73</v>
      </c>
      <c r="AY397" s="254" t="s">
        <v>171</v>
      </c>
    </row>
    <row r="398" s="13" customFormat="1">
      <c r="A398" s="13"/>
      <c r="B398" s="233"/>
      <c r="C398" s="234"/>
      <c r="D398" s="235" t="s">
        <v>179</v>
      </c>
      <c r="E398" s="236" t="s">
        <v>1</v>
      </c>
      <c r="F398" s="237" t="s">
        <v>274</v>
      </c>
      <c r="G398" s="234"/>
      <c r="H398" s="236" t="s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179</v>
      </c>
      <c r="AU398" s="243" t="s">
        <v>82</v>
      </c>
      <c r="AV398" s="13" t="s">
        <v>80</v>
      </c>
      <c r="AW398" s="13" t="s">
        <v>30</v>
      </c>
      <c r="AX398" s="13" t="s">
        <v>73</v>
      </c>
      <c r="AY398" s="243" t="s">
        <v>171</v>
      </c>
    </row>
    <row r="399" s="14" customFormat="1">
      <c r="A399" s="14"/>
      <c r="B399" s="244"/>
      <c r="C399" s="245"/>
      <c r="D399" s="235" t="s">
        <v>179</v>
      </c>
      <c r="E399" s="246" t="s">
        <v>1</v>
      </c>
      <c r="F399" s="247" t="s">
        <v>80</v>
      </c>
      <c r="G399" s="245"/>
      <c r="H399" s="248">
        <v>1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179</v>
      </c>
      <c r="AU399" s="254" t="s">
        <v>82</v>
      </c>
      <c r="AV399" s="14" t="s">
        <v>82</v>
      </c>
      <c r="AW399" s="14" t="s">
        <v>30</v>
      </c>
      <c r="AX399" s="14" t="s">
        <v>73</v>
      </c>
      <c r="AY399" s="254" t="s">
        <v>171</v>
      </c>
    </row>
    <row r="400" s="13" customFormat="1">
      <c r="A400" s="13"/>
      <c r="B400" s="233"/>
      <c r="C400" s="234"/>
      <c r="D400" s="235" t="s">
        <v>179</v>
      </c>
      <c r="E400" s="236" t="s">
        <v>1</v>
      </c>
      <c r="F400" s="237" t="s">
        <v>391</v>
      </c>
      <c r="G400" s="234"/>
      <c r="H400" s="236" t="s">
        <v>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179</v>
      </c>
      <c r="AU400" s="243" t="s">
        <v>82</v>
      </c>
      <c r="AV400" s="13" t="s">
        <v>80</v>
      </c>
      <c r="AW400" s="13" t="s">
        <v>30</v>
      </c>
      <c r="AX400" s="13" t="s">
        <v>73</v>
      </c>
      <c r="AY400" s="243" t="s">
        <v>171</v>
      </c>
    </row>
    <row r="401" s="14" customFormat="1">
      <c r="A401" s="14"/>
      <c r="B401" s="244"/>
      <c r="C401" s="245"/>
      <c r="D401" s="235" t="s">
        <v>179</v>
      </c>
      <c r="E401" s="246" t="s">
        <v>1</v>
      </c>
      <c r="F401" s="247" t="s">
        <v>80</v>
      </c>
      <c r="G401" s="245"/>
      <c r="H401" s="248">
        <v>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179</v>
      </c>
      <c r="AU401" s="254" t="s">
        <v>82</v>
      </c>
      <c r="AV401" s="14" t="s">
        <v>82</v>
      </c>
      <c r="AW401" s="14" t="s">
        <v>30</v>
      </c>
      <c r="AX401" s="14" t="s">
        <v>73</v>
      </c>
      <c r="AY401" s="254" t="s">
        <v>171</v>
      </c>
    </row>
    <row r="402" s="13" customFormat="1">
      <c r="A402" s="13"/>
      <c r="B402" s="233"/>
      <c r="C402" s="234"/>
      <c r="D402" s="235" t="s">
        <v>179</v>
      </c>
      <c r="E402" s="236" t="s">
        <v>1</v>
      </c>
      <c r="F402" s="237" t="s">
        <v>181</v>
      </c>
      <c r="G402" s="234"/>
      <c r="H402" s="236" t="s">
        <v>1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179</v>
      </c>
      <c r="AU402" s="243" t="s">
        <v>82</v>
      </c>
      <c r="AV402" s="13" t="s">
        <v>80</v>
      </c>
      <c r="AW402" s="13" t="s">
        <v>30</v>
      </c>
      <c r="AX402" s="13" t="s">
        <v>73</v>
      </c>
      <c r="AY402" s="243" t="s">
        <v>171</v>
      </c>
    </row>
    <row r="403" s="14" customFormat="1">
      <c r="A403" s="14"/>
      <c r="B403" s="244"/>
      <c r="C403" s="245"/>
      <c r="D403" s="235" t="s">
        <v>179</v>
      </c>
      <c r="E403" s="246" t="s">
        <v>1</v>
      </c>
      <c r="F403" s="247" t="s">
        <v>80</v>
      </c>
      <c r="G403" s="245"/>
      <c r="H403" s="248">
        <v>1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179</v>
      </c>
      <c r="AU403" s="254" t="s">
        <v>82</v>
      </c>
      <c r="AV403" s="14" t="s">
        <v>82</v>
      </c>
      <c r="AW403" s="14" t="s">
        <v>30</v>
      </c>
      <c r="AX403" s="14" t="s">
        <v>73</v>
      </c>
      <c r="AY403" s="254" t="s">
        <v>171</v>
      </c>
    </row>
    <row r="404" s="13" customFormat="1">
      <c r="A404" s="13"/>
      <c r="B404" s="233"/>
      <c r="C404" s="234"/>
      <c r="D404" s="235" t="s">
        <v>179</v>
      </c>
      <c r="E404" s="236" t="s">
        <v>1</v>
      </c>
      <c r="F404" s="237" t="s">
        <v>278</v>
      </c>
      <c r="G404" s="234"/>
      <c r="H404" s="236" t="s">
        <v>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179</v>
      </c>
      <c r="AU404" s="243" t="s">
        <v>82</v>
      </c>
      <c r="AV404" s="13" t="s">
        <v>80</v>
      </c>
      <c r="AW404" s="13" t="s">
        <v>30</v>
      </c>
      <c r="AX404" s="13" t="s">
        <v>73</v>
      </c>
      <c r="AY404" s="243" t="s">
        <v>171</v>
      </c>
    </row>
    <row r="405" s="14" customFormat="1">
      <c r="A405" s="14"/>
      <c r="B405" s="244"/>
      <c r="C405" s="245"/>
      <c r="D405" s="235" t="s">
        <v>179</v>
      </c>
      <c r="E405" s="246" t="s">
        <v>1</v>
      </c>
      <c r="F405" s="247" t="s">
        <v>390</v>
      </c>
      <c r="G405" s="245"/>
      <c r="H405" s="248">
        <v>2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179</v>
      </c>
      <c r="AU405" s="254" t="s">
        <v>82</v>
      </c>
      <c r="AV405" s="14" t="s">
        <v>82</v>
      </c>
      <c r="AW405" s="14" t="s">
        <v>30</v>
      </c>
      <c r="AX405" s="14" t="s">
        <v>73</v>
      </c>
      <c r="AY405" s="254" t="s">
        <v>171</v>
      </c>
    </row>
    <row r="406" s="13" customFormat="1">
      <c r="A406" s="13"/>
      <c r="B406" s="233"/>
      <c r="C406" s="234"/>
      <c r="D406" s="235" t="s">
        <v>179</v>
      </c>
      <c r="E406" s="236" t="s">
        <v>1</v>
      </c>
      <c r="F406" s="237" t="s">
        <v>263</v>
      </c>
      <c r="G406" s="234"/>
      <c r="H406" s="236" t="s">
        <v>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179</v>
      </c>
      <c r="AU406" s="243" t="s">
        <v>82</v>
      </c>
      <c r="AV406" s="13" t="s">
        <v>80</v>
      </c>
      <c r="AW406" s="13" t="s">
        <v>30</v>
      </c>
      <c r="AX406" s="13" t="s">
        <v>73</v>
      </c>
      <c r="AY406" s="243" t="s">
        <v>171</v>
      </c>
    </row>
    <row r="407" s="14" customFormat="1">
      <c r="A407" s="14"/>
      <c r="B407" s="244"/>
      <c r="C407" s="245"/>
      <c r="D407" s="235" t="s">
        <v>179</v>
      </c>
      <c r="E407" s="246" t="s">
        <v>1</v>
      </c>
      <c r="F407" s="247" t="s">
        <v>80</v>
      </c>
      <c r="G407" s="245"/>
      <c r="H407" s="248">
        <v>1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179</v>
      </c>
      <c r="AU407" s="254" t="s">
        <v>82</v>
      </c>
      <c r="AV407" s="14" t="s">
        <v>82</v>
      </c>
      <c r="AW407" s="14" t="s">
        <v>30</v>
      </c>
      <c r="AX407" s="14" t="s">
        <v>73</v>
      </c>
      <c r="AY407" s="254" t="s">
        <v>171</v>
      </c>
    </row>
    <row r="408" s="15" customFormat="1">
      <c r="A408" s="15"/>
      <c r="B408" s="255"/>
      <c r="C408" s="256"/>
      <c r="D408" s="235" t="s">
        <v>179</v>
      </c>
      <c r="E408" s="257" t="s">
        <v>1</v>
      </c>
      <c r="F408" s="258" t="s">
        <v>187</v>
      </c>
      <c r="G408" s="256"/>
      <c r="H408" s="259">
        <v>8</v>
      </c>
      <c r="I408" s="260"/>
      <c r="J408" s="256"/>
      <c r="K408" s="256"/>
      <c r="L408" s="261"/>
      <c r="M408" s="262"/>
      <c r="N408" s="263"/>
      <c r="O408" s="263"/>
      <c r="P408" s="263"/>
      <c r="Q408" s="263"/>
      <c r="R408" s="263"/>
      <c r="S408" s="263"/>
      <c r="T408" s="264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5" t="s">
        <v>179</v>
      </c>
      <c r="AU408" s="265" t="s">
        <v>82</v>
      </c>
      <c r="AV408" s="15" t="s">
        <v>177</v>
      </c>
      <c r="AW408" s="15" t="s">
        <v>30</v>
      </c>
      <c r="AX408" s="15" t="s">
        <v>80</v>
      </c>
      <c r="AY408" s="265" t="s">
        <v>171</v>
      </c>
    </row>
    <row r="409" s="2" customFormat="1" ht="24.15" customHeight="1">
      <c r="A409" s="38"/>
      <c r="B409" s="39"/>
      <c r="C409" s="266" t="s">
        <v>392</v>
      </c>
      <c r="D409" s="266" t="s">
        <v>393</v>
      </c>
      <c r="E409" s="267" t="s">
        <v>394</v>
      </c>
      <c r="F409" s="268" t="s">
        <v>395</v>
      </c>
      <c r="G409" s="269" t="s">
        <v>195</v>
      </c>
      <c r="H409" s="270">
        <v>6</v>
      </c>
      <c r="I409" s="271"/>
      <c r="J409" s="272">
        <f>ROUND(I409*H409,2)</f>
        <v>0</v>
      </c>
      <c r="K409" s="273"/>
      <c r="L409" s="274"/>
      <c r="M409" s="275" t="s">
        <v>1</v>
      </c>
      <c r="N409" s="276" t="s">
        <v>38</v>
      </c>
      <c r="O409" s="91"/>
      <c r="P409" s="229">
        <f>O409*H409</f>
        <v>0</v>
      </c>
      <c r="Q409" s="229">
        <v>0.012250000000000001</v>
      </c>
      <c r="R409" s="229">
        <f>Q409*H409</f>
        <v>0.07350000000000001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236</v>
      </c>
      <c r="AT409" s="231" t="s">
        <v>393</v>
      </c>
      <c r="AU409" s="231" t="s">
        <v>82</v>
      </c>
      <c r="AY409" s="17" t="s">
        <v>171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80</v>
      </c>
      <c r="BK409" s="232">
        <f>ROUND(I409*H409,2)</f>
        <v>0</v>
      </c>
      <c r="BL409" s="17" t="s">
        <v>177</v>
      </c>
      <c r="BM409" s="231" t="s">
        <v>396</v>
      </c>
    </row>
    <row r="410" s="13" customFormat="1">
      <c r="A410" s="13"/>
      <c r="B410" s="233"/>
      <c r="C410" s="234"/>
      <c r="D410" s="235" t="s">
        <v>179</v>
      </c>
      <c r="E410" s="236" t="s">
        <v>1</v>
      </c>
      <c r="F410" s="237" t="s">
        <v>397</v>
      </c>
      <c r="G410" s="234"/>
      <c r="H410" s="236" t="s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179</v>
      </c>
      <c r="AU410" s="243" t="s">
        <v>82</v>
      </c>
      <c r="AV410" s="13" t="s">
        <v>80</v>
      </c>
      <c r="AW410" s="13" t="s">
        <v>30</v>
      </c>
      <c r="AX410" s="13" t="s">
        <v>73</v>
      </c>
      <c r="AY410" s="243" t="s">
        <v>171</v>
      </c>
    </row>
    <row r="411" s="14" customFormat="1">
      <c r="A411" s="14"/>
      <c r="B411" s="244"/>
      <c r="C411" s="245"/>
      <c r="D411" s="235" t="s">
        <v>179</v>
      </c>
      <c r="E411" s="246" t="s">
        <v>1</v>
      </c>
      <c r="F411" s="247" t="s">
        <v>398</v>
      </c>
      <c r="G411" s="245"/>
      <c r="H411" s="248">
        <v>3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179</v>
      </c>
      <c r="AU411" s="254" t="s">
        <v>82</v>
      </c>
      <c r="AV411" s="14" t="s">
        <v>82</v>
      </c>
      <c r="AW411" s="14" t="s">
        <v>30</v>
      </c>
      <c r="AX411" s="14" t="s">
        <v>73</v>
      </c>
      <c r="AY411" s="254" t="s">
        <v>171</v>
      </c>
    </row>
    <row r="412" s="13" customFormat="1">
      <c r="A412" s="13"/>
      <c r="B412" s="233"/>
      <c r="C412" s="234"/>
      <c r="D412" s="235" t="s">
        <v>179</v>
      </c>
      <c r="E412" s="236" t="s">
        <v>1</v>
      </c>
      <c r="F412" s="237" t="s">
        <v>181</v>
      </c>
      <c r="G412" s="234"/>
      <c r="H412" s="236" t="s">
        <v>1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179</v>
      </c>
      <c r="AU412" s="243" t="s">
        <v>82</v>
      </c>
      <c r="AV412" s="13" t="s">
        <v>80</v>
      </c>
      <c r="AW412" s="13" t="s">
        <v>30</v>
      </c>
      <c r="AX412" s="13" t="s">
        <v>73</v>
      </c>
      <c r="AY412" s="243" t="s">
        <v>171</v>
      </c>
    </row>
    <row r="413" s="14" customFormat="1">
      <c r="A413" s="14"/>
      <c r="B413" s="244"/>
      <c r="C413" s="245"/>
      <c r="D413" s="235" t="s">
        <v>179</v>
      </c>
      <c r="E413" s="246" t="s">
        <v>1</v>
      </c>
      <c r="F413" s="247" t="s">
        <v>80</v>
      </c>
      <c r="G413" s="245"/>
      <c r="H413" s="248">
        <v>1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179</v>
      </c>
      <c r="AU413" s="254" t="s">
        <v>82</v>
      </c>
      <c r="AV413" s="14" t="s">
        <v>82</v>
      </c>
      <c r="AW413" s="14" t="s">
        <v>30</v>
      </c>
      <c r="AX413" s="14" t="s">
        <v>73</v>
      </c>
      <c r="AY413" s="254" t="s">
        <v>171</v>
      </c>
    </row>
    <row r="414" s="13" customFormat="1">
      <c r="A414" s="13"/>
      <c r="B414" s="233"/>
      <c r="C414" s="234"/>
      <c r="D414" s="235" t="s">
        <v>179</v>
      </c>
      <c r="E414" s="236" t="s">
        <v>1</v>
      </c>
      <c r="F414" s="237" t="s">
        <v>278</v>
      </c>
      <c r="G414" s="234"/>
      <c r="H414" s="236" t="s">
        <v>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179</v>
      </c>
      <c r="AU414" s="243" t="s">
        <v>82</v>
      </c>
      <c r="AV414" s="13" t="s">
        <v>80</v>
      </c>
      <c r="AW414" s="13" t="s">
        <v>30</v>
      </c>
      <c r="AX414" s="13" t="s">
        <v>73</v>
      </c>
      <c r="AY414" s="243" t="s">
        <v>171</v>
      </c>
    </row>
    <row r="415" s="14" customFormat="1">
      <c r="A415" s="14"/>
      <c r="B415" s="244"/>
      <c r="C415" s="245"/>
      <c r="D415" s="235" t="s">
        <v>179</v>
      </c>
      <c r="E415" s="246" t="s">
        <v>1</v>
      </c>
      <c r="F415" s="247" t="s">
        <v>390</v>
      </c>
      <c r="G415" s="245"/>
      <c r="H415" s="248">
        <v>2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179</v>
      </c>
      <c r="AU415" s="254" t="s">
        <v>82</v>
      </c>
      <c r="AV415" s="14" t="s">
        <v>82</v>
      </c>
      <c r="AW415" s="14" t="s">
        <v>30</v>
      </c>
      <c r="AX415" s="14" t="s">
        <v>73</v>
      </c>
      <c r="AY415" s="254" t="s">
        <v>171</v>
      </c>
    </row>
    <row r="416" s="15" customFormat="1">
      <c r="A416" s="15"/>
      <c r="B416" s="255"/>
      <c r="C416" s="256"/>
      <c r="D416" s="235" t="s">
        <v>179</v>
      </c>
      <c r="E416" s="257" t="s">
        <v>1</v>
      </c>
      <c r="F416" s="258" t="s">
        <v>187</v>
      </c>
      <c r="G416" s="256"/>
      <c r="H416" s="259">
        <v>6</v>
      </c>
      <c r="I416" s="260"/>
      <c r="J416" s="256"/>
      <c r="K416" s="256"/>
      <c r="L416" s="261"/>
      <c r="M416" s="262"/>
      <c r="N416" s="263"/>
      <c r="O416" s="263"/>
      <c r="P416" s="263"/>
      <c r="Q416" s="263"/>
      <c r="R416" s="263"/>
      <c r="S416" s="263"/>
      <c r="T416" s="264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5" t="s">
        <v>179</v>
      </c>
      <c r="AU416" s="265" t="s">
        <v>82</v>
      </c>
      <c r="AV416" s="15" t="s">
        <v>177</v>
      </c>
      <c r="AW416" s="15" t="s">
        <v>30</v>
      </c>
      <c r="AX416" s="15" t="s">
        <v>80</v>
      </c>
      <c r="AY416" s="265" t="s">
        <v>171</v>
      </c>
    </row>
    <row r="417" s="2" customFormat="1" ht="24.15" customHeight="1">
      <c r="A417" s="38"/>
      <c r="B417" s="39"/>
      <c r="C417" s="266" t="s">
        <v>399</v>
      </c>
      <c r="D417" s="266" t="s">
        <v>393</v>
      </c>
      <c r="E417" s="267" t="s">
        <v>400</v>
      </c>
      <c r="F417" s="268" t="s">
        <v>401</v>
      </c>
      <c r="G417" s="269" t="s">
        <v>195</v>
      </c>
      <c r="H417" s="270">
        <v>2</v>
      </c>
      <c r="I417" s="271"/>
      <c r="J417" s="272">
        <f>ROUND(I417*H417,2)</f>
        <v>0</v>
      </c>
      <c r="K417" s="273"/>
      <c r="L417" s="274"/>
      <c r="M417" s="275" t="s">
        <v>1</v>
      </c>
      <c r="N417" s="276" t="s">
        <v>38</v>
      </c>
      <c r="O417" s="91"/>
      <c r="P417" s="229">
        <f>O417*H417</f>
        <v>0</v>
      </c>
      <c r="Q417" s="229">
        <v>0.012489999999999999</v>
      </c>
      <c r="R417" s="229">
        <f>Q417*H417</f>
        <v>0.024979999999999999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236</v>
      </c>
      <c r="AT417" s="231" t="s">
        <v>393</v>
      </c>
      <c r="AU417" s="231" t="s">
        <v>82</v>
      </c>
      <c r="AY417" s="17" t="s">
        <v>171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80</v>
      </c>
      <c r="BK417" s="232">
        <f>ROUND(I417*H417,2)</f>
        <v>0</v>
      </c>
      <c r="BL417" s="17" t="s">
        <v>177</v>
      </c>
      <c r="BM417" s="231" t="s">
        <v>402</v>
      </c>
    </row>
    <row r="418" s="13" customFormat="1">
      <c r="A418" s="13"/>
      <c r="B418" s="233"/>
      <c r="C418" s="234"/>
      <c r="D418" s="235" t="s">
        <v>179</v>
      </c>
      <c r="E418" s="236" t="s">
        <v>1</v>
      </c>
      <c r="F418" s="237" t="s">
        <v>263</v>
      </c>
      <c r="G418" s="234"/>
      <c r="H418" s="236" t="s">
        <v>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179</v>
      </c>
      <c r="AU418" s="243" t="s">
        <v>82</v>
      </c>
      <c r="AV418" s="13" t="s">
        <v>80</v>
      </c>
      <c r="AW418" s="13" t="s">
        <v>30</v>
      </c>
      <c r="AX418" s="13" t="s">
        <v>73</v>
      </c>
      <c r="AY418" s="243" t="s">
        <v>171</v>
      </c>
    </row>
    <row r="419" s="14" customFormat="1">
      <c r="A419" s="14"/>
      <c r="B419" s="244"/>
      <c r="C419" s="245"/>
      <c r="D419" s="235" t="s">
        <v>179</v>
      </c>
      <c r="E419" s="246" t="s">
        <v>1</v>
      </c>
      <c r="F419" s="247" t="s">
        <v>80</v>
      </c>
      <c r="G419" s="245"/>
      <c r="H419" s="248">
        <v>1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179</v>
      </c>
      <c r="AU419" s="254" t="s">
        <v>82</v>
      </c>
      <c r="AV419" s="14" t="s">
        <v>82</v>
      </c>
      <c r="AW419" s="14" t="s">
        <v>30</v>
      </c>
      <c r="AX419" s="14" t="s">
        <v>73</v>
      </c>
      <c r="AY419" s="254" t="s">
        <v>171</v>
      </c>
    </row>
    <row r="420" s="13" customFormat="1">
      <c r="A420" s="13"/>
      <c r="B420" s="233"/>
      <c r="C420" s="234"/>
      <c r="D420" s="235" t="s">
        <v>179</v>
      </c>
      <c r="E420" s="236" t="s">
        <v>1</v>
      </c>
      <c r="F420" s="237" t="s">
        <v>274</v>
      </c>
      <c r="G420" s="234"/>
      <c r="H420" s="236" t="s">
        <v>1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179</v>
      </c>
      <c r="AU420" s="243" t="s">
        <v>82</v>
      </c>
      <c r="AV420" s="13" t="s">
        <v>80</v>
      </c>
      <c r="AW420" s="13" t="s">
        <v>30</v>
      </c>
      <c r="AX420" s="13" t="s">
        <v>73</v>
      </c>
      <c r="AY420" s="243" t="s">
        <v>171</v>
      </c>
    </row>
    <row r="421" s="14" customFormat="1">
      <c r="A421" s="14"/>
      <c r="B421" s="244"/>
      <c r="C421" s="245"/>
      <c r="D421" s="235" t="s">
        <v>179</v>
      </c>
      <c r="E421" s="246" t="s">
        <v>1</v>
      </c>
      <c r="F421" s="247" t="s">
        <v>80</v>
      </c>
      <c r="G421" s="245"/>
      <c r="H421" s="248">
        <v>1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179</v>
      </c>
      <c r="AU421" s="254" t="s">
        <v>82</v>
      </c>
      <c r="AV421" s="14" t="s">
        <v>82</v>
      </c>
      <c r="AW421" s="14" t="s">
        <v>30</v>
      </c>
      <c r="AX421" s="14" t="s">
        <v>73</v>
      </c>
      <c r="AY421" s="254" t="s">
        <v>171</v>
      </c>
    </row>
    <row r="422" s="15" customFormat="1">
      <c r="A422" s="15"/>
      <c r="B422" s="255"/>
      <c r="C422" s="256"/>
      <c r="D422" s="235" t="s">
        <v>179</v>
      </c>
      <c r="E422" s="257" t="s">
        <v>1</v>
      </c>
      <c r="F422" s="258" t="s">
        <v>187</v>
      </c>
      <c r="G422" s="256"/>
      <c r="H422" s="259">
        <v>2</v>
      </c>
      <c r="I422" s="260"/>
      <c r="J422" s="256"/>
      <c r="K422" s="256"/>
      <c r="L422" s="261"/>
      <c r="M422" s="262"/>
      <c r="N422" s="263"/>
      <c r="O422" s="263"/>
      <c r="P422" s="263"/>
      <c r="Q422" s="263"/>
      <c r="R422" s="263"/>
      <c r="S422" s="263"/>
      <c r="T422" s="264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5" t="s">
        <v>179</v>
      </c>
      <c r="AU422" s="265" t="s">
        <v>82</v>
      </c>
      <c r="AV422" s="15" t="s">
        <v>177</v>
      </c>
      <c r="AW422" s="15" t="s">
        <v>30</v>
      </c>
      <c r="AX422" s="15" t="s">
        <v>80</v>
      </c>
      <c r="AY422" s="265" t="s">
        <v>171</v>
      </c>
    </row>
    <row r="423" s="12" customFormat="1" ht="22.8" customHeight="1">
      <c r="A423" s="12"/>
      <c r="B423" s="203"/>
      <c r="C423" s="204"/>
      <c r="D423" s="205" t="s">
        <v>72</v>
      </c>
      <c r="E423" s="217" t="s">
        <v>242</v>
      </c>
      <c r="F423" s="217" t="s">
        <v>403</v>
      </c>
      <c r="G423" s="204"/>
      <c r="H423" s="204"/>
      <c r="I423" s="207"/>
      <c r="J423" s="218">
        <f>BK423</f>
        <v>0</v>
      </c>
      <c r="K423" s="204"/>
      <c r="L423" s="209"/>
      <c r="M423" s="210"/>
      <c r="N423" s="211"/>
      <c r="O423" s="211"/>
      <c r="P423" s="212">
        <f>SUM(P424:P645)</f>
        <v>0</v>
      </c>
      <c r="Q423" s="211"/>
      <c r="R423" s="212">
        <f>SUM(R424:R645)</f>
        <v>0.021841999999999997</v>
      </c>
      <c r="S423" s="211"/>
      <c r="T423" s="213">
        <f>SUM(T424:T645)</f>
        <v>29.031365000000005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4" t="s">
        <v>80</v>
      </c>
      <c r="AT423" s="215" t="s">
        <v>72</v>
      </c>
      <c r="AU423" s="215" t="s">
        <v>80</v>
      </c>
      <c r="AY423" s="214" t="s">
        <v>171</v>
      </c>
      <c r="BK423" s="216">
        <f>SUM(BK424:BK645)</f>
        <v>0</v>
      </c>
    </row>
    <row r="424" s="2" customFormat="1" ht="33" customHeight="1">
      <c r="A424" s="38"/>
      <c r="B424" s="39"/>
      <c r="C424" s="219" t="s">
        <v>404</v>
      </c>
      <c r="D424" s="219" t="s">
        <v>173</v>
      </c>
      <c r="E424" s="220" t="s">
        <v>405</v>
      </c>
      <c r="F424" s="221" t="s">
        <v>406</v>
      </c>
      <c r="G424" s="222" t="s">
        <v>211</v>
      </c>
      <c r="H424" s="223">
        <v>131.91999999999999</v>
      </c>
      <c r="I424" s="224"/>
      <c r="J424" s="225">
        <f>ROUND(I424*H424,2)</f>
        <v>0</v>
      </c>
      <c r="K424" s="226"/>
      <c r="L424" s="44"/>
      <c r="M424" s="227" t="s">
        <v>1</v>
      </c>
      <c r="N424" s="228" t="s">
        <v>38</v>
      </c>
      <c r="O424" s="91"/>
      <c r="P424" s="229">
        <f>O424*H424</f>
        <v>0</v>
      </c>
      <c r="Q424" s="229">
        <v>0.00012999999999999999</v>
      </c>
      <c r="R424" s="229">
        <f>Q424*H424</f>
        <v>0.017149599999999997</v>
      </c>
      <c r="S424" s="229">
        <v>0</v>
      </c>
      <c r="T424" s="230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1" t="s">
        <v>177</v>
      </c>
      <c r="AT424" s="231" t="s">
        <v>173</v>
      </c>
      <c r="AU424" s="231" t="s">
        <v>82</v>
      </c>
      <c r="AY424" s="17" t="s">
        <v>171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7" t="s">
        <v>80</v>
      </c>
      <c r="BK424" s="232">
        <f>ROUND(I424*H424,2)</f>
        <v>0</v>
      </c>
      <c r="BL424" s="17" t="s">
        <v>177</v>
      </c>
      <c r="BM424" s="231" t="s">
        <v>407</v>
      </c>
    </row>
    <row r="425" s="13" customFormat="1">
      <c r="A425" s="13"/>
      <c r="B425" s="233"/>
      <c r="C425" s="234"/>
      <c r="D425" s="235" t="s">
        <v>179</v>
      </c>
      <c r="E425" s="236" t="s">
        <v>1</v>
      </c>
      <c r="F425" s="237" t="s">
        <v>408</v>
      </c>
      <c r="G425" s="234"/>
      <c r="H425" s="236" t="s">
        <v>1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179</v>
      </c>
      <c r="AU425" s="243" t="s">
        <v>82</v>
      </c>
      <c r="AV425" s="13" t="s">
        <v>80</v>
      </c>
      <c r="AW425" s="13" t="s">
        <v>30</v>
      </c>
      <c r="AX425" s="13" t="s">
        <v>73</v>
      </c>
      <c r="AY425" s="243" t="s">
        <v>171</v>
      </c>
    </row>
    <row r="426" s="14" customFormat="1">
      <c r="A426" s="14"/>
      <c r="B426" s="244"/>
      <c r="C426" s="245"/>
      <c r="D426" s="235" t="s">
        <v>179</v>
      </c>
      <c r="E426" s="246" t="s">
        <v>1</v>
      </c>
      <c r="F426" s="247" t="s">
        <v>399</v>
      </c>
      <c r="G426" s="245"/>
      <c r="H426" s="248">
        <v>32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179</v>
      </c>
      <c r="AU426" s="254" t="s">
        <v>82</v>
      </c>
      <c r="AV426" s="14" t="s">
        <v>82</v>
      </c>
      <c r="AW426" s="14" t="s">
        <v>30</v>
      </c>
      <c r="AX426" s="14" t="s">
        <v>73</v>
      </c>
      <c r="AY426" s="254" t="s">
        <v>171</v>
      </c>
    </row>
    <row r="427" s="13" customFormat="1">
      <c r="A427" s="13"/>
      <c r="B427" s="233"/>
      <c r="C427" s="234"/>
      <c r="D427" s="235" t="s">
        <v>179</v>
      </c>
      <c r="E427" s="236" t="s">
        <v>1</v>
      </c>
      <c r="F427" s="237" t="s">
        <v>409</v>
      </c>
      <c r="G427" s="234"/>
      <c r="H427" s="236" t="s">
        <v>1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179</v>
      </c>
      <c r="AU427" s="243" t="s">
        <v>82</v>
      </c>
      <c r="AV427" s="13" t="s">
        <v>80</v>
      </c>
      <c r="AW427" s="13" t="s">
        <v>30</v>
      </c>
      <c r="AX427" s="13" t="s">
        <v>73</v>
      </c>
      <c r="AY427" s="243" t="s">
        <v>171</v>
      </c>
    </row>
    <row r="428" s="14" customFormat="1">
      <c r="A428" s="14"/>
      <c r="B428" s="244"/>
      <c r="C428" s="245"/>
      <c r="D428" s="235" t="s">
        <v>179</v>
      </c>
      <c r="E428" s="246" t="s">
        <v>1</v>
      </c>
      <c r="F428" s="247" t="s">
        <v>410</v>
      </c>
      <c r="G428" s="245"/>
      <c r="H428" s="248">
        <v>20.350000000000001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179</v>
      </c>
      <c r="AU428" s="254" t="s">
        <v>82</v>
      </c>
      <c r="AV428" s="14" t="s">
        <v>82</v>
      </c>
      <c r="AW428" s="14" t="s">
        <v>30</v>
      </c>
      <c r="AX428" s="14" t="s">
        <v>73</v>
      </c>
      <c r="AY428" s="254" t="s">
        <v>171</v>
      </c>
    </row>
    <row r="429" s="13" customFormat="1">
      <c r="A429" s="13"/>
      <c r="B429" s="233"/>
      <c r="C429" s="234"/>
      <c r="D429" s="235" t="s">
        <v>179</v>
      </c>
      <c r="E429" s="236" t="s">
        <v>1</v>
      </c>
      <c r="F429" s="237" t="s">
        <v>411</v>
      </c>
      <c r="G429" s="234"/>
      <c r="H429" s="236" t="s">
        <v>1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179</v>
      </c>
      <c r="AU429" s="243" t="s">
        <v>82</v>
      </c>
      <c r="AV429" s="13" t="s">
        <v>80</v>
      </c>
      <c r="AW429" s="13" t="s">
        <v>30</v>
      </c>
      <c r="AX429" s="13" t="s">
        <v>73</v>
      </c>
      <c r="AY429" s="243" t="s">
        <v>171</v>
      </c>
    </row>
    <row r="430" s="14" customFormat="1">
      <c r="A430" s="14"/>
      <c r="B430" s="244"/>
      <c r="C430" s="245"/>
      <c r="D430" s="235" t="s">
        <v>179</v>
      </c>
      <c r="E430" s="246" t="s">
        <v>1</v>
      </c>
      <c r="F430" s="247" t="s">
        <v>412</v>
      </c>
      <c r="G430" s="245"/>
      <c r="H430" s="248">
        <v>21.699999999999999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179</v>
      </c>
      <c r="AU430" s="254" t="s">
        <v>82</v>
      </c>
      <c r="AV430" s="14" t="s">
        <v>82</v>
      </c>
      <c r="AW430" s="14" t="s">
        <v>30</v>
      </c>
      <c r="AX430" s="14" t="s">
        <v>73</v>
      </c>
      <c r="AY430" s="254" t="s">
        <v>171</v>
      </c>
    </row>
    <row r="431" s="13" customFormat="1">
      <c r="A431" s="13"/>
      <c r="B431" s="233"/>
      <c r="C431" s="234"/>
      <c r="D431" s="235" t="s">
        <v>179</v>
      </c>
      <c r="E431" s="236" t="s">
        <v>1</v>
      </c>
      <c r="F431" s="237" t="s">
        <v>413</v>
      </c>
      <c r="G431" s="234"/>
      <c r="H431" s="236" t="s">
        <v>1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179</v>
      </c>
      <c r="AU431" s="243" t="s">
        <v>82</v>
      </c>
      <c r="AV431" s="13" t="s">
        <v>80</v>
      </c>
      <c r="AW431" s="13" t="s">
        <v>30</v>
      </c>
      <c r="AX431" s="13" t="s">
        <v>73</v>
      </c>
      <c r="AY431" s="243" t="s">
        <v>171</v>
      </c>
    </row>
    <row r="432" s="14" customFormat="1">
      <c r="A432" s="14"/>
      <c r="B432" s="244"/>
      <c r="C432" s="245"/>
      <c r="D432" s="235" t="s">
        <v>179</v>
      </c>
      <c r="E432" s="246" t="s">
        <v>1</v>
      </c>
      <c r="F432" s="247" t="s">
        <v>414</v>
      </c>
      <c r="G432" s="245"/>
      <c r="H432" s="248">
        <v>14.99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179</v>
      </c>
      <c r="AU432" s="254" t="s">
        <v>82</v>
      </c>
      <c r="AV432" s="14" t="s">
        <v>82</v>
      </c>
      <c r="AW432" s="14" t="s">
        <v>30</v>
      </c>
      <c r="AX432" s="14" t="s">
        <v>73</v>
      </c>
      <c r="AY432" s="254" t="s">
        <v>171</v>
      </c>
    </row>
    <row r="433" s="13" customFormat="1">
      <c r="A433" s="13"/>
      <c r="B433" s="233"/>
      <c r="C433" s="234"/>
      <c r="D433" s="235" t="s">
        <v>179</v>
      </c>
      <c r="E433" s="236" t="s">
        <v>1</v>
      </c>
      <c r="F433" s="237" t="s">
        <v>415</v>
      </c>
      <c r="G433" s="234"/>
      <c r="H433" s="236" t="s">
        <v>1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179</v>
      </c>
      <c r="AU433" s="243" t="s">
        <v>82</v>
      </c>
      <c r="AV433" s="13" t="s">
        <v>80</v>
      </c>
      <c r="AW433" s="13" t="s">
        <v>30</v>
      </c>
      <c r="AX433" s="13" t="s">
        <v>73</v>
      </c>
      <c r="AY433" s="243" t="s">
        <v>171</v>
      </c>
    </row>
    <row r="434" s="14" customFormat="1">
      <c r="A434" s="14"/>
      <c r="B434" s="244"/>
      <c r="C434" s="245"/>
      <c r="D434" s="235" t="s">
        <v>179</v>
      </c>
      <c r="E434" s="246" t="s">
        <v>1</v>
      </c>
      <c r="F434" s="247" t="s">
        <v>416</v>
      </c>
      <c r="G434" s="245"/>
      <c r="H434" s="248">
        <v>4.6699999999999999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179</v>
      </c>
      <c r="AU434" s="254" t="s">
        <v>82</v>
      </c>
      <c r="AV434" s="14" t="s">
        <v>82</v>
      </c>
      <c r="AW434" s="14" t="s">
        <v>30</v>
      </c>
      <c r="AX434" s="14" t="s">
        <v>73</v>
      </c>
      <c r="AY434" s="254" t="s">
        <v>171</v>
      </c>
    </row>
    <row r="435" s="13" customFormat="1">
      <c r="A435" s="13"/>
      <c r="B435" s="233"/>
      <c r="C435" s="234"/>
      <c r="D435" s="235" t="s">
        <v>179</v>
      </c>
      <c r="E435" s="236" t="s">
        <v>1</v>
      </c>
      <c r="F435" s="237" t="s">
        <v>417</v>
      </c>
      <c r="G435" s="234"/>
      <c r="H435" s="236" t="s">
        <v>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179</v>
      </c>
      <c r="AU435" s="243" t="s">
        <v>82</v>
      </c>
      <c r="AV435" s="13" t="s">
        <v>80</v>
      </c>
      <c r="AW435" s="13" t="s">
        <v>30</v>
      </c>
      <c r="AX435" s="13" t="s">
        <v>73</v>
      </c>
      <c r="AY435" s="243" t="s">
        <v>171</v>
      </c>
    </row>
    <row r="436" s="14" customFormat="1">
      <c r="A436" s="14"/>
      <c r="B436" s="244"/>
      <c r="C436" s="245"/>
      <c r="D436" s="235" t="s">
        <v>179</v>
      </c>
      <c r="E436" s="246" t="s">
        <v>1</v>
      </c>
      <c r="F436" s="247" t="s">
        <v>416</v>
      </c>
      <c r="G436" s="245"/>
      <c r="H436" s="248">
        <v>4.6699999999999999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179</v>
      </c>
      <c r="AU436" s="254" t="s">
        <v>82</v>
      </c>
      <c r="AV436" s="14" t="s">
        <v>82</v>
      </c>
      <c r="AW436" s="14" t="s">
        <v>30</v>
      </c>
      <c r="AX436" s="14" t="s">
        <v>73</v>
      </c>
      <c r="AY436" s="254" t="s">
        <v>171</v>
      </c>
    </row>
    <row r="437" s="13" customFormat="1">
      <c r="A437" s="13"/>
      <c r="B437" s="233"/>
      <c r="C437" s="234"/>
      <c r="D437" s="235" t="s">
        <v>179</v>
      </c>
      <c r="E437" s="236" t="s">
        <v>1</v>
      </c>
      <c r="F437" s="237" t="s">
        <v>418</v>
      </c>
      <c r="G437" s="234"/>
      <c r="H437" s="236" t="s">
        <v>1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179</v>
      </c>
      <c r="AU437" s="243" t="s">
        <v>82</v>
      </c>
      <c r="AV437" s="13" t="s">
        <v>80</v>
      </c>
      <c r="AW437" s="13" t="s">
        <v>30</v>
      </c>
      <c r="AX437" s="13" t="s">
        <v>73</v>
      </c>
      <c r="AY437" s="243" t="s">
        <v>171</v>
      </c>
    </row>
    <row r="438" s="14" customFormat="1">
      <c r="A438" s="14"/>
      <c r="B438" s="244"/>
      <c r="C438" s="245"/>
      <c r="D438" s="235" t="s">
        <v>179</v>
      </c>
      <c r="E438" s="246" t="s">
        <v>1</v>
      </c>
      <c r="F438" s="247" t="s">
        <v>419</v>
      </c>
      <c r="G438" s="245"/>
      <c r="H438" s="248">
        <v>8.9600000000000009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179</v>
      </c>
      <c r="AU438" s="254" t="s">
        <v>82</v>
      </c>
      <c r="AV438" s="14" t="s">
        <v>82</v>
      </c>
      <c r="AW438" s="14" t="s">
        <v>30</v>
      </c>
      <c r="AX438" s="14" t="s">
        <v>73</v>
      </c>
      <c r="AY438" s="254" t="s">
        <v>171</v>
      </c>
    </row>
    <row r="439" s="13" customFormat="1">
      <c r="A439" s="13"/>
      <c r="B439" s="233"/>
      <c r="C439" s="234"/>
      <c r="D439" s="235" t="s">
        <v>179</v>
      </c>
      <c r="E439" s="236" t="s">
        <v>1</v>
      </c>
      <c r="F439" s="237" t="s">
        <v>420</v>
      </c>
      <c r="G439" s="234"/>
      <c r="H439" s="236" t="s">
        <v>1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179</v>
      </c>
      <c r="AU439" s="243" t="s">
        <v>82</v>
      </c>
      <c r="AV439" s="13" t="s">
        <v>80</v>
      </c>
      <c r="AW439" s="13" t="s">
        <v>30</v>
      </c>
      <c r="AX439" s="13" t="s">
        <v>73</v>
      </c>
      <c r="AY439" s="243" t="s">
        <v>171</v>
      </c>
    </row>
    <row r="440" s="14" customFormat="1">
      <c r="A440" s="14"/>
      <c r="B440" s="244"/>
      <c r="C440" s="245"/>
      <c r="D440" s="235" t="s">
        <v>179</v>
      </c>
      <c r="E440" s="246" t="s">
        <v>1</v>
      </c>
      <c r="F440" s="247" t="s">
        <v>421</v>
      </c>
      <c r="G440" s="245"/>
      <c r="H440" s="248">
        <v>2.75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179</v>
      </c>
      <c r="AU440" s="254" t="s">
        <v>82</v>
      </c>
      <c r="AV440" s="14" t="s">
        <v>82</v>
      </c>
      <c r="AW440" s="14" t="s">
        <v>30</v>
      </c>
      <c r="AX440" s="14" t="s">
        <v>73</v>
      </c>
      <c r="AY440" s="254" t="s">
        <v>171</v>
      </c>
    </row>
    <row r="441" s="13" customFormat="1">
      <c r="A441" s="13"/>
      <c r="B441" s="233"/>
      <c r="C441" s="234"/>
      <c r="D441" s="235" t="s">
        <v>179</v>
      </c>
      <c r="E441" s="236" t="s">
        <v>1</v>
      </c>
      <c r="F441" s="237" t="s">
        <v>422</v>
      </c>
      <c r="G441" s="234"/>
      <c r="H441" s="236" t="s">
        <v>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179</v>
      </c>
      <c r="AU441" s="243" t="s">
        <v>82</v>
      </c>
      <c r="AV441" s="13" t="s">
        <v>80</v>
      </c>
      <c r="AW441" s="13" t="s">
        <v>30</v>
      </c>
      <c r="AX441" s="13" t="s">
        <v>73</v>
      </c>
      <c r="AY441" s="243" t="s">
        <v>171</v>
      </c>
    </row>
    <row r="442" s="14" customFormat="1">
      <c r="A442" s="14"/>
      <c r="B442" s="244"/>
      <c r="C442" s="245"/>
      <c r="D442" s="235" t="s">
        <v>179</v>
      </c>
      <c r="E442" s="246" t="s">
        <v>1</v>
      </c>
      <c r="F442" s="247" t="s">
        <v>423</v>
      </c>
      <c r="G442" s="245"/>
      <c r="H442" s="248">
        <v>3.3500000000000001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179</v>
      </c>
      <c r="AU442" s="254" t="s">
        <v>82</v>
      </c>
      <c r="AV442" s="14" t="s">
        <v>82</v>
      </c>
      <c r="AW442" s="14" t="s">
        <v>30</v>
      </c>
      <c r="AX442" s="14" t="s">
        <v>73</v>
      </c>
      <c r="AY442" s="254" t="s">
        <v>171</v>
      </c>
    </row>
    <row r="443" s="13" customFormat="1">
      <c r="A443" s="13"/>
      <c r="B443" s="233"/>
      <c r="C443" s="234"/>
      <c r="D443" s="235" t="s">
        <v>179</v>
      </c>
      <c r="E443" s="236" t="s">
        <v>1</v>
      </c>
      <c r="F443" s="237" t="s">
        <v>424</v>
      </c>
      <c r="G443" s="234"/>
      <c r="H443" s="236" t="s">
        <v>1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179</v>
      </c>
      <c r="AU443" s="243" t="s">
        <v>82</v>
      </c>
      <c r="AV443" s="13" t="s">
        <v>80</v>
      </c>
      <c r="AW443" s="13" t="s">
        <v>30</v>
      </c>
      <c r="AX443" s="13" t="s">
        <v>73</v>
      </c>
      <c r="AY443" s="243" t="s">
        <v>171</v>
      </c>
    </row>
    <row r="444" s="14" customFormat="1">
      <c r="A444" s="14"/>
      <c r="B444" s="244"/>
      <c r="C444" s="245"/>
      <c r="D444" s="235" t="s">
        <v>179</v>
      </c>
      <c r="E444" s="246" t="s">
        <v>1</v>
      </c>
      <c r="F444" s="247" t="s">
        <v>425</v>
      </c>
      <c r="G444" s="245"/>
      <c r="H444" s="248">
        <v>3.0499999999999998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179</v>
      </c>
      <c r="AU444" s="254" t="s">
        <v>82</v>
      </c>
      <c r="AV444" s="14" t="s">
        <v>82</v>
      </c>
      <c r="AW444" s="14" t="s">
        <v>30</v>
      </c>
      <c r="AX444" s="14" t="s">
        <v>73</v>
      </c>
      <c r="AY444" s="254" t="s">
        <v>171</v>
      </c>
    </row>
    <row r="445" s="13" customFormat="1">
      <c r="A445" s="13"/>
      <c r="B445" s="233"/>
      <c r="C445" s="234"/>
      <c r="D445" s="235" t="s">
        <v>179</v>
      </c>
      <c r="E445" s="236" t="s">
        <v>1</v>
      </c>
      <c r="F445" s="237" t="s">
        <v>426</v>
      </c>
      <c r="G445" s="234"/>
      <c r="H445" s="236" t="s">
        <v>1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179</v>
      </c>
      <c r="AU445" s="243" t="s">
        <v>82</v>
      </c>
      <c r="AV445" s="13" t="s">
        <v>80</v>
      </c>
      <c r="AW445" s="13" t="s">
        <v>30</v>
      </c>
      <c r="AX445" s="13" t="s">
        <v>73</v>
      </c>
      <c r="AY445" s="243" t="s">
        <v>171</v>
      </c>
    </row>
    <row r="446" s="14" customFormat="1">
      <c r="A446" s="14"/>
      <c r="B446" s="244"/>
      <c r="C446" s="245"/>
      <c r="D446" s="235" t="s">
        <v>179</v>
      </c>
      <c r="E446" s="246" t="s">
        <v>1</v>
      </c>
      <c r="F446" s="247" t="s">
        <v>427</v>
      </c>
      <c r="G446" s="245"/>
      <c r="H446" s="248">
        <v>3.96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179</v>
      </c>
      <c r="AU446" s="254" t="s">
        <v>82</v>
      </c>
      <c r="AV446" s="14" t="s">
        <v>82</v>
      </c>
      <c r="AW446" s="14" t="s">
        <v>30</v>
      </c>
      <c r="AX446" s="14" t="s">
        <v>73</v>
      </c>
      <c r="AY446" s="254" t="s">
        <v>171</v>
      </c>
    </row>
    <row r="447" s="13" customFormat="1">
      <c r="A447" s="13"/>
      <c r="B447" s="233"/>
      <c r="C447" s="234"/>
      <c r="D447" s="235" t="s">
        <v>179</v>
      </c>
      <c r="E447" s="236" t="s">
        <v>1</v>
      </c>
      <c r="F447" s="237" t="s">
        <v>428</v>
      </c>
      <c r="G447" s="234"/>
      <c r="H447" s="236" t="s">
        <v>1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179</v>
      </c>
      <c r="AU447" s="243" t="s">
        <v>82</v>
      </c>
      <c r="AV447" s="13" t="s">
        <v>80</v>
      </c>
      <c r="AW447" s="13" t="s">
        <v>30</v>
      </c>
      <c r="AX447" s="13" t="s">
        <v>73</v>
      </c>
      <c r="AY447" s="243" t="s">
        <v>171</v>
      </c>
    </row>
    <row r="448" s="14" customFormat="1">
      <c r="A448" s="14"/>
      <c r="B448" s="244"/>
      <c r="C448" s="245"/>
      <c r="D448" s="235" t="s">
        <v>179</v>
      </c>
      <c r="E448" s="246" t="s">
        <v>1</v>
      </c>
      <c r="F448" s="247" t="s">
        <v>429</v>
      </c>
      <c r="G448" s="245"/>
      <c r="H448" s="248">
        <v>11.470000000000001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179</v>
      </c>
      <c r="AU448" s="254" t="s">
        <v>82</v>
      </c>
      <c r="AV448" s="14" t="s">
        <v>82</v>
      </c>
      <c r="AW448" s="14" t="s">
        <v>30</v>
      </c>
      <c r="AX448" s="14" t="s">
        <v>73</v>
      </c>
      <c r="AY448" s="254" t="s">
        <v>171</v>
      </c>
    </row>
    <row r="449" s="15" customFormat="1">
      <c r="A449" s="15"/>
      <c r="B449" s="255"/>
      <c r="C449" s="256"/>
      <c r="D449" s="235" t="s">
        <v>179</v>
      </c>
      <c r="E449" s="257" t="s">
        <v>1</v>
      </c>
      <c r="F449" s="258" t="s">
        <v>187</v>
      </c>
      <c r="G449" s="256"/>
      <c r="H449" s="259">
        <v>131.91999999999999</v>
      </c>
      <c r="I449" s="260"/>
      <c r="J449" s="256"/>
      <c r="K449" s="256"/>
      <c r="L449" s="261"/>
      <c r="M449" s="262"/>
      <c r="N449" s="263"/>
      <c r="O449" s="263"/>
      <c r="P449" s="263"/>
      <c r="Q449" s="263"/>
      <c r="R449" s="263"/>
      <c r="S449" s="263"/>
      <c r="T449" s="264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5" t="s">
        <v>179</v>
      </c>
      <c r="AU449" s="265" t="s">
        <v>82</v>
      </c>
      <c r="AV449" s="15" t="s">
        <v>177</v>
      </c>
      <c r="AW449" s="15" t="s">
        <v>30</v>
      </c>
      <c r="AX449" s="15" t="s">
        <v>80</v>
      </c>
      <c r="AY449" s="265" t="s">
        <v>171</v>
      </c>
    </row>
    <row r="450" s="2" customFormat="1" ht="24.15" customHeight="1">
      <c r="A450" s="38"/>
      <c r="B450" s="39"/>
      <c r="C450" s="219" t="s">
        <v>430</v>
      </c>
      <c r="D450" s="219" t="s">
        <v>173</v>
      </c>
      <c r="E450" s="220" t="s">
        <v>431</v>
      </c>
      <c r="F450" s="221" t="s">
        <v>432</v>
      </c>
      <c r="G450" s="222" t="s">
        <v>211</v>
      </c>
      <c r="H450" s="223">
        <v>117.31</v>
      </c>
      <c r="I450" s="224"/>
      <c r="J450" s="225">
        <f>ROUND(I450*H450,2)</f>
        <v>0</v>
      </c>
      <c r="K450" s="226"/>
      <c r="L450" s="44"/>
      <c r="M450" s="227" t="s">
        <v>1</v>
      </c>
      <c r="N450" s="228" t="s">
        <v>38</v>
      </c>
      <c r="O450" s="91"/>
      <c r="P450" s="229">
        <f>O450*H450</f>
        <v>0</v>
      </c>
      <c r="Q450" s="229">
        <v>4.0000000000000003E-05</v>
      </c>
      <c r="R450" s="229">
        <f>Q450*H450</f>
        <v>0.0046924000000000002</v>
      </c>
      <c r="S450" s="229">
        <v>0</v>
      </c>
      <c r="T450" s="230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1" t="s">
        <v>177</v>
      </c>
      <c r="AT450" s="231" t="s">
        <v>173</v>
      </c>
      <c r="AU450" s="231" t="s">
        <v>82</v>
      </c>
      <c r="AY450" s="17" t="s">
        <v>171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7" t="s">
        <v>80</v>
      </c>
      <c r="BK450" s="232">
        <f>ROUND(I450*H450,2)</f>
        <v>0</v>
      </c>
      <c r="BL450" s="17" t="s">
        <v>177</v>
      </c>
      <c r="BM450" s="231" t="s">
        <v>433</v>
      </c>
    </row>
    <row r="451" s="14" customFormat="1">
      <c r="A451" s="14"/>
      <c r="B451" s="244"/>
      <c r="C451" s="245"/>
      <c r="D451" s="235" t="s">
        <v>179</v>
      </c>
      <c r="E451" s="246" t="s">
        <v>1</v>
      </c>
      <c r="F451" s="247" t="s">
        <v>434</v>
      </c>
      <c r="G451" s="245"/>
      <c r="H451" s="248">
        <v>117.31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179</v>
      </c>
      <c r="AU451" s="254" t="s">
        <v>82</v>
      </c>
      <c r="AV451" s="14" t="s">
        <v>82</v>
      </c>
      <c r="AW451" s="14" t="s">
        <v>30</v>
      </c>
      <c r="AX451" s="14" t="s">
        <v>80</v>
      </c>
      <c r="AY451" s="254" t="s">
        <v>171</v>
      </c>
    </row>
    <row r="452" s="2" customFormat="1" ht="16.5" customHeight="1">
      <c r="A452" s="38"/>
      <c r="B452" s="39"/>
      <c r="C452" s="219" t="s">
        <v>435</v>
      </c>
      <c r="D452" s="219" t="s">
        <v>173</v>
      </c>
      <c r="E452" s="220" t="s">
        <v>436</v>
      </c>
      <c r="F452" s="221" t="s">
        <v>437</v>
      </c>
      <c r="G452" s="222" t="s">
        <v>211</v>
      </c>
      <c r="H452" s="223">
        <v>6000</v>
      </c>
      <c r="I452" s="224"/>
      <c r="J452" s="225">
        <f>ROUND(I452*H452,2)</f>
        <v>0</v>
      </c>
      <c r="K452" s="226"/>
      <c r="L452" s="44"/>
      <c r="M452" s="227" t="s">
        <v>1</v>
      </c>
      <c r="N452" s="228" t="s">
        <v>38</v>
      </c>
      <c r="O452" s="91"/>
      <c r="P452" s="229">
        <f>O452*H452</f>
        <v>0</v>
      </c>
      <c r="Q452" s="229">
        <v>0</v>
      </c>
      <c r="R452" s="229">
        <f>Q452*H452</f>
        <v>0</v>
      </c>
      <c r="S452" s="229">
        <v>0</v>
      </c>
      <c r="T452" s="23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1" t="s">
        <v>177</v>
      </c>
      <c r="AT452" s="231" t="s">
        <v>173</v>
      </c>
      <c r="AU452" s="231" t="s">
        <v>82</v>
      </c>
      <c r="AY452" s="17" t="s">
        <v>171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7" t="s">
        <v>80</v>
      </c>
      <c r="BK452" s="232">
        <f>ROUND(I452*H452,2)</f>
        <v>0</v>
      </c>
      <c r="BL452" s="17" t="s">
        <v>177</v>
      </c>
      <c r="BM452" s="231" t="s">
        <v>438</v>
      </c>
    </row>
    <row r="453" s="13" customFormat="1">
      <c r="A453" s="13"/>
      <c r="B453" s="233"/>
      <c r="C453" s="234"/>
      <c r="D453" s="235" t="s">
        <v>179</v>
      </c>
      <c r="E453" s="236" t="s">
        <v>1</v>
      </c>
      <c r="F453" s="237" t="s">
        <v>439</v>
      </c>
      <c r="G453" s="234"/>
      <c r="H453" s="236" t="s">
        <v>1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179</v>
      </c>
      <c r="AU453" s="243" t="s">
        <v>82</v>
      </c>
      <c r="AV453" s="13" t="s">
        <v>80</v>
      </c>
      <c r="AW453" s="13" t="s">
        <v>30</v>
      </c>
      <c r="AX453" s="13" t="s">
        <v>73</v>
      </c>
      <c r="AY453" s="243" t="s">
        <v>171</v>
      </c>
    </row>
    <row r="454" s="14" customFormat="1">
      <c r="A454" s="14"/>
      <c r="B454" s="244"/>
      <c r="C454" s="245"/>
      <c r="D454" s="235" t="s">
        <v>179</v>
      </c>
      <c r="E454" s="246" t="s">
        <v>1</v>
      </c>
      <c r="F454" s="247" t="s">
        <v>440</v>
      </c>
      <c r="G454" s="245"/>
      <c r="H454" s="248">
        <v>6000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179</v>
      </c>
      <c r="AU454" s="254" t="s">
        <v>82</v>
      </c>
      <c r="AV454" s="14" t="s">
        <v>82</v>
      </c>
      <c r="AW454" s="14" t="s">
        <v>30</v>
      </c>
      <c r="AX454" s="14" t="s">
        <v>80</v>
      </c>
      <c r="AY454" s="254" t="s">
        <v>171</v>
      </c>
    </row>
    <row r="455" s="2" customFormat="1" ht="21.75" customHeight="1">
      <c r="A455" s="38"/>
      <c r="B455" s="39"/>
      <c r="C455" s="219" t="s">
        <v>441</v>
      </c>
      <c r="D455" s="219" t="s">
        <v>173</v>
      </c>
      <c r="E455" s="220" t="s">
        <v>442</v>
      </c>
      <c r="F455" s="221" t="s">
        <v>443</v>
      </c>
      <c r="G455" s="222" t="s">
        <v>211</v>
      </c>
      <c r="H455" s="223">
        <v>56.064</v>
      </c>
      <c r="I455" s="224"/>
      <c r="J455" s="225">
        <f>ROUND(I455*H455,2)</f>
        <v>0</v>
      </c>
      <c r="K455" s="226"/>
      <c r="L455" s="44"/>
      <c r="M455" s="227" t="s">
        <v>1</v>
      </c>
      <c r="N455" s="228" t="s">
        <v>38</v>
      </c>
      <c r="O455" s="91"/>
      <c r="P455" s="229">
        <f>O455*H455</f>
        <v>0</v>
      </c>
      <c r="Q455" s="229">
        <v>0</v>
      </c>
      <c r="R455" s="229">
        <f>Q455*H455</f>
        <v>0</v>
      </c>
      <c r="S455" s="229">
        <v>0.26100000000000001</v>
      </c>
      <c r="T455" s="230">
        <f>S455*H455</f>
        <v>14.632704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1" t="s">
        <v>307</v>
      </c>
      <c r="AT455" s="231" t="s">
        <v>173</v>
      </c>
      <c r="AU455" s="231" t="s">
        <v>82</v>
      </c>
      <c r="AY455" s="17" t="s">
        <v>171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7" t="s">
        <v>80</v>
      </c>
      <c r="BK455" s="232">
        <f>ROUND(I455*H455,2)</f>
        <v>0</v>
      </c>
      <c r="BL455" s="17" t="s">
        <v>307</v>
      </c>
      <c r="BM455" s="231" t="s">
        <v>444</v>
      </c>
    </row>
    <row r="456" s="13" customFormat="1">
      <c r="A456" s="13"/>
      <c r="B456" s="233"/>
      <c r="C456" s="234"/>
      <c r="D456" s="235" t="s">
        <v>179</v>
      </c>
      <c r="E456" s="236" t="s">
        <v>1</v>
      </c>
      <c r="F456" s="237" t="s">
        <v>224</v>
      </c>
      <c r="G456" s="234"/>
      <c r="H456" s="236" t="s">
        <v>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179</v>
      </c>
      <c r="AU456" s="243" t="s">
        <v>82</v>
      </c>
      <c r="AV456" s="13" t="s">
        <v>80</v>
      </c>
      <c r="AW456" s="13" t="s">
        <v>30</v>
      </c>
      <c r="AX456" s="13" t="s">
        <v>73</v>
      </c>
      <c r="AY456" s="243" t="s">
        <v>171</v>
      </c>
    </row>
    <row r="457" s="14" customFormat="1">
      <c r="A457" s="14"/>
      <c r="B457" s="244"/>
      <c r="C457" s="245"/>
      <c r="D457" s="235" t="s">
        <v>179</v>
      </c>
      <c r="E457" s="246" t="s">
        <v>1</v>
      </c>
      <c r="F457" s="247" t="s">
        <v>445</v>
      </c>
      <c r="G457" s="245"/>
      <c r="H457" s="248">
        <v>15.448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179</v>
      </c>
      <c r="AU457" s="254" t="s">
        <v>82</v>
      </c>
      <c r="AV457" s="14" t="s">
        <v>82</v>
      </c>
      <c r="AW457" s="14" t="s">
        <v>30</v>
      </c>
      <c r="AX457" s="14" t="s">
        <v>73</v>
      </c>
      <c r="AY457" s="254" t="s">
        <v>171</v>
      </c>
    </row>
    <row r="458" s="13" customFormat="1">
      <c r="A458" s="13"/>
      <c r="B458" s="233"/>
      <c r="C458" s="234"/>
      <c r="D458" s="235" t="s">
        <v>179</v>
      </c>
      <c r="E458" s="236" t="s">
        <v>1</v>
      </c>
      <c r="F458" s="237" t="s">
        <v>446</v>
      </c>
      <c r="G458" s="234"/>
      <c r="H458" s="236" t="s">
        <v>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179</v>
      </c>
      <c r="AU458" s="243" t="s">
        <v>82</v>
      </c>
      <c r="AV458" s="13" t="s">
        <v>80</v>
      </c>
      <c r="AW458" s="13" t="s">
        <v>30</v>
      </c>
      <c r="AX458" s="13" t="s">
        <v>73</v>
      </c>
      <c r="AY458" s="243" t="s">
        <v>171</v>
      </c>
    </row>
    <row r="459" s="14" customFormat="1">
      <c r="A459" s="14"/>
      <c r="B459" s="244"/>
      <c r="C459" s="245"/>
      <c r="D459" s="235" t="s">
        <v>179</v>
      </c>
      <c r="E459" s="246" t="s">
        <v>1</v>
      </c>
      <c r="F459" s="247" t="s">
        <v>447</v>
      </c>
      <c r="G459" s="245"/>
      <c r="H459" s="248">
        <v>5.7720000000000002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179</v>
      </c>
      <c r="AU459" s="254" t="s">
        <v>82</v>
      </c>
      <c r="AV459" s="14" t="s">
        <v>82</v>
      </c>
      <c r="AW459" s="14" t="s">
        <v>30</v>
      </c>
      <c r="AX459" s="14" t="s">
        <v>73</v>
      </c>
      <c r="AY459" s="254" t="s">
        <v>171</v>
      </c>
    </row>
    <row r="460" s="13" customFormat="1">
      <c r="A460" s="13"/>
      <c r="B460" s="233"/>
      <c r="C460" s="234"/>
      <c r="D460" s="235" t="s">
        <v>179</v>
      </c>
      <c r="E460" s="236" t="s">
        <v>1</v>
      </c>
      <c r="F460" s="237" t="s">
        <v>448</v>
      </c>
      <c r="G460" s="234"/>
      <c r="H460" s="236" t="s">
        <v>1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179</v>
      </c>
      <c r="AU460" s="243" t="s">
        <v>82</v>
      </c>
      <c r="AV460" s="13" t="s">
        <v>80</v>
      </c>
      <c r="AW460" s="13" t="s">
        <v>30</v>
      </c>
      <c r="AX460" s="13" t="s">
        <v>73</v>
      </c>
      <c r="AY460" s="243" t="s">
        <v>171</v>
      </c>
    </row>
    <row r="461" s="14" customFormat="1">
      <c r="A461" s="14"/>
      <c r="B461" s="244"/>
      <c r="C461" s="245"/>
      <c r="D461" s="235" t="s">
        <v>179</v>
      </c>
      <c r="E461" s="246" t="s">
        <v>1</v>
      </c>
      <c r="F461" s="247" t="s">
        <v>449</v>
      </c>
      <c r="G461" s="245"/>
      <c r="H461" s="248">
        <v>2.2999999999999998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179</v>
      </c>
      <c r="AU461" s="254" t="s">
        <v>82</v>
      </c>
      <c r="AV461" s="14" t="s">
        <v>82</v>
      </c>
      <c r="AW461" s="14" t="s">
        <v>30</v>
      </c>
      <c r="AX461" s="14" t="s">
        <v>73</v>
      </c>
      <c r="AY461" s="254" t="s">
        <v>171</v>
      </c>
    </row>
    <row r="462" s="13" customFormat="1">
      <c r="A462" s="13"/>
      <c r="B462" s="233"/>
      <c r="C462" s="234"/>
      <c r="D462" s="235" t="s">
        <v>179</v>
      </c>
      <c r="E462" s="236" t="s">
        <v>1</v>
      </c>
      <c r="F462" s="237" t="s">
        <v>450</v>
      </c>
      <c r="G462" s="234"/>
      <c r="H462" s="236" t="s">
        <v>1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179</v>
      </c>
      <c r="AU462" s="243" t="s">
        <v>82</v>
      </c>
      <c r="AV462" s="13" t="s">
        <v>80</v>
      </c>
      <c r="AW462" s="13" t="s">
        <v>30</v>
      </c>
      <c r="AX462" s="13" t="s">
        <v>73</v>
      </c>
      <c r="AY462" s="243" t="s">
        <v>171</v>
      </c>
    </row>
    <row r="463" s="14" customFormat="1">
      <c r="A463" s="14"/>
      <c r="B463" s="244"/>
      <c r="C463" s="245"/>
      <c r="D463" s="235" t="s">
        <v>179</v>
      </c>
      <c r="E463" s="246" t="s">
        <v>1</v>
      </c>
      <c r="F463" s="247" t="s">
        <v>451</v>
      </c>
      <c r="G463" s="245"/>
      <c r="H463" s="248">
        <v>2.8079999999999998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179</v>
      </c>
      <c r="AU463" s="254" t="s">
        <v>82</v>
      </c>
      <c r="AV463" s="14" t="s">
        <v>82</v>
      </c>
      <c r="AW463" s="14" t="s">
        <v>30</v>
      </c>
      <c r="AX463" s="14" t="s">
        <v>73</v>
      </c>
      <c r="AY463" s="254" t="s">
        <v>171</v>
      </c>
    </row>
    <row r="464" s="13" customFormat="1">
      <c r="A464" s="13"/>
      <c r="B464" s="233"/>
      <c r="C464" s="234"/>
      <c r="D464" s="235" t="s">
        <v>179</v>
      </c>
      <c r="E464" s="236" t="s">
        <v>1</v>
      </c>
      <c r="F464" s="237" t="s">
        <v>452</v>
      </c>
      <c r="G464" s="234"/>
      <c r="H464" s="236" t="s">
        <v>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179</v>
      </c>
      <c r="AU464" s="243" t="s">
        <v>82</v>
      </c>
      <c r="AV464" s="13" t="s">
        <v>80</v>
      </c>
      <c r="AW464" s="13" t="s">
        <v>30</v>
      </c>
      <c r="AX464" s="13" t="s">
        <v>73</v>
      </c>
      <c r="AY464" s="243" t="s">
        <v>171</v>
      </c>
    </row>
    <row r="465" s="14" customFormat="1">
      <c r="A465" s="14"/>
      <c r="B465" s="244"/>
      <c r="C465" s="245"/>
      <c r="D465" s="235" t="s">
        <v>179</v>
      </c>
      <c r="E465" s="246" t="s">
        <v>1</v>
      </c>
      <c r="F465" s="247" t="s">
        <v>453</v>
      </c>
      <c r="G465" s="245"/>
      <c r="H465" s="248">
        <v>2.8559999999999999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179</v>
      </c>
      <c r="AU465" s="254" t="s">
        <v>82</v>
      </c>
      <c r="AV465" s="14" t="s">
        <v>82</v>
      </c>
      <c r="AW465" s="14" t="s">
        <v>30</v>
      </c>
      <c r="AX465" s="14" t="s">
        <v>73</v>
      </c>
      <c r="AY465" s="254" t="s">
        <v>171</v>
      </c>
    </row>
    <row r="466" s="13" customFormat="1">
      <c r="A466" s="13"/>
      <c r="B466" s="233"/>
      <c r="C466" s="234"/>
      <c r="D466" s="235" t="s">
        <v>179</v>
      </c>
      <c r="E466" s="236" t="s">
        <v>1</v>
      </c>
      <c r="F466" s="237" t="s">
        <v>454</v>
      </c>
      <c r="G466" s="234"/>
      <c r="H466" s="236" t="s">
        <v>1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179</v>
      </c>
      <c r="AU466" s="243" t="s">
        <v>82</v>
      </c>
      <c r="AV466" s="13" t="s">
        <v>80</v>
      </c>
      <c r="AW466" s="13" t="s">
        <v>30</v>
      </c>
      <c r="AX466" s="13" t="s">
        <v>73</v>
      </c>
      <c r="AY466" s="243" t="s">
        <v>171</v>
      </c>
    </row>
    <row r="467" s="14" customFormat="1">
      <c r="A467" s="14"/>
      <c r="B467" s="244"/>
      <c r="C467" s="245"/>
      <c r="D467" s="235" t="s">
        <v>179</v>
      </c>
      <c r="E467" s="246" t="s">
        <v>1</v>
      </c>
      <c r="F467" s="247" t="s">
        <v>455</v>
      </c>
      <c r="G467" s="245"/>
      <c r="H467" s="248">
        <v>9.984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179</v>
      </c>
      <c r="AU467" s="254" t="s">
        <v>82</v>
      </c>
      <c r="AV467" s="14" t="s">
        <v>82</v>
      </c>
      <c r="AW467" s="14" t="s">
        <v>30</v>
      </c>
      <c r="AX467" s="14" t="s">
        <v>73</v>
      </c>
      <c r="AY467" s="254" t="s">
        <v>171</v>
      </c>
    </row>
    <row r="468" s="13" customFormat="1">
      <c r="A468" s="13"/>
      <c r="B468" s="233"/>
      <c r="C468" s="234"/>
      <c r="D468" s="235" t="s">
        <v>179</v>
      </c>
      <c r="E468" s="236" t="s">
        <v>1</v>
      </c>
      <c r="F468" s="237" t="s">
        <v>456</v>
      </c>
      <c r="G468" s="234"/>
      <c r="H468" s="236" t="s">
        <v>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179</v>
      </c>
      <c r="AU468" s="243" t="s">
        <v>82</v>
      </c>
      <c r="AV468" s="13" t="s">
        <v>80</v>
      </c>
      <c r="AW468" s="13" t="s">
        <v>30</v>
      </c>
      <c r="AX468" s="13" t="s">
        <v>73</v>
      </c>
      <c r="AY468" s="243" t="s">
        <v>171</v>
      </c>
    </row>
    <row r="469" s="14" customFormat="1">
      <c r="A469" s="14"/>
      <c r="B469" s="244"/>
      <c r="C469" s="245"/>
      <c r="D469" s="235" t="s">
        <v>179</v>
      </c>
      <c r="E469" s="246" t="s">
        <v>1</v>
      </c>
      <c r="F469" s="247" t="s">
        <v>455</v>
      </c>
      <c r="G469" s="245"/>
      <c r="H469" s="248">
        <v>9.984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179</v>
      </c>
      <c r="AU469" s="254" t="s">
        <v>82</v>
      </c>
      <c r="AV469" s="14" t="s">
        <v>82</v>
      </c>
      <c r="AW469" s="14" t="s">
        <v>30</v>
      </c>
      <c r="AX469" s="14" t="s">
        <v>73</v>
      </c>
      <c r="AY469" s="254" t="s">
        <v>171</v>
      </c>
    </row>
    <row r="470" s="13" customFormat="1">
      <c r="A470" s="13"/>
      <c r="B470" s="233"/>
      <c r="C470" s="234"/>
      <c r="D470" s="235" t="s">
        <v>179</v>
      </c>
      <c r="E470" s="236" t="s">
        <v>1</v>
      </c>
      <c r="F470" s="237" t="s">
        <v>457</v>
      </c>
      <c r="G470" s="234"/>
      <c r="H470" s="236" t="s">
        <v>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179</v>
      </c>
      <c r="AU470" s="243" t="s">
        <v>82</v>
      </c>
      <c r="AV470" s="13" t="s">
        <v>80</v>
      </c>
      <c r="AW470" s="13" t="s">
        <v>30</v>
      </c>
      <c r="AX470" s="13" t="s">
        <v>73</v>
      </c>
      <c r="AY470" s="243" t="s">
        <v>171</v>
      </c>
    </row>
    <row r="471" s="14" customFormat="1">
      <c r="A471" s="14"/>
      <c r="B471" s="244"/>
      <c r="C471" s="245"/>
      <c r="D471" s="235" t="s">
        <v>179</v>
      </c>
      <c r="E471" s="246" t="s">
        <v>1</v>
      </c>
      <c r="F471" s="247" t="s">
        <v>458</v>
      </c>
      <c r="G471" s="245"/>
      <c r="H471" s="248">
        <v>6.9119999999999999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179</v>
      </c>
      <c r="AU471" s="254" t="s">
        <v>82</v>
      </c>
      <c r="AV471" s="14" t="s">
        <v>82</v>
      </c>
      <c r="AW471" s="14" t="s">
        <v>30</v>
      </c>
      <c r="AX471" s="14" t="s">
        <v>73</v>
      </c>
      <c r="AY471" s="254" t="s">
        <v>171</v>
      </c>
    </row>
    <row r="472" s="15" customFormat="1">
      <c r="A472" s="15"/>
      <c r="B472" s="255"/>
      <c r="C472" s="256"/>
      <c r="D472" s="235" t="s">
        <v>179</v>
      </c>
      <c r="E472" s="257" t="s">
        <v>1</v>
      </c>
      <c r="F472" s="258" t="s">
        <v>187</v>
      </c>
      <c r="G472" s="256"/>
      <c r="H472" s="259">
        <v>56.064</v>
      </c>
      <c r="I472" s="260"/>
      <c r="J472" s="256"/>
      <c r="K472" s="256"/>
      <c r="L472" s="261"/>
      <c r="M472" s="262"/>
      <c r="N472" s="263"/>
      <c r="O472" s="263"/>
      <c r="P472" s="263"/>
      <c r="Q472" s="263"/>
      <c r="R472" s="263"/>
      <c r="S472" s="263"/>
      <c r="T472" s="264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5" t="s">
        <v>179</v>
      </c>
      <c r="AU472" s="265" t="s">
        <v>82</v>
      </c>
      <c r="AV472" s="15" t="s">
        <v>177</v>
      </c>
      <c r="AW472" s="15" t="s">
        <v>30</v>
      </c>
      <c r="AX472" s="15" t="s">
        <v>80</v>
      </c>
      <c r="AY472" s="265" t="s">
        <v>171</v>
      </c>
    </row>
    <row r="473" s="2" customFormat="1" ht="37.8" customHeight="1">
      <c r="A473" s="38"/>
      <c r="B473" s="39"/>
      <c r="C473" s="219" t="s">
        <v>459</v>
      </c>
      <c r="D473" s="219" t="s">
        <v>173</v>
      </c>
      <c r="E473" s="220" t="s">
        <v>460</v>
      </c>
      <c r="F473" s="221" t="s">
        <v>461</v>
      </c>
      <c r="G473" s="222" t="s">
        <v>176</v>
      </c>
      <c r="H473" s="223">
        <v>0.754</v>
      </c>
      <c r="I473" s="224"/>
      <c r="J473" s="225">
        <f>ROUND(I473*H473,2)</f>
        <v>0</v>
      </c>
      <c r="K473" s="226"/>
      <c r="L473" s="44"/>
      <c r="M473" s="227" t="s">
        <v>1</v>
      </c>
      <c r="N473" s="228" t="s">
        <v>38</v>
      </c>
      <c r="O473" s="91"/>
      <c r="P473" s="229">
        <f>O473*H473</f>
        <v>0</v>
      </c>
      <c r="Q473" s="229">
        <v>0</v>
      </c>
      <c r="R473" s="229">
        <f>Q473*H473</f>
        <v>0</v>
      </c>
      <c r="S473" s="229">
        <v>2.2000000000000002</v>
      </c>
      <c r="T473" s="230">
        <f>S473*H473</f>
        <v>1.6588000000000001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1" t="s">
        <v>177</v>
      </c>
      <c r="AT473" s="231" t="s">
        <v>173</v>
      </c>
      <c r="AU473" s="231" t="s">
        <v>82</v>
      </c>
      <c r="AY473" s="17" t="s">
        <v>171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17" t="s">
        <v>80</v>
      </c>
      <c r="BK473" s="232">
        <f>ROUND(I473*H473,2)</f>
        <v>0</v>
      </c>
      <c r="BL473" s="17" t="s">
        <v>177</v>
      </c>
      <c r="BM473" s="231" t="s">
        <v>462</v>
      </c>
    </row>
    <row r="474" s="13" customFormat="1">
      <c r="A474" s="13"/>
      <c r="B474" s="233"/>
      <c r="C474" s="234"/>
      <c r="D474" s="235" t="s">
        <v>179</v>
      </c>
      <c r="E474" s="236" t="s">
        <v>1</v>
      </c>
      <c r="F474" s="237" t="s">
        <v>463</v>
      </c>
      <c r="G474" s="234"/>
      <c r="H474" s="236" t="s">
        <v>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179</v>
      </c>
      <c r="AU474" s="243" t="s">
        <v>82</v>
      </c>
      <c r="AV474" s="13" t="s">
        <v>80</v>
      </c>
      <c r="AW474" s="13" t="s">
        <v>30</v>
      </c>
      <c r="AX474" s="13" t="s">
        <v>73</v>
      </c>
      <c r="AY474" s="243" t="s">
        <v>171</v>
      </c>
    </row>
    <row r="475" s="13" customFormat="1">
      <c r="A475" s="13"/>
      <c r="B475" s="233"/>
      <c r="C475" s="234"/>
      <c r="D475" s="235" t="s">
        <v>179</v>
      </c>
      <c r="E475" s="236" t="s">
        <v>1</v>
      </c>
      <c r="F475" s="237" t="s">
        <v>337</v>
      </c>
      <c r="G475" s="234"/>
      <c r="H475" s="236" t="s">
        <v>1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179</v>
      </c>
      <c r="AU475" s="243" t="s">
        <v>82</v>
      </c>
      <c r="AV475" s="13" t="s">
        <v>80</v>
      </c>
      <c r="AW475" s="13" t="s">
        <v>30</v>
      </c>
      <c r="AX475" s="13" t="s">
        <v>73</v>
      </c>
      <c r="AY475" s="243" t="s">
        <v>171</v>
      </c>
    </row>
    <row r="476" s="14" customFormat="1">
      <c r="A476" s="14"/>
      <c r="B476" s="244"/>
      <c r="C476" s="245"/>
      <c r="D476" s="235" t="s">
        <v>179</v>
      </c>
      <c r="E476" s="246" t="s">
        <v>1</v>
      </c>
      <c r="F476" s="247" t="s">
        <v>338</v>
      </c>
      <c r="G476" s="245"/>
      <c r="H476" s="248">
        <v>0.050000000000000003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179</v>
      </c>
      <c r="AU476" s="254" t="s">
        <v>82</v>
      </c>
      <c r="AV476" s="14" t="s">
        <v>82</v>
      </c>
      <c r="AW476" s="14" t="s">
        <v>30</v>
      </c>
      <c r="AX476" s="14" t="s">
        <v>73</v>
      </c>
      <c r="AY476" s="254" t="s">
        <v>171</v>
      </c>
    </row>
    <row r="477" s="13" customFormat="1">
      <c r="A477" s="13"/>
      <c r="B477" s="233"/>
      <c r="C477" s="234"/>
      <c r="D477" s="235" t="s">
        <v>179</v>
      </c>
      <c r="E477" s="236" t="s">
        <v>1</v>
      </c>
      <c r="F477" s="237" t="s">
        <v>267</v>
      </c>
      <c r="G477" s="234"/>
      <c r="H477" s="236" t="s">
        <v>1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179</v>
      </c>
      <c r="AU477" s="243" t="s">
        <v>82</v>
      </c>
      <c r="AV477" s="13" t="s">
        <v>80</v>
      </c>
      <c r="AW477" s="13" t="s">
        <v>30</v>
      </c>
      <c r="AX477" s="13" t="s">
        <v>73</v>
      </c>
      <c r="AY477" s="243" t="s">
        <v>171</v>
      </c>
    </row>
    <row r="478" s="14" customFormat="1">
      <c r="A478" s="14"/>
      <c r="B478" s="244"/>
      <c r="C478" s="245"/>
      <c r="D478" s="235" t="s">
        <v>179</v>
      </c>
      <c r="E478" s="246" t="s">
        <v>1</v>
      </c>
      <c r="F478" s="247" t="s">
        <v>338</v>
      </c>
      <c r="G478" s="245"/>
      <c r="H478" s="248">
        <v>0.050000000000000003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179</v>
      </c>
      <c r="AU478" s="254" t="s">
        <v>82</v>
      </c>
      <c r="AV478" s="14" t="s">
        <v>82</v>
      </c>
      <c r="AW478" s="14" t="s">
        <v>30</v>
      </c>
      <c r="AX478" s="14" t="s">
        <v>73</v>
      </c>
      <c r="AY478" s="254" t="s">
        <v>171</v>
      </c>
    </row>
    <row r="479" s="13" customFormat="1">
      <c r="A479" s="13"/>
      <c r="B479" s="233"/>
      <c r="C479" s="234"/>
      <c r="D479" s="235" t="s">
        <v>179</v>
      </c>
      <c r="E479" s="236" t="s">
        <v>1</v>
      </c>
      <c r="F479" s="237" t="s">
        <v>181</v>
      </c>
      <c r="G479" s="234"/>
      <c r="H479" s="236" t="s">
        <v>1</v>
      </c>
      <c r="I479" s="238"/>
      <c r="J479" s="234"/>
      <c r="K479" s="234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179</v>
      </c>
      <c r="AU479" s="243" t="s">
        <v>82</v>
      </c>
      <c r="AV479" s="13" t="s">
        <v>80</v>
      </c>
      <c r="AW479" s="13" t="s">
        <v>30</v>
      </c>
      <c r="AX479" s="13" t="s">
        <v>73</v>
      </c>
      <c r="AY479" s="243" t="s">
        <v>171</v>
      </c>
    </row>
    <row r="480" s="14" customFormat="1">
      <c r="A480" s="14"/>
      <c r="B480" s="244"/>
      <c r="C480" s="245"/>
      <c r="D480" s="235" t="s">
        <v>179</v>
      </c>
      <c r="E480" s="246" t="s">
        <v>1</v>
      </c>
      <c r="F480" s="247" t="s">
        <v>339</v>
      </c>
      <c r="G480" s="245"/>
      <c r="H480" s="248">
        <v>0.10000000000000001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179</v>
      </c>
      <c r="AU480" s="254" t="s">
        <v>82</v>
      </c>
      <c r="AV480" s="14" t="s">
        <v>82</v>
      </c>
      <c r="AW480" s="14" t="s">
        <v>30</v>
      </c>
      <c r="AX480" s="14" t="s">
        <v>73</v>
      </c>
      <c r="AY480" s="254" t="s">
        <v>171</v>
      </c>
    </row>
    <row r="481" s="13" customFormat="1">
      <c r="A481" s="13"/>
      <c r="B481" s="233"/>
      <c r="C481" s="234"/>
      <c r="D481" s="235" t="s">
        <v>179</v>
      </c>
      <c r="E481" s="236" t="s">
        <v>1</v>
      </c>
      <c r="F481" s="237" t="s">
        <v>183</v>
      </c>
      <c r="G481" s="234"/>
      <c r="H481" s="236" t="s">
        <v>1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179</v>
      </c>
      <c r="AU481" s="243" t="s">
        <v>82</v>
      </c>
      <c r="AV481" s="13" t="s">
        <v>80</v>
      </c>
      <c r="AW481" s="13" t="s">
        <v>30</v>
      </c>
      <c r="AX481" s="13" t="s">
        <v>73</v>
      </c>
      <c r="AY481" s="243" t="s">
        <v>171</v>
      </c>
    </row>
    <row r="482" s="14" customFormat="1">
      <c r="A482" s="14"/>
      <c r="B482" s="244"/>
      <c r="C482" s="245"/>
      <c r="D482" s="235" t="s">
        <v>179</v>
      </c>
      <c r="E482" s="246" t="s">
        <v>1</v>
      </c>
      <c r="F482" s="247" t="s">
        <v>340</v>
      </c>
      <c r="G482" s="245"/>
      <c r="H482" s="248">
        <v>0.20999999999999999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179</v>
      </c>
      <c r="AU482" s="254" t="s">
        <v>82</v>
      </c>
      <c r="AV482" s="14" t="s">
        <v>82</v>
      </c>
      <c r="AW482" s="14" t="s">
        <v>30</v>
      </c>
      <c r="AX482" s="14" t="s">
        <v>73</v>
      </c>
      <c r="AY482" s="254" t="s">
        <v>171</v>
      </c>
    </row>
    <row r="483" s="13" customFormat="1">
      <c r="A483" s="13"/>
      <c r="B483" s="233"/>
      <c r="C483" s="234"/>
      <c r="D483" s="235" t="s">
        <v>179</v>
      </c>
      <c r="E483" s="236" t="s">
        <v>1</v>
      </c>
      <c r="F483" s="237" t="s">
        <v>185</v>
      </c>
      <c r="G483" s="234"/>
      <c r="H483" s="236" t="s">
        <v>1</v>
      </c>
      <c r="I483" s="238"/>
      <c r="J483" s="234"/>
      <c r="K483" s="234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179</v>
      </c>
      <c r="AU483" s="243" t="s">
        <v>82</v>
      </c>
      <c r="AV483" s="13" t="s">
        <v>80</v>
      </c>
      <c r="AW483" s="13" t="s">
        <v>30</v>
      </c>
      <c r="AX483" s="13" t="s">
        <v>73</v>
      </c>
      <c r="AY483" s="243" t="s">
        <v>171</v>
      </c>
    </row>
    <row r="484" s="14" customFormat="1">
      <c r="A484" s="14"/>
      <c r="B484" s="244"/>
      <c r="C484" s="245"/>
      <c r="D484" s="235" t="s">
        <v>179</v>
      </c>
      <c r="E484" s="246" t="s">
        <v>1</v>
      </c>
      <c r="F484" s="247" t="s">
        <v>339</v>
      </c>
      <c r="G484" s="245"/>
      <c r="H484" s="248">
        <v>0.10000000000000001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179</v>
      </c>
      <c r="AU484" s="254" t="s">
        <v>82</v>
      </c>
      <c r="AV484" s="14" t="s">
        <v>82</v>
      </c>
      <c r="AW484" s="14" t="s">
        <v>30</v>
      </c>
      <c r="AX484" s="14" t="s">
        <v>73</v>
      </c>
      <c r="AY484" s="254" t="s">
        <v>171</v>
      </c>
    </row>
    <row r="485" s="13" customFormat="1">
      <c r="A485" s="13"/>
      <c r="B485" s="233"/>
      <c r="C485" s="234"/>
      <c r="D485" s="235" t="s">
        <v>179</v>
      </c>
      <c r="E485" s="236" t="s">
        <v>1</v>
      </c>
      <c r="F485" s="237" t="s">
        <v>464</v>
      </c>
      <c r="G485" s="234"/>
      <c r="H485" s="236" t="s">
        <v>1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179</v>
      </c>
      <c r="AU485" s="243" t="s">
        <v>82</v>
      </c>
      <c r="AV485" s="13" t="s">
        <v>80</v>
      </c>
      <c r="AW485" s="13" t="s">
        <v>30</v>
      </c>
      <c r="AX485" s="13" t="s">
        <v>73</v>
      </c>
      <c r="AY485" s="243" t="s">
        <v>171</v>
      </c>
    </row>
    <row r="486" s="14" customFormat="1">
      <c r="A486" s="14"/>
      <c r="B486" s="244"/>
      <c r="C486" s="245"/>
      <c r="D486" s="235" t="s">
        <v>179</v>
      </c>
      <c r="E486" s="246" t="s">
        <v>1</v>
      </c>
      <c r="F486" s="247" t="s">
        <v>465</v>
      </c>
      <c r="G486" s="245"/>
      <c r="H486" s="248">
        <v>0.244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179</v>
      </c>
      <c r="AU486" s="254" t="s">
        <v>82</v>
      </c>
      <c r="AV486" s="14" t="s">
        <v>82</v>
      </c>
      <c r="AW486" s="14" t="s">
        <v>30</v>
      </c>
      <c r="AX486" s="14" t="s">
        <v>73</v>
      </c>
      <c r="AY486" s="254" t="s">
        <v>171</v>
      </c>
    </row>
    <row r="487" s="15" customFormat="1">
      <c r="A487" s="15"/>
      <c r="B487" s="255"/>
      <c r="C487" s="256"/>
      <c r="D487" s="235" t="s">
        <v>179</v>
      </c>
      <c r="E487" s="257" t="s">
        <v>1</v>
      </c>
      <c r="F487" s="258" t="s">
        <v>187</v>
      </c>
      <c r="G487" s="256"/>
      <c r="H487" s="259">
        <v>0.754</v>
      </c>
      <c r="I487" s="260"/>
      <c r="J487" s="256"/>
      <c r="K487" s="256"/>
      <c r="L487" s="261"/>
      <c r="M487" s="262"/>
      <c r="N487" s="263"/>
      <c r="O487" s="263"/>
      <c r="P487" s="263"/>
      <c r="Q487" s="263"/>
      <c r="R487" s="263"/>
      <c r="S487" s="263"/>
      <c r="T487" s="264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5" t="s">
        <v>179</v>
      </c>
      <c r="AU487" s="265" t="s">
        <v>82</v>
      </c>
      <c r="AV487" s="15" t="s">
        <v>177</v>
      </c>
      <c r="AW487" s="15" t="s">
        <v>30</v>
      </c>
      <c r="AX487" s="15" t="s">
        <v>80</v>
      </c>
      <c r="AY487" s="265" t="s">
        <v>171</v>
      </c>
    </row>
    <row r="488" s="2" customFormat="1" ht="37.8" customHeight="1">
      <c r="A488" s="38"/>
      <c r="B488" s="39"/>
      <c r="C488" s="219" t="s">
        <v>466</v>
      </c>
      <c r="D488" s="219" t="s">
        <v>173</v>
      </c>
      <c r="E488" s="220" t="s">
        <v>467</v>
      </c>
      <c r="F488" s="221" t="s">
        <v>468</v>
      </c>
      <c r="G488" s="222" t="s">
        <v>176</v>
      </c>
      <c r="H488" s="223">
        <v>0.82499999999999996</v>
      </c>
      <c r="I488" s="224"/>
      <c r="J488" s="225">
        <f>ROUND(I488*H488,2)</f>
        <v>0</v>
      </c>
      <c r="K488" s="226"/>
      <c r="L488" s="44"/>
      <c r="M488" s="227" t="s">
        <v>1</v>
      </c>
      <c r="N488" s="228" t="s">
        <v>38</v>
      </c>
      <c r="O488" s="91"/>
      <c r="P488" s="229">
        <f>O488*H488</f>
        <v>0</v>
      </c>
      <c r="Q488" s="229">
        <v>0</v>
      </c>
      <c r="R488" s="229">
        <f>Q488*H488</f>
        <v>0</v>
      </c>
      <c r="S488" s="229">
        <v>2.2000000000000002</v>
      </c>
      <c r="T488" s="230">
        <f>S488*H488</f>
        <v>1.815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1" t="s">
        <v>177</v>
      </c>
      <c r="AT488" s="231" t="s">
        <v>173</v>
      </c>
      <c r="AU488" s="231" t="s">
        <v>82</v>
      </c>
      <c r="AY488" s="17" t="s">
        <v>171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7" t="s">
        <v>80</v>
      </c>
      <c r="BK488" s="232">
        <f>ROUND(I488*H488,2)</f>
        <v>0</v>
      </c>
      <c r="BL488" s="17" t="s">
        <v>177</v>
      </c>
      <c r="BM488" s="231" t="s">
        <v>469</v>
      </c>
    </row>
    <row r="489" s="13" customFormat="1">
      <c r="A489" s="13"/>
      <c r="B489" s="233"/>
      <c r="C489" s="234"/>
      <c r="D489" s="235" t="s">
        <v>179</v>
      </c>
      <c r="E489" s="236" t="s">
        <v>1</v>
      </c>
      <c r="F489" s="237" t="s">
        <v>470</v>
      </c>
      <c r="G489" s="234"/>
      <c r="H489" s="236" t="s">
        <v>1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179</v>
      </c>
      <c r="AU489" s="243" t="s">
        <v>82</v>
      </c>
      <c r="AV489" s="13" t="s">
        <v>80</v>
      </c>
      <c r="AW489" s="13" t="s">
        <v>30</v>
      </c>
      <c r="AX489" s="13" t="s">
        <v>73</v>
      </c>
      <c r="AY489" s="243" t="s">
        <v>171</v>
      </c>
    </row>
    <row r="490" s="13" customFormat="1">
      <c r="A490" s="13"/>
      <c r="B490" s="233"/>
      <c r="C490" s="234"/>
      <c r="D490" s="235" t="s">
        <v>179</v>
      </c>
      <c r="E490" s="236" t="s">
        <v>1</v>
      </c>
      <c r="F490" s="237" t="s">
        <v>181</v>
      </c>
      <c r="G490" s="234"/>
      <c r="H490" s="236" t="s">
        <v>1</v>
      </c>
      <c r="I490" s="238"/>
      <c r="J490" s="234"/>
      <c r="K490" s="234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179</v>
      </c>
      <c r="AU490" s="243" t="s">
        <v>82</v>
      </c>
      <c r="AV490" s="13" t="s">
        <v>80</v>
      </c>
      <c r="AW490" s="13" t="s">
        <v>30</v>
      </c>
      <c r="AX490" s="13" t="s">
        <v>73</v>
      </c>
      <c r="AY490" s="243" t="s">
        <v>171</v>
      </c>
    </row>
    <row r="491" s="14" customFormat="1">
      <c r="A491" s="14"/>
      <c r="B491" s="244"/>
      <c r="C491" s="245"/>
      <c r="D491" s="235" t="s">
        <v>179</v>
      </c>
      <c r="E491" s="246" t="s">
        <v>1</v>
      </c>
      <c r="F491" s="247" t="s">
        <v>471</v>
      </c>
      <c r="G491" s="245"/>
      <c r="H491" s="248">
        <v>0.14999999999999999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4" t="s">
        <v>179</v>
      </c>
      <c r="AU491" s="254" t="s">
        <v>82</v>
      </c>
      <c r="AV491" s="14" t="s">
        <v>82</v>
      </c>
      <c r="AW491" s="14" t="s">
        <v>30</v>
      </c>
      <c r="AX491" s="14" t="s">
        <v>73</v>
      </c>
      <c r="AY491" s="254" t="s">
        <v>171</v>
      </c>
    </row>
    <row r="492" s="13" customFormat="1">
      <c r="A492" s="13"/>
      <c r="B492" s="233"/>
      <c r="C492" s="234"/>
      <c r="D492" s="235" t="s">
        <v>179</v>
      </c>
      <c r="E492" s="236" t="s">
        <v>1</v>
      </c>
      <c r="F492" s="237" t="s">
        <v>183</v>
      </c>
      <c r="G492" s="234"/>
      <c r="H492" s="236" t="s">
        <v>1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179</v>
      </c>
      <c r="AU492" s="243" t="s">
        <v>82</v>
      </c>
      <c r="AV492" s="13" t="s">
        <v>80</v>
      </c>
      <c r="AW492" s="13" t="s">
        <v>30</v>
      </c>
      <c r="AX492" s="13" t="s">
        <v>73</v>
      </c>
      <c r="AY492" s="243" t="s">
        <v>171</v>
      </c>
    </row>
    <row r="493" s="14" customFormat="1">
      <c r="A493" s="14"/>
      <c r="B493" s="244"/>
      <c r="C493" s="245"/>
      <c r="D493" s="235" t="s">
        <v>179</v>
      </c>
      <c r="E493" s="246" t="s">
        <v>1</v>
      </c>
      <c r="F493" s="247" t="s">
        <v>472</v>
      </c>
      <c r="G493" s="245"/>
      <c r="H493" s="248">
        <v>0.45000000000000001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4" t="s">
        <v>179</v>
      </c>
      <c r="AU493" s="254" t="s">
        <v>82</v>
      </c>
      <c r="AV493" s="14" t="s">
        <v>82</v>
      </c>
      <c r="AW493" s="14" t="s">
        <v>30</v>
      </c>
      <c r="AX493" s="14" t="s">
        <v>73</v>
      </c>
      <c r="AY493" s="254" t="s">
        <v>171</v>
      </c>
    </row>
    <row r="494" s="13" customFormat="1">
      <c r="A494" s="13"/>
      <c r="B494" s="233"/>
      <c r="C494" s="234"/>
      <c r="D494" s="235" t="s">
        <v>179</v>
      </c>
      <c r="E494" s="236" t="s">
        <v>1</v>
      </c>
      <c r="F494" s="237" t="s">
        <v>185</v>
      </c>
      <c r="G494" s="234"/>
      <c r="H494" s="236" t="s">
        <v>1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179</v>
      </c>
      <c r="AU494" s="243" t="s">
        <v>82</v>
      </c>
      <c r="AV494" s="13" t="s">
        <v>80</v>
      </c>
      <c r="AW494" s="13" t="s">
        <v>30</v>
      </c>
      <c r="AX494" s="13" t="s">
        <v>73</v>
      </c>
      <c r="AY494" s="243" t="s">
        <v>171</v>
      </c>
    </row>
    <row r="495" s="14" customFormat="1">
      <c r="A495" s="14"/>
      <c r="B495" s="244"/>
      <c r="C495" s="245"/>
      <c r="D495" s="235" t="s">
        <v>179</v>
      </c>
      <c r="E495" s="246" t="s">
        <v>1</v>
      </c>
      <c r="F495" s="247" t="s">
        <v>473</v>
      </c>
      <c r="G495" s="245"/>
      <c r="H495" s="248">
        <v>0.22500000000000001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4" t="s">
        <v>179</v>
      </c>
      <c r="AU495" s="254" t="s">
        <v>82</v>
      </c>
      <c r="AV495" s="14" t="s">
        <v>82</v>
      </c>
      <c r="AW495" s="14" t="s">
        <v>30</v>
      </c>
      <c r="AX495" s="14" t="s">
        <v>73</v>
      </c>
      <c r="AY495" s="254" t="s">
        <v>171</v>
      </c>
    </row>
    <row r="496" s="15" customFormat="1">
      <c r="A496" s="15"/>
      <c r="B496" s="255"/>
      <c r="C496" s="256"/>
      <c r="D496" s="235" t="s">
        <v>179</v>
      </c>
      <c r="E496" s="257" t="s">
        <v>1</v>
      </c>
      <c r="F496" s="258" t="s">
        <v>187</v>
      </c>
      <c r="G496" s="256"/>
      <c r="H496" s="259">
        <v>0.82499999999999996</v>
      </c>
      <c r="I496" s="260"/>
      <c r="J496" s="256"/>
      <c r="K496" s="256"/>
      <c r="L496" s="261"/>
      <c r="M496" s="262"/>
      <c r="N496" s="263"/>
      <c r="O496" s="263"/>
      <c r="P496" s="263"/>
      <c r="Q496" s="263"/>
      <c r="R496" s="263"/>
      <c r="S496" s="263"/>
      <c r="T496" s="264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5" t="s">
        <v>179</v>
      </c>
      <c r="AU496" s="265" t="s">
        <v>82</v>
      </c>
      <c r="AV496" s="15" t="s">
        <v>177</v>
      </c>
      <c r="AW496" s="15" t="s">
        <v>30</v>
      </c>
      <c r="AX496" s="15" t="s">
        <v>80</v>
      </c>
      <c r="AY496" s="265" t="s">
        <v>171</v>
      </c>
    </row>
    <row r="497" s="2" customFormat="1" ht="21.75" customHeight="1">
      <c r="A497" s="38"/>
      <c r="B497" s="39"/>
      <c r="C497" s="219" t="s">
        <v>474</v>
      </c>
      <c r="D497" s="219" t="s">
        <v>173</v>
      </c>
      <c r="E497" s="220" t="s">
        <v>475</v>
      </c>
      <c r="F497" s="221" t="s">
        <v>476</v>
      </c>
      <c r="G497" s="222" t="s">
        <v>211</v>
      </c>
      <c r="H497" s="223">
        <v>131.91999999999999</v>
      </c>
      <c r="I497" s="224"/>
      <c r="J497" s="225">
        <f>ROUND(I497*H497,2)</f>
        <v>0</v>
      </c>
      <c r="K497" s="226"/>
      <c r="L497" s="44"/>
      <c r="M497" s="227" t="s">
        <v>1</v>
      </c>
      <c r="N497" s="228" t="s">
        <v>38</v>
      </c>
      <c r="O497" s="91"/>
      <c r="P497" s="229">
        <f>O497*H497</f>
        <v>0</v>
      </c>
      <c r="Q497" s="229">
        <v>0</v>
      </c>
      <c r="R497" s="229">
        <f>Q497*H497</f>
        <v>0</v>
      </c>
      <c r="S497" s="229">
        <v>0</v>
      </c>
      <c r="T497" s="230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31" t="s">
        <v>177</v>
      </c>
      <c r="AT497" s="231" t="s">
        <v>173</v>
      </c>
      <c r="AU497" s="231" t="s">
        <v>82</v>
      </c>
      <c r="AY497" s="17" t="s">
        <v>171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7" t="s">
        <v>80</v>
      </c>
      <c r="BK497" s="232">
        <f>ROUND(I497*H497,2)</f>
        <v>0</v>
      </c>
      <c r="BL497" s="17" t="s">
        <v>177</v>
      </c>
      <c r="BM497" s="231" t="s">
        <v>477</v>
      </c>
    </row>
    <row r="498" s="13" customFormat="1">
      <c r="A498" s="13"/>
      <c r="B498" s="233"/>
      <c r="C498" s="234"/>
      <c r="D498" s="235" t="s">
        <v>179</v>
      </c>
      <c r="E498" s="236" t="s">
        <v>1</v>
      </c>
      <c r="F498" s="237" t="s">
        <v>408</v>
      </c>
      <c r="G498" s="234"/>
      <c r="H498" s="236" t="s">
        <v>1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179</v>
      </c>
      <c r="AU498" s="243" t="s">
        <v>82</v>
      </c>
      <c r="AV498" s="13" t="s">
        <v>80</v>
      </c>
      <c r="AW498" s="13" t="s">
        <v>30</v>
      </c>
      <c r="AX498" s="13" t="s">
        <v>73</v>
      </c>
      <c r="AY498" s="243" t="s">
        <v>171</v>
      </c>
    </row>
    <row r="499" s="14" customFormat="1">
      <c r="A499" s="14"/>
      <c r="B499" s="244"/>
      <c r="C499" s="245"/>
      <c r="D499" s="235" t="s">
        <v>179</v>
      </c>
      <c r="E499" s="246" t="s">
        <v>1</v>
      </c>
      <c r="F499" s="247" t="s">
        <v>399</v>
      </c>
      <c r="G499" s="245"/>
      <c r="H499" s="248">
        <v>32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4" t="s">
        <v>179</v>
      </c>
      <c r="AU499" s="254" t="s">
        <v>82</v>
      </c>
      <c r="AV499" s="14" t="s">
        <v>82</v>
      </c>
      <c r="AW499" s="14" t="s">
        <v>30</v>
      </c>
      <c r="AX499" s="14" t="s">
        <v>73</v>
      </c>
      <c r="AY499" s="254" t="s">
        <v>171</v>
      </c>
    </row>
    <row r="500" s="13" customFormat="1">
      <c r="A500" s="13"/>
      <c r="B500" s="233"/>
      <c r="C500" s="234"/>
      <c r="D500" s="235" t="s">
        <v>179</v>
      </c>
      <c r="E500" s="236" t="s">
        <v>1</v>
      </c>
      <c r="F500" s="237" t="s">
        <v>409</v>
      </c>
      <c r="G500" s="234"/>
      <c r="H500" s="236" t="s">
        <v>1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179</v>
      </c>
      <c r="AU500" s="243" t="s">
        <v>82</v>
      </c>
      <c r="AV500" s="13" t="s">
        <v>80</v>
      </c>
      <c r="AW500" s="13" t="s">
        <v>30</v>
      </c>
      <c r="AX500" s="13" t="s">
        <v>73</v>
      </c>
      <c r="AY500" s="243" t="s">
        <v>171</v>
      </c>
    </row>
    <row r="501" s="14" customFormat="1">
      <c r="A501" s="14"/>
      <c r="B501" s="244"/>
      <c r="C501" s="245"/>
      <c r="D501" s="235" t="s">
        <v>179</v>
      </c>
      <c r="E501" s="246" t="s">
        <v>1</v>
      </c>
      <c r="F501" s="247" t="s">
        <v>410</v>
      </c>
      <c r="G501" s="245"/>
      <c r="H501" s="248">
        <v>20.350000000000001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4" t="s">
        <v>179</v>
      </c>
      <c r="AU501" s="254" t="s">
        <v>82</v>
      </c>
      <c r="AV501" s="14" t="s">
        <v>82</v>
      </c>
      <c r="AW501" s="14" t="s">
        <v>30</v>
      </c>
      <c r="AX501" s="14" t="s">
        <v>73</v>
      </c>
      <c r="AY501" s="254" t="s">
        <v>171</v>
      </c>
    </row>
    <row r="502" s="13" customFormat="1">
      <c r="A502" s="13"/>
      <c r="B502" s="233"/>
      <c r="C502" s="234"/>
      <c r="D502" s="235" t="s">
        <v>179</v>
      </c>
      <c r="E502" s="236" t="s">
        <v>1</v>
      </c>
      <c r="F502" s="237" t="s">
        <v>415</v>
      </c>
      <c r="G502" s="234"/>
      <c r="H502" s="236" t="s">
        <v>1</v>
      </c>
      <c r="I502" s="238"/>
      <c r="J502" s="234"/>
      <c r="K502" s="234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179</v>
      </c>
      <c r="AU502" s="243" t="s">
        <v>82</v>
      </c>
      <c r="AV502" s="13" t="s">
        <v>80</v>
      </c>
      <c r="AW502" s="13" t="s">
        <v>30</v>
      </c>
      <c r="AX502" s="13" t="s">
        <v>73</v>
      </c>
      <c r="AY502" s="243" t="s">
        <v>171</v>
      </c>
    </row>
    <row r="503" s="14" customFormat="1">
      <c r="A503" s="14"/>
      <c r="B503" s="244"/>
      <c r="C503" s="245"/>
      <c r="D503" s="235" t="s">
        <v>179</v>
      </c>
      <c r="E503" s="246" t="s">
        <v>1</v>
      </c>
      <c r="F503" s="247" t="s">
        <v>416</v>
      </c>
      <c r="G503" s="245"/>
      <c r="H503" s="248">
        <v>4.6699999999999999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4" t="s">
        <v>179</v>
      </c>
      <c r="AU503" s="254" t="s">
        <v>82</v>
      </c>
      <c r="AV503" s="14" t="s">
        <v>82</v>
      </c>
      <c r="AW503" s="14" t="s">
        <v>30</v>
      </c>
      <c r="AX503" s="14" t="s">
        <v>73</v>
      </c>
      <c r="AY503" s="254" t="s">
        <v>171</v>
      </c>
    </row>
    <row r="504" s="13" customFormat="1">
      <c r="A504" s="13"/>
      <c r="B504" s="233"/>
      <c r="C504" s="234"/>
      <c r="D504" s="235" t="s">
        <v>179</v>
      </c>
      <c r="E504" s="236" t="s">
        <v>1</v>
      </c>
      <c r="F504" s="237" t="s">
        <v>411</v>
      </c>
      <c r="G504" s="234"/>
      <c r="H504" s="236" t="s">
        <v>1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179</v>
      </c>
      <c r="AU504" s="243" t="s">
        <v>82</v>
      </c>
      <c r="AV504" s="13" t="s">
        <v>80</v>
      </c>
      <c r="AW504" s="13" t="s">
        <v>30</v>
      </c>
      <c r="AX504" s="13" t="s">
        <v>73</v>
      </c>
      <c r="AY504" s="243" t="s">
        <v>171</v>
      </c>
    </row>
    <row r="505" s="14" customFormat="1">
      <c r="A505" s="14"/>
      <c r="B505" s="244"/>
      <c r="C505" s="245"/>
      <c r="D505" s="235" t="s">
        <v>179</v>
      </c>
      <c r="E505" s="246" t="s">
        <v>1</v>
      </c>
      <c r="F505" s="247" t="s">
        <v>412</v>
      </c>
      <c r="G505" s="245"/>
      <c r="H505" s="248">
        <v>21.699999999999999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179</v>
      </c>
      <c r="AU505" s="254" t="s">
        <v>82</v>
      </c>
      <c r="AV505" s="14" t="s">
        <v>82</v>
      </c>
      <c r="AW505" s="14" t="s">
        <v>30</v>
      </c>
      <c r="AX505" s="14" t="s">
        <v>73</v>
      </c>
      <c r="AY505" s="254" t="s">
        <v>171</v>
      </c>
    </row>
    <row r="506" s="13" customFormat="1">
      <c r="A506" s="13"/>
      <c r="B506" s="233"/>
      <c r="C506" s="234"/>
      <c r="D506" s="235" t="s">
        <v>179</v>
      </c>
      <c r="E506" s="236" t="s">
        <v>1</v>
      </c>
      <c r="F506" s="237" t="s">
        <v>417</v>
      </c>
      <c r="G506" s="234"/>
      <c r="H506" s="236" t="s">
        <v>1</v>
      </c>
      <c r="I506" s="238"/>
      <c r="J506" s="234"/>
      <c r="K506" s="234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179</v>
      </c>
      <c r="AU506" s="243" t="s">
        <v>82</v>
      </c>
      <c r="AV506" s="13" t="s">
        <v>80</v>
      </c>
      <c r="AW506" s="13" t="s">
        <v>30</v>
      </c>
      <c r="AX506" s="13" t="s">
        <v>73</v>
      </c>
      <c r="AY506" s="243" t="s">
        <v>171</v>
      </c>
    </row>
    <row r="507" s="14" customFormat="1">
      <c r="A507" s="14"/>
      <c r="B507" s="244"/>
      <c r="C507" s="245"/>
      <c r="D507" s="235" t="s">
        <v>179</v>
      </c>
      <c r="E507" s="246" t="s">
        <v>1</v>
      </c>
      <c r="F507" s="247" t="s">
        <v>416</v>
      </c>
      <c r="G507" s="245"/>
      <c r="H507" s="248">
        <v>4.6699999999999999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4" t="s">
        <v>179</v>
      </c>
      <c r="AU507" s="254" t="s">
        <v>82</v>
      </c>
      <c r="AV507" s="14" t="s">
        <v>82</v>
      </c>
      <c r="AW507" s="14" t="s">
        <v>30</v>
      </c>
      <c r="AX507" s="14" t="s">
        <v>73</v>
      </c>
      <c r="AY507" s="254" t="s">
        <v>171</v>
      </c>
    </row>
    <row r="508" s="13" customFormat="1">
      <c r="A508" s="13"/>
      <c r="B508" s="233"/>
      <c r="C508" s="234"/>
      <c r="D508" s="235" t="s">
        <v>179</v>
      </c>
      <c r="E508" s="236" t="s">
        <v>1</v>
      </c>
      <c r="F508" s="237" t="s">
        <v>418</v>
      </c>
      <c r="G508" s="234"/>
      <c r="H508" s="236" t="s">
        <v>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179</v>
      </c>
      <c r="AU508" s="243" t="s">
        <v>82</v>
      </c>
      <c r="AV508" s="13" t="s">
        <v>80</v>
      </c>
      <c r="AW508" s="13" t="s">
        <v>30</v>
      </c>
      <c r="AX508" s="13" t="s">
        <v>73</v>
      </c>
      <c r="AY508" s="243" t="s">
        <v>171</v>
      </c>
    </row>
    <row r="509" s="14" customFormat="1">
      <c r="A509" s="14"/>
      <c r="B509" s="244"/>
      <c r="C509" s="245"/>
      <c r="D509" s="235" t="s">
        <v>179</v>
      </c>
      <c r="E509" s="246" t="s">
        <v>1</v>
      </c>
      <c r="F509" s="247" t="s">
        <v>419</v>
      </c>
      <c r="G509" s="245"/>
      <c r="H509" s="248">
        <v>8.9600000000000009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179</v>
      </c>
      <c r="AU509" s="254" t="s">
        <v>82</v>
      </c>
      <c r="AV509" s="14" t="s">
        <v>82</v>
      </c>
      <c r="AW509" s="14" t="s">
        <v>30</v>
      </c>
      <c r="AX509" s="14" t="s">
        <v>73</v>
      </c>
      <c r="AY509" s="254" t="s">
        <v>171</v>
      </c>
    </row>
    <row r="510" s="13" customFormat="1">
      <c r="A510" s="13"/>
      <c r="B510" s="233"/>
      <c r="C510" s="234"/>
      <c r="D510" s="235" t="s">
        <v>179</v>
      </c>
      <c r="E510" s="236" t="s">
        <v>1</v>
      </c>
      <c r="F510" s="237" t="s">
        <v>413</v>
      </c>
      <c r="G510" s="234"/>
      <c r="H510" s="236" t="s">
        <v>1</v>
      </c>
      <c r="I510" s="238"/>
      <c r="J510" s="234"/>
      <c r="K510" s="234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179</v>
      </c>
      <c r="AU510" s="243" t="s">
        <v>82</v>
      </c>
      <c r="AV510" s="13" t="s">
        <v>80</v>
      </c>
      <c r="AW510" s="13" t="s">
        <v>30</v>
      </c>
      <c r="AX510" s="13" t="s">
        <v>73</v>
      </c>
      <c r="AY510" s="243" t="s">
        <v>171</v>
      </c>
    </row>
    <row r="511" s="14" customFormat="1">
      <c r="A511" s="14"/>
      <c r="B511" s="244"/>
      <c r="C511" s="245"/>
      <c r="D511" s="235" t="s">
        <v>179</v>
      </c>
      <c r="E511" s="246" t="s">
        <v>1</v>
      </c>
      <c r="F511" s="247" t="s">
        <v>414</v>
      </c>
      <c r="G511" s="245"/>
      <c r="H511" s="248">
        <v>14.99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179</v>
      </c>
      <c r="AU511" s="254" t="s">
        <v>82</v>
      </c>
      <c r="AV511" s="14" t="s">
        <v>82</v>
      </c>
      <c r="AW511" s="14" t="s">
        <v>30</v>
      </c>
      <c r="AX511" s="14" t="s">
        <v>73</v>
      </c>
      <c r="AY511" s="254" t="s">
        <v>171</v>
      </c>
    </row>
    <row r="512" s="13" customFormat="1">
      <c r="A512" s="13"/>
      <c r="B512" s="233"/>
      <c r="C512" s="234"/>
      <c r="D512" s="235" t="s">
        <v>179</v>
      </c>
      <c r="E512" s="236" t="s">
        <v>1</v>
      </c>
      <c r="F512" s="237" t="s">
        <v>420</v>
      </c>
      <c r="G512" s="234"/>
      <c r="H512" s="236" t="s">
        <v>1</v>
      </c>
      <c r="I512" s="238"/>
      <c r="J512" s="234"/>
      <c r="K512" s="234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179</v>
      </c>
      <c r="AU512" s="243" t="s">
        <v>82</v>
      </c>
      <c r="AV512" s="13" t="s">
        <v>80</v>
      </c>
      <c r="AW512" s="13" t="s">
        <v>30</v>
      </c>
      <c r="AX512" s="13" t="s">
        <v>73</v>
      </c>
      <c r="AY512" s="243" t="s">
        <v>171</v>
      </c>
    </row>
    <row r="513" s="14" customFormat="1">
      <c r="A513" s="14"/>
      <c r="B513" s="244"/>
      <c r="C513" s="245"/>
      <c r="D513" s="235" t="s">
        <v>179</v>
      </c>
      <c r="E513" s="246" t="s">
        <v>1</v>
      </c>
      <c r="F513" s="247" t="s">
        <v>421</v>
      </c>
      <c r="G513" s="245"/>
      <c r="H513" s="248">
        <v>2.75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4" t="s">
        <v>179</v>
      </c>
      <c r="AU513" s="254" t="s">
        <v>82</v>
      </c>
      <c r="AV513" s="14" t="s">
        <v>82</v>
      </c>
      <c r="AW513" s="14" t="s">
        <v>30</v>
      </c>
      <c r="AX513" s="14" t="s">
        <v>73</v>
      </c>
      <c r="AY513" s="254" t="s">
        <v>171</v>
      </c>
    </row>
    <row r="514" s="13" customFormat="1">
      <c r="A514" s="13"/>
      <c r="B514" s="233"/>
      <c r="C514" s="234"/>
      <c r="D514" s="235" t="s">
        <v>179</v>
      </c>
      <c r="E514" s="236" t="s">
        <v>1</v>
      </c>
      <c r="F514" s="237" t="s">
        <v>422</v>
      </c>
      <c r="G514" s="234"/>
      <c r="H514" s="236" t="s">
        <v>1</v>
      </c>
      <c r="I514" s="238"/>
      <c r="J514" s="234"/>
      <c r="K514" s="234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179</v>
      </c>
      <c r="AU514" s="243" t="s">
        <v>82</v>
      </c>
      <c r="AV514" s="13" t="s">
        <v>80</v>
      </c>
      <c r="AW514" s="13" t="s">
        <v>30</v>
      </c>
      <c r="AX514" s="13" t="s">
        <v>73</v>
      </c>
      <c r="AY514" s="243" t="s">
        <v>171</v>
      </c>
    </row>
    <row r="515" s="14" customFormat="1">
      <c r="A515" s="14"/>
      <c r="B515" s="244"/>
      <c r="C515" s="245"/>
      <c r="D515" s="235" t="s">
        <v>179</v>
      </c>
      <c r="E515" s="246" t="s">
        <v>1</v>
      </c>
      <c r="F515" s="247" t="s">
        <v>423</v>
      </c>
      <c r="G515" s="245"/>
      <c r="H515" s="248">
        <v>3.3500000000000001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179</v>
      </c>
      <c r="AU515" s="254" t="s">
        <v>82</v>
      </c>
      <c r="AV515" s="14" t="s">
        <v>82</v>
      </c>
      <c r="AW515" s="14" t="s">
        <v>30</v>
      </c>
      <c r="AX515" s="14" t="s">
        <v>73</v>
      </c>
      <c r="AY515" s="254" t="s">
        <v>171</v>
      </c>
    </row>
    <row r="516" s="13" customFormat="1">
      <c r="A516" s="13"/>
      <c r="B516" s="233"/>
      <c r="C516" s="234"/>
      <c r="D516" s="235" t="s">
        <v>179</v>
      </c>
      <c r="E516" s="236" t="s">
        <v>1</v>
      </c>
      <c r="F516" s="237" t="s">
        <v>424</v>
      </c>
      <c r="G516" s="234"/>
      <c r="H516" s="236" t="s">
        <v>1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179</v>
      </c>
      <c r="AU516" s="243" t="s">
        <v>82</v>
      </c>
      <c r="AV516" s="13" t="s">
        <v>80</v>
      </c>
      <c r="AW516" s="13" t="s">
        <v>30</v>
      </c>
      <c r="AX516" s="13" t="s">
        <v>73</v>
      </c>
      <c r="AY516" s="243" t="s">
        <v>171</v>
      </c>
    </row>
    <row r="517" s="14" customFormat="1">
      <c r="A517" s="14"/>
      <c r="B517" s="244"/>
      <c r="C517" s="245"/>
      <c r="D517" s="235" t="s">
        <v>179</v>
      </c>
      <c r="E517" s="246" t="s">
        <v>1</v>
      </c>
      <c r="F517" s="247" t="s">
        <v>425</v>
      </c>
      <c r="G517" s="245"/>
      <c r="H517" s="248">
        <v>3.0499999999999998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179</v>
      </c>
      <c r="AU517" s="254" t="s">
        <v>82</v>
      </c>
      <c r="AV517" s="14" t="s">
        <v>82</v>
      </c>
      <c r="AW517" s="14" t="s">
        <v>30</v>
      </c>
      <c r="AX517" s="14" t="s">
        <v>73</v>
      </c>
      <c r="AY517" s="254" t="s">
        <v>171</v>
      </c>
    </row>
    <row r="518" s="13" customFormat="1">
      <c r="A518" s="13"/>
      <c r="B518" s="233"/>
      <c r="C518" s="234"/>
      <c r="D518" s="235" t="s">
        <v>179</v>
      </c>
      <c r="E518" s="236" t="s">
        <v>1</v>
      </c>
      <c r="F518" s="237" t="s">
        <v>426</v>
      </c>
      <c r="G518" s="234"/>
      <c r="H518" s="236" t="s">
        <v>1</v>
      </c>
      <c r="I518" s="238"/>
      <c r="J518" s="234"/>
      <c r="K518" s="234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179</v>
      </c>
      <c r="AU518" s="243" t="s">
        <v>82</v>
      </c>
      <c r="AV518" s="13" t="s">
        <v>80</v>
      </c>
      <c r="AW518" s="13" t="s">
        <v>30</v>
      </c>
      <c r="AX518" s="13" t="s">
        <v>73</v>
      </c>
      <c r="AY518" s="243" t="s">
        <v>171</v>
      </c>
    </row>
    <row r="519" s="14" customFormat="1">
      <c r="A519" s="14"/>
      <c r="B519" s="244"/>
      <c r="C519" s="245"/>
      <c r="D519" s="235" t="s">
        <v>179</v>
      </c>
      <c r="E519" s="246" t="s">
        <v>1</v>
      </c>
      <c r="F519" s="247" t="s">
        <v>427</v>
      </c>
      <c r="G519" s="245"/>
      <c r="H519" s="248">
        <v>3.96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179</v>
      </c>
      <c r="AU519" s="254" t="s">
        <v>82</v>
      </c>
      <c r="AV519" s="14" t="s">
        <v>82</v>
      </c>
      <c r="AW519" s="14" t="s">
        <v>30</v>
      </c>
      <c r="AX519" s="14" t="s">
        <v>73</v>
      </c>
      <c r="AY519" s="254" t="s">
        <v>171</v>
      </c>
    </row>
    <row r="520" s="13" customFormat="1">
      <c r="A520" s="13"/>
      <c r="B520" s="233"/>
      <c r="C520" s="234"/>
      <c r="D520" s="235" t="s">
        <v>179</v>
      </c>
      <c r="E520" s="236" t="s">
        <v>1</v>
      </c>
      <c r="F520" s="237" t="s">
        <v>428</v>
      </c>
      <c r="G520" s="234"/>
      <c r="H520" s="236" t="s">
        <v>1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179</v>
      </c>
      <c r="AU520" s="243" t="s">
        <v>82</v>
      </c>
      <c r="AV520" s="13" t="s">
        <v>80</v>
      </c>
      <c r="AW520" s="13" t="s">
        <v>30</v>
      </c>
      <c r="AX520" s="13" t="s">
        <v>73</v>
      </c>
      <c r="AY520" s="243" t="s">
        <v>171</v>
      </c>
    </row>
    <row r="521" s="14" customFormat="1">
      <c r="A521" s="14"/>
      <c r="B521" s="244"/>
      <c r="C521" s="245"/>
      <c r="D521" s="235" t="s">
        <v>179</v>
      </c>
      <c r="E521" s="246" t="s">
        <v>1</v>
      </c>
      <c r="F521" s="247" t="s">
        <v>429</v>
      </c>
      <c r="G521" s="245"/>
      <c r="H521" s="248">
        <v>11.470000000000001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179</v>
      </c>
      <c r="AU521" s="254" t="s">
        <v>82</v>
      </c>
      <c r="AV521" s="14" t="s">
        <v>82</v>
      </c>
      <c r="AW521" s="14" t="s">
        <v>30</v>
      </c>
      <c r="AX521" s="14" t="s">
        <v>73</v>
      </c>
      <c r="AY521" s="254" t="s">
        <v>171</v>
      </c>
    </row>
    <row r="522" s="15" customFormat="1">
      <c r="A522" s="15"/>
      <c r="B522" s="255"/>
      <c r="C522" s="256"/>
      <c r="D522" s="235" t="s">
        <v>179</v>
      </c>
      <c r="E522" s="257" t="s">
        <v>1</v>
      </c>
      <c r="F522" s="258" t="s">
        <v>187</v>
      </c>
      <c r="G522" s="256"/>
      <c r="H522" s="259">
        <v>131.91999999999999</v>
      </c>
      <c r="I522" s="260"/>
      <c r="J522" s="256"/>
      <c r="K522" s="256"/>
      <c r="L522" s="261"/>
      <c r="M522" s="262"/>
      <c r="N522" s="263"/>
      <c r="O522" s="263"/>
      <c r="P522" s="263"/>
      <c r="Q522" s="263"/>
      <c r="R522" s="263"/>
      <c r="S522" s="263"/>
      <c r="T522" s="264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5" t="s">
        <v>179</v>
      </c>
      <c r="AU522" s="265" t="s">
        <v>82</v>
      </c>
      <c r="AV522" s="15" t="s">
        <v>177</v>
      </c>
      <c r="AW522" s="15" t="s">
        <v>30</v>
      </c>
      <c r="AX522" s="15" t="s">
        <v>80</v>
      </c>
      <c r="AY522" s="265" t="s">
        <v>171</v>
      </c>
    </row>
    <row r="523" s="2" customFormat="1" ht="24.15" customHeight="1">
      <c r="A523" s="38"/>
      <c r="B523" s="39"/>
      <c r="C523" s="219" t="s">
        <v>478</v>
      </c>
      <c r="D523" s="219" t="s">
        <v>173</v>
      </c>
      <c r="E523" s="220" t="s">
        <v>479</v>
      </c>
      <c r="F523" s="221" t="s">
        <v>480</v>
      </c>
      <c r="G523" s="222" t="s">
        <v>211</v>
      </c>
      <c r="H523" s="223">
        <v>131.91999999999999</v>
      </c>
      <c r="I523" s="224"/>
      <c r="J523" s="225">
        <f>ROUND(I523*H523,2)</f>
        <v>0</v>
      </c>
      <c r="K523" s="226"/>
      <c r="L523" s="44"/>
      <c r="M523" s="227" t="s">
        <v>1</v>
      </c>
      <c r="N523" s="228" t="s">
        <v>38</v>
      </c>
      <c r="O523" s="91"/>
      <c r="P523" s="229">
        <f>O523*H523</f>
        <v>0</v>
      </c>
      <c r="Q523" s="229">
        <v>0</v>
      </c>
      <c r="R523" s="229">
        <f>Q523*H523</f>
        <v>0</v>
      </c>
      <c r="S523" s="229">
        <v>0</v>
      </c>
      <c r="T523" s="230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31" t="s">
        <v>177</v>
      </c>
      <c r="AT523" s="231" t="s">
        <v>173</v>
      </c>
      <c r="AU523" s="231" t="s">
        <v>82</v>
      </c>
      <c r="AY523" s="17" t="s">
        <v>171</v>
      </c>
      <c r="BE523" s="232">
        <f>IF(N523="základní",J523,0)</f>
        <v>0</v>
      </c>
      <c r="BF523" s="232">
        <f>IF(N523="snížená",J523,0)</f>
        <v>0</v>
      </c>
      <c r="BG523" s="232">
        <f>IF(N523="zákl. přenesená",J523,0)</f>
        <v>0</v>
      </c>
      <c r="BH523" s="232">
        <f>IF(N523="sníž. přenesená",J523,0)</f>
        <v>0</v>
      </c>
      <c r="BI523" s="232">
        <f>IF(N523="nulová",J523,0)</f>
        <v>0</v>
      </c>
      <c r="BJ523" s="17" t="s">
        <v>80</v>
      </c>
      <c r="BK523" s="232">
        <f>ROUND(I523*H523,2)</f>
        <v>0</v>
      </c>
      <c r="BL523" s="17" t="s">
        <v>177</v>
      </c>
      <c r="BM523" s="231" t="s">
        <v>481</v>
      </c>
    </row>
    <row r="524" s="13" customFormat="1">
      <c r="A524" s="13"/>
      <c r="B524" s="233"/>
      <c r="C524" s="234"/>
      <c r="D524" s="235" t="s">
        <v>179</v>
      </c>
      <c r="E524" s="236" t="s">
        <v>1</v>
      </c>
      <c r="F524" s="237" t="s">
        <v>408</v>
      </c>
      <c r="G524" s="234"/>
      <c r="H524" s="236" t="s">
        <v>1</v>
      </c>
      <c r="I524" s="238"/>
      <c r="J524" s="234"/>
      <c r="K524" s="234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179</v>
      </c>
      <c r="AU524" s="243" t="s">
        <v>82</v>
      </c>
      <c r="AV524" s="13" t="s">
        <v>80</v>
      </c>
      <c r="AW524" s="13" t="s">
        <v>30</v>
      </c>
      <c r="AX524" s="13" t="s">
        <v>73</v>
      </c>
      <c r="AY524" s="243" t="s">
        <v>171</v>
      </c>
    </row>
    <row r="525" s="14" customFormat="1">
      <c r="A525" s="14"/>
      <c r="B525" s="244"/>
      <c r="C525" s="245"/>
      <c r="D525" s="235" t="s">
        <v>179</v>
      </c>
      <c r="E525" s="246" t="s">
        <v>1</v>
      </c>
      <c r="F525" s="247" t="s">
        <v>399</v>
      </c>
      <c r="G525" s="245"/>
      <c r="H525" s="248">
        <v>32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179</v>
      </c>
      <c r="AU525" s="254" t="s">
        <v>82</v>
      </c>
      <c r="AV525" s="14" t="s">
        <v>82</v>
      </c>
      <c r="AW525" s="14" t="s">
        <v>30</v>
      </c>
      <c r="AX525" s="14" t="s">
        <v>73</v>
      </c>
      <c r="AY525" s="254" t="s">
        <v>171</v>
      </c>
    </row>
    <row r="526" s="13" customFormat="1">
      <c r="A526" s="13"/>
      <c r="B526" s="233"/>
      <c r="C526" s="234"/>
      <c r="D526" s="235" t="s">
        <v>179</v>
      </c>
      <c r="E526" s="236" t="s">
        <v>1</v>
      </c>
      <c r="F526" s="237" t="s">
        <v>409</v>
      </c>
      <c r="G526" s="234"/>
      <c r="H526" s="236" t="s">
        <v>1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179</v>
      </c>
      <c r="AU526" s="243" t="s">
        <v>82</v>
      </c>
      <c r="AV526" s="13" t="s">
        <v>80</v>
      </c>
      <c r="AW526" s="13" t="s">
        <v>30</v>
      </c>
      <c r="AX526" s="13" t="s">
        <v>73</v>
      </c>
      <c r="AY526" s="243" t="s">
        <v>171</v>
      </c>
    </row>
    <row r="527" s="14" customFormat="1">
      <c r="A527" s="14"/>
      <c r="B527" s="244"/>
      <c r="C527" s="245"/>
      <c r="D527" s="235" t="s">
        <v>179</v>
      </c>
      <c r="E527" s="246" t="s">
        <v>1</v>
      </c>
      <c r="F527" s="247" t="s">
        <v>410</v>
      </c>
      <c r="G527" s="245"/>
      <c r="H527" s="248">
        <v>20.350000000000001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4" t="s">
        <v>179</v>
      </c>
      <c r="AU527" s="254" t="s">
        <v>82</v>
      </c>
      <c r="AV527" s="14" t="s">
        <v>82</v>
      </c>
      <c r="AW527" s="14" t="s">
        <v>30</v>
      </c>
      <c r="AX527" s="14" t="s">
        <v>73</v>
      </c>
      <c r="AY527" s="254" t="s">
        <v>171</v>
      </c>
    </row>
    <row r="528" s="13" customFormat="1">
      <c r="A528" s="13"/>
      <c r="B528" s="233"/>
      <c r="C528" s="234"/>
      <c r="D528" s="235" t="s">
        <v>179</v>
      </c>
      <c r="E528" s="236" t="s">
        <v>1</v>
      </c>
      <c r="F528" s="237" t="s">
        <v>415</v>
      </c>
      <c r="G528" s="234"/>
      <c r="H528" s="236" t="s">
        <v>1</v>
      </c>
      <c r="I528" s="238"/>
      <c r="J528" s="234"/>
      <c r="K528" s="234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179</v>
      </c>
      <c r="AU528" s="243" t="s">
        <v>82</v>
      </c>
      <c r="AV528" s="13" t="s">
        <v>80</v>
      </c>
      <c r="AW528" s="13" t="s">
        <v>30</v>
      </c>
      <c r="AX528" s="13" t="s">
        <v>73</v>
      </c>
      <c r="AY528" s="243" t="s">
        <v>171</v>
      </c>
    </row>
    <row r="529" s="14" customFormat="1">
      <c r="A529" s="14"/>
      <c r="B529" s="244"/>
      <c r="C529" s="245"/>
      <c r="D529" s="235" t="s">
        <v>179</v>
      </c>
      <c r="E529" s="246" t="s">
        <v>1</v>
      </c>
      <c r="F529" s="247" t="s">
        <v>416</v>
      </c>
      <c r="G529" s="245"/>
      <c r="H529" s="248">
        <v>4.6699999999999999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179</v>
      </c>
      <c r="AU529" s="254" t="s">
        <v>82</v>
      </c>
      <c r="AV529" s="14" t="s">
        <v>82</v>
      </c>
      <c r="AW529" s="14" t="s">
        <v>30</v>
      </c>
      <c r="AX529" s="14" t="s">
        <v>73</v>
      </c>
      <c r="AY529" s="254" t="s">
        <v>171</v>
      </c>
    </row>
    <row r="530" s="13" customFormat="1">
      <c r="A530" s="13"/>
      <c r="B530" s="233"/>
      <c r="C530" s="234"/>
      <c r="D530" s="235" t="s">
        <v>179</v>
      </c>
      <c r="E530" s="236" t="s">
        <v>1</v>
      </c>
      <c r="F530" s="237" t="s">
        <v>411</v>
      </c>
      <c r="G530" s="234"/>
      <c r="H530" s="236" t="s">
        <v>1</v>
      </c>
      <c r="I530" s="238"/>
      <c r="J530" s="234"/>
      <c r="K530" s="234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179</v>
      </c>
      <c r="AU530" s="243" t="s">
        <v>82</v>
      </c>
      <c r="AV530" s="13" t="s">
        <v>80</v>
      </c>
      <c r="AW530" s="13" t="s">
        <v>30</v>
      </c>
      <c r="AX530" s="13" t="s">
        <v>73</v>
      </c>
      <c r="AY530" s="243" t="s">
        <v>171</v>
      </c>
    </row>
    <row r="531" s="14" customFormat="1">
      <c r="A531" s="14"/>
      <c r="B531" s="244"/>
      <c r="C531" s="245"/>
      <c r="D531" s="235" t="s">
        <v>179</v>
      </c>
      <c r="E531" s="246" t="s">
        <v>1</v>
      </c>
      <c r="F531" s="247" t="s">
        <v>412</v>
      </c>
      <c r="G531" s="245"/>
      <c r="H531" s="248">
        <v>21.699999999999999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179</v>
      </c>
      <c r="AU531" s="254" t="s">
        <v>82</v>
      </c>
      <c r="AV531" s="14" t="s">
        <v>82</v>
      </c>
      <c r="AW531" s="14" t="s">
        <v>30</v>
      </c>
      <c r="AX531" s="14" t="s">
        <v>73</v>
      </c>
      <c r="AY531" s="254" t="s">
        <v>171</v>
      </c>
    </row>
    <row r="532" s="13" customFormat="1">
      <c r="A532" s="13"/>
      <c r="B532" s="233"/>
      <c r="C532" s="234"/>
      <c r="D532" s="235" t="s">
        <v>179</v>
      </c>
      <c r="E532" s="236" t="s">
        <v>1</v>
      </c>
      <c r="F532" s="237" t="s">
        <v>417</v>
      </c>
      <c r="G532" s="234"/>
      <c r="H532" s="236" t="s">
        <v>1</v>
      </c>
      <c r="I532" s="238"/>
      <c r="J532" s="234"/>
      <c r="K532" s="234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179</v>
      </c>
      <c r="AU532" s="243" t="s">
        <v>82</v>
      </c>
      <c r="AV532" s="13" t="s">
        <v>80</v>
      </c>
      <c r="AW532" s="13" t="s">
        <v>30</v>
      </c>
      <c r="AX532" s="13" t="s">
        <v>73</v>
      </c>
      <c r="AY532" s="243" t="s">
        <v>171</v>
      </c>
    </row>
    <row r="533" s="14" customFormat="1">
      <c r="A533" s="14"/>
      <c r="B533" s="244"/>
      <c r="C533" s="245"/>
      <c r="D533" s="235" t="s">
        <v>179</v>
      </c>
      <c r="E533" s="246" t="s">
        <v>1</v>
      </c>
      <c r="F533" s="247" t="s">
        <v>416</v>
      </c>
      <c r="G533" s="245"/>
      <c r="H533" s="248">
        <v>4.6699999999999999</v>
      </c>
      <c r="I533" s="249"/>
      <c r="J533" s="245"/>
      <c r="K533" s="245"/>
      <c r="L533" s="250"/>
      <c r="M533" s="251"/>
      <c r="N533" s="252"/>
      <c r="O533" s="252"/>
      <c r="P533" s="252"/>
      <c r="Q533" s="252"/>
      <c r="R533" s="252"/>
      <c r="S533" s="252"/>
      <c r="T533" s="25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4" t="s">
        <v>179</v>
      </c>
      <c r="AU533" s="254" t="s">
        <v>82</v>
      </c>
      <c r="AV533" s="14" t="s">
        <v>82</v>
      </c>
      <c r="AW533" s="14" t="s">
        <v>30</v>
      </c>
      <c r="AX533" s="14" t="s">
        <v>73</v>
      </c>
      <c r="AY533" s="254" t="s">
        <v>171</v>
      </c>
    </row>
    <row r="534" s="13" customFormat="1">
      <c r="A534" s="13"/>
      <c r="B534" s="233"/>
      <c r="C534" s="234"/>
      <c r="D534" s="235" t="s">
        <v>179</v>
      </c>
      <c r="E534" s="236" t="s">
        <v>1</v>
      </c>
      <c r="F534" s="237" t="s">
        <v>418</v>
      </c>
      <c r="G534" s="234"/>
      <c r="H534" s="236" t="s">
        <v>1</v>
      </c>
      <c r="I534" s="238"/>
      <c r="J534" s="234"/>
      <c r="K534" s="234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179</v>
      </c>
      <c r="AU534" s="243" t="s">
        <v>82</v>
      </c>
      <c r="AV534" s="13" t="s">
        <v>80</v>
      </c>
      <c r="AW534" s="13" t="s">
        <v>30</v>
      </c>
      <c r="AX534" s="13" t="s">
        <v>73</v>
      </c>
      <c r="AY534" s="243" t="s">
        <v>171</v>
      </c>
    </row>
    <row r="535" s="14" customFormat="1">
      <c r="A535" s="14"/>
      <c r="B535" s="244"/>
      <c r="C535" s="245"/>
      <c r="D535" s="235" t="s">
        <v>179</v>
      </c>
      <c r="E535" s="246" t="s">
        <v>1</v>
      </c>
      <c r="F535" s="247" t="s">
        <v>419</v>
      </c>
      <c r="G535" s="245"/>
      <c r="H535" s="248">
        <v>8.9600000000000009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179</v>
      </c>
      <c r="AU535" s="254" t="s">
        <v>82</v>
      </c>
      <c r="AV535" s="14" t="s">
        <v>82</v>
      </c>
      <c r="AW535" s="14" t="s">
        <v>30</v>
      </c>
      <c r="AX535" s="14" t="s">
        <v>73</v>
      </c>
      <c r="AY535" s="254" t="s">
        <v>171</v>
      </c>
    </row>
    <row r="536" s="13" customFormat="1">
      <c r="A536" s="13"/>
      <c r="B536" s="233"/>
      <c r="C536" s="234"/>
      <c r="D536" s="235" t="s">
        <v>179</v>
      </c>
      <c r="E536" s="236" t="s">
        <v>1</v>
      </c>
      <c r="F536" s="237" t="s">
        <v>413</v>
      </c>
      <c r="G536" s="234"/>
      <c r="H536" s="236" t="s">
        <v>1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179</v>
      </c>
      <c r="AU536" s="243" t="s">
        <v>82</v>
      </c>
      <c r="AV536" s="13" t="s">
        <v>80</v>
      </c>
      <c r="AW536" s="13" t="s">
        <v>30</v>
      </c>
      <c r="AX536" s="13" t="s">
        <v>73</v>
      </c>
      <c r="AY536" s="243" t="s">
        <v>171</v>
      </c>
    </row>
    <row r="537" s="14" customFormat="1">
      <c r="A537" s="14"/>
      <c r="B537" s="244"/>
      <c r="C537" s="245"/>
      <c r="D537" s="235" t="s">
        <v>179</v>
      </c>
      <c r="E537" s="246" t="s">
        <v>1</v>
      </c>
      <c r="F537" s="247" t="s">
        <v>414</v>
      </c>
      <c r="G537" s="245"/>
      <c r="H537" s="248">
        <v>14.99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4" t="s">
        <v>179</v>
      </c>
      <c r="AU537" s="254" t="s">
        <v>82</v>
      </c>
      <c r="AV537" s="14" t="s">
        <v>82</v>
      </c>
      <c r="AW537" s="14" t="s">
        <v>30</v>
      </c>
      <c r="AX537" s="14" t="s">
        <v>73</v>
      </c>
      <c r="AY537" s="254" t="s">
        <v>171</v>
      </c>
    </row>
    <row r="538" s="13" customFormat="1">
      <c r="A538" s="13"/>
      <c r="B538" s="233"/>
      <c r="C538" s="234"/>
      <c r="D538" s="235" t="s">
        <v>179</v>
      </c>
      <c r="E538" s="236" t="s">
        <v>1</v>
      </c>
      <c r="F538" s="237" t="s">
        <v>420</v>
      </c>
      <c r="G538" s="234"/>
      <c r="H538" s="236" t="s">
        <v>1</v>
      </c>
      <c r="I538" s="238"/>
      <c r="J538" s="234"/>
      <c r="K538" s="234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179</v>
      </c>
      <c r="AU538" s="243" t="s">
        <v>82</v>
      </c>
      <c r="AV538" s="13" t="s">
        <v>80</v>
      </c>
      <c r="AW538" s="13" t="s">
        <v>30</v>
      </c>
      <c r="AX538" s="13" t="s">
        <v>73</v>
      </c>
      <c r="AY538" s="243" t="s">
        <v>171</v>
      </c>
    </row>
    <row r="539" s="14" customFormat="1">
      <c r="A539" s="14"/>
      <c r="B539" s="244"/>
      <c r="C539" s="245"/>
      <c r="D539" s="235" t="s">
        <v>179</v>
      </c>
      <c r="E539" s="246" t="s">
        <v>1</v>
      </c>
      <c r="F539" s="247" t="s">
        <v>421</v>
      </c>
      <c r="G539" s="245"/>
      <c r="H539" s="248">
        <v>2.75</v>
      </c>
      <c r="I539" s="249"/>
      <c r="J539" s="245"/>
      <c r="K539" s="245"/>
      <c r="L539" s="250"/>
      <c r="M539" s="251"/>
      <c r="N539" s="252"/>
      <c r="O539" s="252"/>
      <c r="P539" s="252"/>
      <c r="Q539" s="252"/>
      <c r="R539" s="252"/>
      <c r="S539" s="252"/>
      <c r="T539" s="25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4" t="s">
        <v>179</v>
      </c>
      <c r="AU539" s="254" t="s">
        <v>82</v>
      </c>
      <c r="AV539" s="14" t="s">
        <v>82</v>
      </c>
      <c r="AW539" s="14" t="s">
        <v>30</v>
      </c>
      <c r="AX539" s="14" t="s">
        <v>73</v>
      </c>
      <c r="AY539" s="254" t="s">
        <v>171</v>
      </c>
    </row>
    <row r="540" s="13" customFormat="1">
      <c r="A540" s="13"/>
      <c r="B540" s="233"/>
      <c r="C540" s="234"/>
      <c r="D540" s="235" t="s">
        <v>179</v>
      </c>
      <c r="E540" s="236" t="s">
        <v>1</v>
      </c>
      <c r="F540" s="237" t="s">
        <v>422</v>
      </c>
      <c r="G540" s="234"/>
      <c r="H540" s="236" t="s">
        <v>1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179</v>
      </c>
      <c r="AU540" s="243" t="s">
        <v>82</v>
      </c>
      <c r="AV540" s="13" t="s">
        <v>80</v>
      </c>
      <c r="AW540" s="13" t="s">
        <v>30</v>
      </c>
      <c r="AX540" s="13" t="s">
        <v>73</v>
      </c>
      <c r="AY540" s="243" t="s">
        <v>171</v>
      </c>
    </row>
    <row r="541" s="14" customFormat="1">
      <c r="A541" s="14"/>
      <c r="B541" s="244"/>
      <c r="C541" s="245"/>
      <c r="D541" s="235" t="s">
        <v>179</v>
      </c>
      <c r="E541" s="246" t="s">
        <v>1</v>
      </c>
      <c r="F541" s="247" t="s">
        <v>423</v>
      </c>
      <c r="G541" s="245"/>
      <c r="H541" s="248">
        <v>3.3500000000000001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179</v>
      </c>
      <c r="AU541" s="254" t="s">
        <v>82</v>
      </c>
      <c r="AV541" s="14" t="s">
        <v>82</v>
      </c>
      <c r="AW541" s="14" t="s">
        <v>30</v>
      </c>
      <c r="AX541" s="14" t="s">
        <v>73</v>
      </c>
      <c r="AY541" s="254" t="s">
        <v>171</v>
      </c>
    </row>
    <row r="542" s="13" customFormat="1">
      <c r="A542" s="13"/>
      <c r="B542" s="233"/>
      <c r="C542" s="234"/>
      <c r="D542" s="235" t="s">
        <v>179</v>
      </c>
      <c r="E542" s="236" t="s">
        <v>1</v>
      </c>
      <c r="F542" s="237" t="s">
        <v>424</v>
      </c>
      <c r="G542" s="234"/>
      <c r="H542" s="236" t="s">
        <v>1</v>
      </c>
      <c r="I542" s="238"/>
      <c r="J542" s="234"/>
      <c r="K542" s="234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179</v>
      </c>
      <c r="AU542" s="243" t="s">
        <v>82</v>
      </c>
      <c r="AV542" s="13" t="s">
        <v>80</v>
      </c>
      <c r="AW542" s="13" t="s">
        <v>30</v>
      </c>
      <c r="AX542" s="13" t="s">
        <v>73</v>
      </c>
      <c r="AY542" s="243" t="s">
        <v>171</v>
      </c>
    </row>
    <row r="543" s="14" customFormat="1">
      <c r="A543" s="14"/>
      <c r="B543" s="244"/>
      <c r="C543" s="245"/>
      <c r="D543" s="235" t="s">
        <v>179</v>
      </c>
      <c r="E543" s="246" t="s">
        <v>1</v>
      </c>
      <c r="F543" s="247" t="s">
        <v>425</v>
      </c>
      <c r="G543" s="245"/>
      <c r="H543" s="248">
        <v>3.0499999999999998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179</v>
      </c>
      <c r="AU543" s="254" t="s">
        <v>82</v>
      </c>
      <c r="AV543" s="14" t="s">
        <v>82</v>
      </c>
      <c r="AW543" s="14" t="s">
        <v>30</v>
      </c>
      <c r="AX543" s="14" t="s">
        <v>73</v>
      </c>
      <c r="AY543" s="254" t="s">
        <v>171</v>
      </c>
    </row>
    <row r="544" s="13" customFormat="1">
      <c r="A544" s="13"/>
      <c r="B544" s="233"/>
      <c r="C544" s="234"/>
      <c r="D544" s="235" t="s">
        <v>179</v>
      </c>
      <c r="E544" s="236" t="s">
        <v>1</v>
      </c>
      <c r="F544" s="237" t="s">
        <v>426</v>
      </c>
      <c r="G544" s="234"/>
      <c r="H544" s="236" t="s">
        <v>1</v>
      </c>
      <c r="I544" s="238"/>
      <c r="J544" s="234"/>
      <c r="K544" s="234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179</v>
      </c>
      <c r="AU544" s="243" t="s">
        <v>82</v>
      </c>
      <c r="AV544" s="13" t="s">
        <v>80</v>
      </c>
      <c r="AW544" s="13" t="s">
        <v>30</v>
      </c>
      <c r="AX544" s="13" t="s">
        <v>73</v>
      </c>
      <c r="AY544" s="243" t="s">
        <v>171</v>
      </c>
    </row>
    <row r="545" s="14" customFormat="1">
      <c r="A545" s="14"/>
      <c r="B545" s="244"/>
      <c r="C545" s="245"/>
      <c r="D545" s="235" t="s">
        <v>179</v>
      </c>
      <c r="E545" s="246" t="s">
        <v>1</v>
      </c>
      <c r="F545" s="247" t="s">
        <v>427</v>
      </c>
      <c r="G545" s="245"/>
      <c r="H545" s="248">
        <v>3.96</v>
      </c>
      <c r="I545" s="249"/>
      <c r="J545" s="245"/>
      <c r="K545" s="245"/>
      <c r="L545" s="250"/>
      <c r="M545" s="251"/>
      <c r="N545" s="252"/>
      <c r="O545" s="252"/>
      <c r="P545" s="252"/>
      <c r="Q545" s="252"/>
      <c r="R545" s="252"/>
      <c r="S545" s="252"/>
      <c r="T545" s="25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4" t="s">
        <v>179</v>
      </c>
      <c r="AU545" s="254" t="s">
        <v>82</v>
      </c>
      <c r="AV545" s="14" t="s">
        <v>82</v>
      </c>
      <c r="AW545" s="14" t="s">
        <v>30</v>
      </c>
      <c r="AX545" s="14" t="s">
        <v>73</v>
      </c>
      <c r="AY545" s="254" t="s">
        <v>171</v>
      </c>
    </row>
    <row r="546" s="13" customFormat="1">
      <c r="A546" s="13"/>
      <c r="B546" s="233"/>
      <c r="C546" s="234"/>
      <c r="D546" s="235" t="s">
        <v>179</v>
      </c>
      <c r="E546" s="236" t="s">
        <v>1</v>
      </c>
      <c r="F546" s="237" t="s">
        <v>428</v>
      </c>
      <c r="G546" s="234"/>
      <c r="H546" s="236" t="s">
        <v>1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179</v>
      </c>
      <c r="AU546" s="243" t="s">
        <v>82</v>
      </c>
      <c r="AV546" s="13" t="s">
        <v>80</v>
      </c>
      <c r="AW546" s="13" t="s">
        <v>30</v>
      </c>
      <c r="AX546" s="13" t="s">
        <v>73</v>
      </c>
      <c r="AY546" s="243" t="s">
        <v>171</v>
      </c>
    </row>
    <row r="547" s="14" customFormat="1">
      <c r="A547" s="14"/>
      <c r="B547" s="244"/>
      <c r="C547" s="245"/>
      <c r="D547" s="235" t="s">
        <v>179</v>
      </c>
      <c r="E547" s="246" t="s">
        <v>1</v>
      </c>
      <c r="F547" s="247" t="s">
        <v>429</v>
      </c>
      <c r="G547" s="245"/>
      <c r="H547" s="248">
        <v>11.470000000000001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179</v>
      </c>
      <c r="AU547" s="254" t="s">
        <v>82</v>
      </c>
      <c r="AV547" s="14" t="s">
        <v>82</v>
      </c>
      <c r="AW547" s="14" t="s">
        <v>30</v>
      </c>
      <c r="AX547" s="14" t="s">
        <v>73</v>
      </c>
      <c r="AY547" s="254" t="s">
        <v>171</v>
      </c>
    </row>
    <row r="548" s="15" customFormat="1">
      <c r="A548" s="15"/>
      <c r="B548" s="255"/>
      <c r="C548" s="256"/>
      <c r="D548" s="235" t="s">
        <v>179</v>
      </c>
      <c r="E548" s="257" t="s">
        <v>1</v>
      </c>
      <c r="F548" s="258" t="s">
        <v>187</v>
      </c>
      <c r="G548" s="256"/>
      <c r="H548" s="259">
        <v>131.91999999999999</v>
      </c>
      <c r="I548" s="260"/>
      <c r="J548" s="256"/>
      <c r="K548" s="256"/>
      <c r="L548" s="261"/>
      <c r="M548" s="262"/>
      <c r="N548" s="263"/>
      <c r="O548" s="263"/>
      <c r="P548" s="263"/>
      <c r="Q548" s="263"/>
      <c r="R548" s="263"/>
      <c r="S548" s="263"/>
      <c r="T548" s="264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5" t="s">
        <v>179</v>
      </c>
      <c r="AU548" s="265" t="s">
        <v>82</v>
      </c>
      <c r="AV548" s="15" t="s">
        <v>177</v>
      </c>
      <c r="AW548" s="15" t="s">
        <v>30</v>
      </c>
      <c r="AX548" s="15" t="s">
        <v>80</v>
      </c>
      <c r="AY548" s="265" t="s">
        <v>171</v>
      </c>
    </row>
    <row r="549" s="2" customFormat="1" ht="33" customHeight="1">
      <c r="A549" s="38"/>
      <c r="B549" s="39"/>
      <c r="C549" s="219" t="s">
        <v>482</v>
      </c>
      <c r="D549" s="219" t="s">
        <v>173</v>
      </c>
      <c r="E549" s="220" t="s">
        <v>483</v>
      </c>
      <c r="F549" s="221" t="s">
        <v>484</v>
      </c>
      <c r="G549" s="222" t="s">
        <v>176</v>
      </c>
      <c r="H549" s="223">
        <v>0.754</v>
      </c>
      <c r="I549" s="224"/>
      <c r="J549" s="225">
        <f>ROUND(I549*H549,2)</f>
        <v>0</v>
      </c>
      <c r="K549" s="226"/>
      <c r="L549" s="44"/>
      <c r="M549" s="227" t="s">
        <v>1</v>
      </c>
      <c r="N549" s="228" t="s">
        <v>38</v>
      </c>
      <c r="O549" s="91"/>
      <c r="P549" s="229">
        <f>O549*H549</f>
        <v>0</v>
      </c>
      <c r="Q549" s="229">
        <v>0</v>
      </c>
      <c r="R549" s="229">
        <f>Q549*H549</f>
        <v>0</v>
      </c>
      <c r="S549" s="229">
        <v>0.043999999999999997</v>
      </c>
      <c r="T549" s="230">
        <f>S549*H549</f>
        <v>0.033175999999999997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31" t="s">
        <v>177</v>
      </c>
      <c r="AT549" s="231" t="s">
        <v>173</v>
      </c>
      <c r="AU549" s="231" t="s">
        <v>82</v>
      </c>
      <c r="AY549" s="17" t="s">
        <v>171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7" t="s">
        <v>80</v>
      </c>
      <c r="BK549" s="232">
        <f>ROUND(I549*H549,2)</f>
        <v>0</v>
      </c>
      <c r="BL549" s="17" t="s">
        <v>177</v>
      </c>
      <c r="BM549" s="231" t="s">
        <v>485</v>
      </c>
    </row>
    <row r="550" s="13" customFormat="1">
      <c r="A550" s="13"/>
      <c r="B550" s="233"/>
      <c r="C550" s="234"/>
      <c r="D550" s="235" t="s">
        <v>179</v>
      </c>
      <c r="E550" s="236" t="s">
        <v>1</v>
      </c>
      <c r="F550" s="237" t="s">
        <v>463</v>
      </c>
      <c r="G550" s="234"/>
      <c r="H550" s="236" t="s">
        <v>1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179</v>
      </c>
      <c r="AU550" s="243" t="s">
        <v>82</v>
      </c>
      <c r="AV550" s="13" t="s">
        <v>80</v>
      </c>
      <c r="AW550" s="13" t="s">
        <v>30</v>
      </c>
      <c r="AX550" s="13" t="s">
        <v>73</v>
      </c>
      <c r="AY550" s="243" t="s">
        <v>171</v>
      </c>
    </row>
    <row r="551" s="13" customFormat="1">
      <c r="A551" s="13"/>
      <c r="B551" s="233"/>
      <c r="C551" s="234"/>
      <c r="D551" s="235" t="s">
        <v>179</v>
      </c>
      <c r="E551" s="236" t="s">
        <v>1</v>
      </c>
      <c r="F551" s="237" t="s">
        <v>337</v>
      </c>
      <c r="G551" s="234"/>
      <c r="H551" s="236" t="s">
        <v>1</v>
      </c>
      <c r="I551" s="238"/>
      <c r="J551" s="234"/>
      <c r="K551" s="234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179</v>
      </c>
      <c r="AU551" s="243" t="s">
        <v>82</v>
      </c>
      <c r="AV551" s="13" t="s">
        <v>80</v>
      </c>
      <c r="AW551" s="13" t="s">
        <v>30</v>
      </c>
      <c r="AX551" s="13" t="s">
        <v>73</v>
      </c>
      <c r="AY551" s="243" t="s">
        <v>171</v>
      </c>
    </row>
    <row r="552" s="14" customFormat="1">
      <c r="A552" s="14"/>
      <c r="B552" s="244"/>
      <c r="C552" s="245"/>
      <c r="D552" s="235" t="s">
        <v>179</v>
      </c>
      <c r="E552" s="246" t="s">
        <v>1</v>
      </c>
      <c r="F552" s="247" t="s">
        <v>338</v>
      </c>
      <c r="G552" s="245"/>
      <c r="H552" s="248">
        <v>0.050000000000000003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4" t="s">
        <v>179</v>
      </c>
      <c r="AU552" s="254" t="s">
        <v>82</v>
      </c>
      <c r="AV552" s="14" t="s">
        <v>82</v>
      </c>
      <c r="AW552" s="14" t="s">
        <v>30</v>
      </c>
      <c r="AX552" s="14" t="s">
        <v>73</v>
      </c>
      <c r="AY552" s="254" t="s">
        <v>171</v>
      </c>
    </row>
    <row r="553" s="13" customFormat="1">
      <c r="A553" s="13"/>
      <c r="B553" s="233"/>
      <c r="C553" s="234"/>
      <c r="D553" s="235" t="s">
        <v>179</v>
      </c>
      <c r="E553" s="236" t="s">
        <v>1</v>
      </c>
      <c r="F553" s="237" t="s">
        <v>267</v>
      </c>
      <c r="G553" s="234"/>
      <c r="H553" s="236" t="s">
        <v>1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179</v>
      </c>
      <c r="AU553" s="243" t="s">
        <v>82</v>
      </c>
      <c r="AV553" s="13" t="s">
        <v>80</v>
      </c>
      <c r="AW553" s="13" t="s">
        <v>30</v>
      </c>
      <c r="AX553" s="13" t="s">
        <v>73</v>
      </c>
      <c r="AY553" s="243" t="s">
        <v>171</v>
      </c>
    </row>
    <row r="554" s="14" customFormat="1">
      <c r="A554" s="14"/>
      <c r="B554" s="244"/>
      <c r="C554" s="245"/>
      <c r="D554" s="235" t="s">
        <v>179</v>
      </c>
      <c r="E554" s="246" t="s">
        <v>1</v>
      </c>
      <c r="F554" s="247" t="s">
        <v>338</v>
      </c>
      <c r="G554" s="245"/>
      <c r="H554" s="248">
        <v>0.050000000000000003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4" t="s">
        <v>179</v>
      </c>
      <c r="AU554" s="254" t="s">
        <v>82</v>
      </c>
      <c r="AV554" s="14" t="s">
        <v>82</v>
      </c>
      <c r="AW554" s="14" t="s">
        <v>30</v>
      </c>
      <c r="AX554" s="14" t="s">
        <v>73</v>
      </c>
      <c r="AY554" s="254" t="s">
        <v>171</v>
      </c>
    </row>
    <row r="555" s="13" customFormat="1">
      <c r="A555" s="13"/>
      <c r="B555" s="233"/>
      <c r="C555" s="234"/>
      <c r="D555" s="235" t="s">
        <v>179</v>
      </c>
      <c r="E555" s="236" t="s">
        <v>1</v>
      </c>
      <c r="F555" s="237" t="s">
        <v>181</v>
      </c>
      <c r="G555" s="234"/>
      <c r="H555" s="236" t="s">
        <v>1</v>
      </c>
      <c r="I555" s="238"/>
      <c r="J555" s="234"/>
      <c r="K555" s="234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179</v>
      </c>
      <c r="AU555" s="243" t="s">
        <v>82</v>
      </c>
      <c r="AV555" s="13" t="s">
        <v>80</v>
      </c>
      <c r="AW555" s="13" t="s">
        <v>30</v>
      </c>
      <c r="AX555" s="13" t="s">
        <v>73</v>
      </c>
      <c r="AY555" s="243" t="s">
        <v>171</v>
      </c>
    </row>
    <row r="556" s="14" customFormat="1">
      <c r="A556" s="14"/>
      <c r="B556" s="244"/>
      <c r="C556" s="245"/>
      <c r="D556" s="235" t="s">
        <v>179</v>
      </c>
      <c r="E556" s="246" t="s">
        <v>1</v>
      </c>
      <c r="F556" s="247" t="s">
        <v>339</v>
      </c>
      <c r="G556" s="245"/>
      <c r="H556" s="248">
        <v>0.10000000000000001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179</v>
      </c>
      <c r="AU556" s="254" t="s">
        <v>82</v>
      </c>
      <c r="AV556" s="14" t="s">
        <v>82</v>
      </c>
      <c r="AW556" s="14" t="s">
        <v>30</v>
      </c>
      <c r="AX556" s="14" t="s">
        <v>73</v>
      </c>
      <c r="AY556" s="254" t="s">
        <v>171</v>
      </c>
    </row>
    <row r="557" s="13" customFormat="1">
      <c r="A557" s="13"/>
      <c r="B557" s="233"/>
      <c r="C557" s="234"/>
      <c r="D557" s="235" t="s">
        <v>179</v>
      </c>
      <c r="E557" s="236" t="s">
        <v>1</v>
      </c>
      <c r="F557" s="237" t="s">
        <v>183</v>
      </c>
      <c r="G557" s="234"/>
      <c r="H557" s="236" t="s">
        <v>1</v>
      </c>
      <c r="I557" s="238"/>
      <c r="J557" s="234"/>
      <c r="K557" s="234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179</v>
      </c>
      <c r="AU557" s="243" t="s">
        <v>82</v>
      </c>
      <c r="AV557" s="13" t="s">
        <v>80</v>
      </c>
      <c r="AW557" s="13" t="s">
        <v>30</v>
      </c>
      <c r="AX557" s="13" t="s">
        <v>73</v>
      </c>
      <c r="AY557" s="243" t="s">
        <v>171</v>
      </c>
    </row>
    <row r="558" s="14" customFormat="1">
      <c r="A558" s="14"/>
      <c r="B558" s="244"/>
      <c r="C558" s="245"/>
      <c r="D558" s="235" t="s">
        <v>179</v>
      </c>
      <c r="E558" s="246" t="s">
        <v>1</v>
      </c>
      <c r="F558" s="247" t="s">
        <v>340</v>
      </c>
      <c r="G558" s="245"/>
      <c r="H558" s="248">
        <v>0.20999999999999999</v>
      </c>
      <c r="I558" s="249"/>
      <c r="J558" s="245"/>
      <c r="K558" s="245"/>
      <c r="L558" s="250"/>
      <c r="M558" s="251"/>
      <c r="N558" s="252"/>
      <c r="O558" s="252"/>
      <c r="P558" s="252"/>
      <c r="Q558" s="252"/>
      <c r="R558" s="252"/>
      <c r="S558" s="252"/>
      <c r="T558" s="25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4" t="s">
        <v>179</v>
      </c>
      <c r="AU558" s="254" t="s">
        <v>82</v>
      </c>
      <c r="AV558" s="14" t="s">
        <v>82</v>
      </c>
      <c r="AW558" s="14" t="s">
        <v>30</v>
      </c>
      <c r="AX558" s="14" t="s">
        <v>73</v>
      </c>
      <c r="AY558" s="254" t="s">
        <v>171</v>
      </c>
    </row>
    <row r="559" s="13" customFormat="1">
      <c r="A559" s="13"/>
      <c r="B559" s="233"/>
      <c r="C559" s="234"/>
      <c r="D559" s="235" t="s">
        <v>179</v>
      </c>
      <c r="E559" s="236" t="s">
        <v>1</v>
      </c>
      <c r="F559" s="237" t="s">
        <v>185</v>
      </c>
      <c r="G559" s="234"/>
      <c r="H559" s="236" t="s">
        <v>1</v>
      </c>
      <c r="I559" s="238"/>
      <c r="J559" s="234"/>
      <c r="K559" s="234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179</v>
      </c>
      <c r="AU559" s="243" t="s">
        <v>82</v>
      </c>
      <c r="AV559" s="13" t="s">
        <v>80</v>
      </c>
      <c r="AW559" s="13" t="s">
        <v>30</v>
      </c>
      <c r="AX559" s="13" t="s">
        <v>73</v>
      </c>
      <c r="AY559" s="243" t="s">
        <v>171</v>
      </c>
    </row>
    <row r="560" s="14" customFormat="1">
      <c r="A560" s="14"/>
      <c r="B560" s="244"/>
      <c r="C560" s="245"/>
      <c r="D560" s="235" t="s">
        <v>179</v>
      </c>
      <c r="E560" s="246" t="s">
        <v>1</v>
      </c>
      <c r="F560" s="247" t="s">
        <v>339</v>
      </c>
      <c r="G560" s="245"/>
      <c r="H560" s="248">
        <v>0.10000000000000001</v>
      </c>
      <c r="I560" s="249"/>
      <c r="J560" s="245"/>
      <c r="K560" s="245"/>
      <c r="L560" s="250"/>
      <c r="M560" s="251"/>
      <c r="N560" s="252"/>
      <c r="O560" s="252"/>
      <c r="P560" s="252"/>
      <c r="Q560" s="252"/>
      <c r="R560" s="252"/>
      <c r="S560" s="252"/>
      <c r="T560" s="25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4" t="s">
        <v>179</v>
      </c>
      <c r="AU560" s="254" t="s">
        <v>82</v>
      </c>
      <c r="AV560" s="14" t="s">
        <v>82</v>
      </c>
      <c r="AW560" s="14" t="s">
        <v>30</v>
      </c>
      <c r="AX560" s="14" t="s">
        <v>73</v>
      </c>
      <c r="AY560" s="254" t="s">
        <v>171</v>
      </c>
    </row>
    <row r="561" s="13" customFormat="1">
      <c r="A561" s="13"/>
      <c r="B561" s="233"/>
      <c r="C561" s="234"/>
      <c r="D561" s="235" t="s">
        <v>179</v>
      </c>
      <c r="E561" s="236" t="s">
        <v>1</v>
      </c>
      <c r="F561" s="237" t="s">
        <v>464</v>
      </c>
      <c r="G561" s="234"/>
      <c r="H561" s="236" t="s">
        <v>1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179</v>
      </c>
      <c r="AU561" s="243" t="s">
        <v>82</v>
      </c>
      <c r="AV561" s="13" t="s">
        <v>80</v>
      </c>
      <c r="AW561" s="13" t="s">
        <v>30</v>
      </c>
      <c r="AX561" s="13" t="s">
        <v>73</v>
      </c>
      <c r="AY561" s="243" t="s">
        <v>171</v>
      </c>
    </row>
    <row r="562" s="14" customFormat="1">
      <c r="A562" s="14"/>
      <c r="B562" s="244"/>
      <c r="C562" s="245"/>
      <c r="D562" s="235" t="s">
        <v>179</v>
      </c>
      <c r="E562" s="246" t="s">
        <v>1</v>
      </c>
      <c r="F562" s="247" t="s">
        <v>465</v>
      </c>
      <c r="G562" s="245"/>
      <c r="H562" s="248">
        <v>0.244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179</v>
      </c>
      <c r="AU562" s="254" t="s">
        <v>82</v>
      </c>
      <c r="AV562" s="14" t="s">
        <v>82</v>
      </c>
      <c r="AW562" s="14" t="s">
        <v>30</v>
      </c>
      <c r="AX562" s="14" t="s">
        <v>73</v>
      </c>
      <c r="AY562" s="254" t="s">
        <v>171</v>
      </c>
    </row>
    <row r="563" s="15" customFormat="1">
      <c r="A563" s="15"/>
      <c r="B563" s="255"/>
      <c r="C563" s="256"/>
      <c r="D563" s="235" t="s">
        <v>179</v>
      </c>
      <c r="E563" s="257" t="s">
        <v>1</v>
      </c>
      <c r="F563" s="258" t="s">
        <v>187</v>
      </c>
      <c r="G563" s="256"/>
      <c r="H563" s="259">
        <v>0.754</v>
      </c>
      <c r="I563" s="260"/>
      <c r="J563" s="256"/>
      <c r="K563" s="256"/>
      <c r="L563" s="261"/>
      <c r="M563" s="262"/>
      <c r="N563" s="263"/>
      <c r="O563" s="263"/>
      <c r="P563" s="263"/>
      <c r="Q563" s="263"/>
      <c r="R563" s="263"/>
      <c r="S563" s="263"/>
      <c r="T563" s="264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5" t="s">
        <v>179</v>
      </c>
      <c r="AU563" s="265" t="s">
        <v>82</v>
      </c>
      <c r="AV563" s="15" t="s">
        <v>177</v>
      </c>
      <c r="AW563" s="15" t="s">
        <v>30</v>
      </c>
      <c r="AX563" s="15" t="s">
        <v>80</v>
      </c>
      <c r="AY563" s="265" t="s">
        <v>171</v>
      </c>
    </row>
    <row r="564" s="2" customFormat="1" ht="33" customHeight="1">
      <c r="A564" s="38"/>
      <c r="B564" s="39"/>
      <c r="C564" s="219" t="s">
        <v>486</v>
      </c>
      <c r="D564" s="219" t="s">
        <v>173</v>
      </c>
      <c r="E564" s="220" t="s">
        <v>487</v>
      </c>
      <c r="F564" s="221" t="s">
        <v>488</v>
      </c>
      <c r="G564" s="222" t="s">
        <v>176</v>
      </c>
      <c r="H564" s="223">
        <v>0.82499999999999996</v>
      </c>
      <c r="I564" s="224"/>
      <c r="J564" s="225">
        <f>ROUND(I564*H564,2)</f>
        <v>0</v>
      </c>
      <c r="K564" s="226"/>
      <c r="L564" s="44"/>
      <c r="M564" s="227" t="s">
        <v>1</v>
      </c>
      <c r="N564" s="228" t="s">
        <v>38</v>
      </c>
      <c r="O564" s="91"/>
      <c r="P564" s="229">
        <f>O564*H564</f>
        <v>0</v>
      </c>
      <c r="Q564" s="229">
        <v>0</v>
      </c>
      <c r="R564" s="229">
        <f>Q564*H564</f>
        <v>0</v>
      </c>
      <c r="S564" s="229">
        <v>0.029000000000000001</v>
      </c>
      <c r="T564" s="230">
        <f>S564*H564</f>
        <v>0.023924999999999998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31" t="s">
        <v>177</v>
      </c>
      <c r="AT564" s="231" t="s">
        <v>173</v>
      </c>
      <c r="AU564" s="231" t="s">
        <v>82</v>
      </c>
      <c r="AY564" s="17" t="s">
        <v>171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17" t="s">
        <v>80</v>
      </c>
      <c r="BK564" s="232">
        <f>ROUND(I564*H564,2)</f>
        <v>0</v>
      </c>
      <c r="BL564" s="17" t="s">
        <v>177</v>
      </c>
      <c r="BM564" s="231" t="s">
        <v>489</v>
      </c>
    </row>
    <row r="565" s="13" customFormat="1">
      <c r="A565" s="13"/>
      <c r="B565" s="233"/>
      <c r="C565" s="234"/>
      <c r="D565" s="235" t="s">
        <v>179</v>
      </c>
      <c r="E565" s="236" t="s">
        <v>1</v>
      </c>
      <c r="F565" s="237" t="s">
        <v>470</v>
      </c>
      <c r="G565" s="234"/>
      <c r="H565" s="236" t="s">
        <v>1</v>
      </c>
      <c r="I565" s="238"/>
      <c r="J565" s="234"/>
      <c r="K565" s="234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179</v>
      </c>
      <c r="AU565" s="243" t="s">
        <v>82</v>
      </c>
      <c r="AV565" s="13" t="s">
        <v>80</v>
      </c>
      <c r="AW565" s="13" t="s">
        <v>30</v>
      </c>
      <c r="AX565" s="13" t="s">
        <v>73</v>
      </c>
      <c r="AY565" s="243" t="s">
        <v>171</v>
      </c>
    </row>
    <row r="566" s="13" customFormat="1">
      <c r="A566" s="13"/>
      <c r="B566" s="233"/>
      <c r="C566" s="234"/>
      <c r="D566" s="235" t="s">
        <v>179</v>
      </c>
      <c r="E566" s="236" t="s">
        <v>1</v>
      </c>
      <c r="F566" s="237" t="s">
        <v>181</v>
      </c>
      <c r="G566" s="234"/>
      <c r="H566" s="236" t="s">
        <v>1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179</v>
      </c>
      <c r="AU566" s="243" t="s">
        <v>82</v>
      </c>
      <c r="AV566" s="13" t="s">
        <v>80</v>
      </c>
      <c r="AW566" s="13" t="s">
        <v>30</v>
      </c>
      <c r="AX566" s="13" t="s">
        <v>73</v>
      </c>
      <c r="AY566" s="243" t="s">
        <v>171</v>
      </c>
    </row>
    <row r="567" s="14" customFormat="1">
      <c r="A567" s="14"/>
      <c r="B567" s="244"/>
      <c r="C567" s="245"/>
      <c r="D567" s="235" t="s">
        <v>179</v>
      </c>
      <c r="E567" s="246" t="s">
        <v>1</v>
      </c>
      <c r="F567" s="247" t="s">
        <v>471</v>
      </c>
      <c r="G567" s="245"/>
      <c r="H567" s="248">
        <v>0.14999999999999999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4" t="s">
        <v>179</v>
      </c>
      <c r="AU567" s="254" t="s">
        <v>82</v>
      </c>
      <c r="AV567" s="14" t="s">
        <v>82</v>
      </c>
      <c r="AW567" s="14" t="s">
        <v>30</v>
      </c>
      <c r="AX567" s="14" t="s">
        <v>73</v>
      </c>
      <c r="AY567" s="254" t="s">
        <v>171</v>
      </c>
    </row>
    <row r="568" s="13" customFormat="1">
      <c r="A568" s="13"/>
      <c r="B568" s="233"/>
      <c r="C568" s="234"/>
      <c r="D568" s="235" t="s">
        <v>179</v>
      </c>
      <c r="E568" s="236" t="s">
        <v>1</v>
      </c>
      <c r="F568" s="237" t="s">
        <v>183</v>
      </c>
      <c r="G568" s="234"/>
      <c r="H568" s="236" t="s">
        <v>1</v>
      </c>
      <c r="I568" s="238"/>
      <c r="J568" s="234"/>
      <c r="K568" s="234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179</v>
      </c>
      <c r="AU568" s="243" t="s">
        <v>82</v>
      </c>
      <c r="AV568" s="13" t="s">
        <v>80</v>
      </c>
      <c r="AW568" s="13" t="s">
        <v>30</v>
      </c>
      <c r="AX568" s="13" t="s">
        <v>73</v>
      </c>
      <c r="AY568" s="243" t="s">
        <v>171</v>
      </c>
    </row>
    <row r="569" s="14" customFormat="1">
      <c r="A569" s="14"/>
      <c r="B569" s="244"/>
      <c r="C569" s="245"/>
      <c r="D569" s="235" t="s">
        <v>179</v>
      </c>
      <c r="E569" s="246" t="s">
        <v>1</v>
      </c>
      <c r="F569" s="247" t="s">
        <v>472</v>
      </c>
      <c r="G569" s="245"/>
      <c r="H569" s="248">
        <v>0.45000000000000001</v>
      </c>
      <c r="I569" s="249"/>
      <c r="J569" s="245"/>
      <c r="K569" s="245"/>
      <c r="L569" s="250"/>
      <c r="M569" s="251"/>
      <c r="N569" s="252"/>
      <c r="O569" s="252"/>
      <c r="P569" s="252"/>
      <c r="Q569" s="252"/>
      <c r="R569" s="252"/>
      <c r="S569" s="252"/>
      <c r="T569" s="25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4" t="s">
        <v>179</v>
      </c>
      <c r="AU569" s="254" t="s">
        <v>82</v>
      </c>
      <c r="AV569" s="14" t="s">
        <v>82</v>
      </c>
      <c r="AW569" s="14" t="s">
        <v>30</v>
      </c>
      <c r="AX569" s="14" t="s">
        <v>73</v>
      </c>
      <c r="AY569" s="254" t="s">
        <v>171</v>
      </c>
    </row>
    <row r="570" s="13" customFormat="1">
      <c r="A570" s="13"/>
      <c r="B570" s="233"/>
      <c r="C570" s="234"/>
      <c r="D570" s="235" t="s">
        <v>179</v>
      </c>
      <c r="E570" s="236" t="s">
        <v>1</v>
      </c>
      <c r="F570" s="237" t="s">
        <v>185</v>
      </c>
      <c r="G570" s="234"/>
      <c r="H570" s="236" t="s">
        <v>1</v>
      </c>
      <c r="I570" s="238"/>
      <c r="J570" s="234"/>
      <c r="K570" s="234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179</v>
      </c>
      <c r="AU570" s="243" t="s">
        <v>82</v>
      </c>
      <c r="AV570" s="13" t="s">
        <v>80</v>
      </c>
      <c r="AW570" s="13" t="s">
        <v>30</v>
      </c>
      <c r="AX570" s="13" t="s">
        <v>73</v>
      </c>
      <c r="AY570" s="243" t="s">
        <v>171</v>
      </c>
    </row>
    <row r="571" s="14" customFormat="1">
      <c r="A571" s="14"/>
      <c r="B571" s="244"/>
      <c r="C571" s="245"/>
      <c r="D571" s="235" t="s">
        <v>179</v>
      </c>
      <c r="E571" s="246" t="s">
        <v>1</v>
      </c>
      <c r="F571" s="247" t="s">
        <v>473</v>
      </c>
      <c r="G571" s="245"/>
      <c r="H571" s="248">
        <v>0.22500000000000001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4" t="s">
        <v>179</v>
      </c>
      <c r="AU571" s="254" t="s">
        <v>82</v>
      </c>
      <c r="AV571" s="14" t="s">
        <v>82</v>
      </c>
      <c r="AW571" s="14" t="s">
        <v>30</v>
      </c>
      <c r="AX571" s="14" t="s">
        <v>73</v>
      </c>
      <c r="AY571" s="254" t="s">
        <v>171</v>
      </c>
    </row>
    <row r="572" s="15" customFormat="1">
      <c r="A572" s="15"/>
      <c r="B572" s="255"/>
      <c r="C572" s="256"/>
      <c r="D572" s="235" t="s">
        <v>179</v>
      </c>
      <c r="E572" s="257" t="s">
        <v>1</v>
      </c>
      <c r="F572" s="258" t="s">
        <v>187</v>
      </c>
      <c r="G572" s="256"/>
      <c r="H572" s="259">
        <v>0.82499999999999996</v>
      </c>
      <c r="I572" s="260"/>
      <c r="J572" s="256"/>
      <c r="K572" s="256"/>
      <c r="L572" s="261"/>
      <c r="M572" s="262"/>
      <c r="N572" s="263"/>
      <c r="O572" s="263"/>
      <c r="P572" s="263"/>
      <c r="Q572" s="263"/>
      <c r="R572" s="263"/>
      <c r="S572" s="263"/>
      <c r="T572" s="264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5" t="s">
        <v>179</v>
      </c>
      <c r="AU572" s="265" t="s">
        <v>82</v>
      </c>
      <c r="AV572" s="15" t="s">
        <v>177</v>
      </c>
      <c r="AW572" s="15" t="s">
        <v>30</v>
      </c>
      <c r="AX572" s="15" t="s">
        <v>80</v>
      </c>
      <c r="AY572" s="265" t="s">
        <v>171</v>
      </c>
    </row>
    <row r="573" s="2" customFormat="1" ht="24.15" customHeight="1">
      <c r="A573" s="38"/>
      <c r="B573" s="39"/>
      <c r="C573" s="219" t="s">
        <v>490</v>
      </c>
      <c r="D573" s="219" t="s">
        <v>173</v>
      </c>
      <c r="E573" s="220" t="s">
        <v>491</v>
      </c>
      <c r="F573" s="221" t="s">
        <v>492</v>
      </c>
      <c r="G573" s="222" t="s">
        <v>211</v>
      </c>
      <c r="H573" s="223">
        <v>119.15000000000001</v>
      </c>
      <c r="I573" s="224"/>
      <c r="J573" s="225">
        <f>ROUND(I573*H573,2)</f>
        <v>0</v>
      </c>
      <c r="K573" s="226"/>
      <c r="L573" s="44"/>
      <c r="M573" s="227" t="s">
        <v>1</v>
      </c>
      <c r="N573" s="228" t="s">
        <v>38</v>
      </c>
      <c r="O573" s="91"/>
      <c r="P573" s="229">
        <f>O573*H573</f>
        <v>0</v>
      </c>
      <c r="Q573" s="229">
        <v>0</v>
      </c>
      <c r="R573" s="229">
        <f>Q573*H573</f>
        <v>0</v>
      </c>
      <c r="S573" s="229">
        <v>0.035000000000000003</v>
      </c>
      <c r="T573" s="230">
        <f>S573*H573</f>
        <v>4.1702500000000002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31" t="s">
        <v>307</v>
      </c>
      <c r="AT573" s="231" t="s">
        <v>173</v>
      </c>
      <c r="AU573" s="231" t="s">
        <v>82</v>
      </c>
      <c r="AY573" s="17" t="s">
        <v>171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7" t="s">
        <v>80</v>
      </c>
      <c r="BK573" s="232">
        <f>ROUND(I573*H573,2)</f>
        <v>0</v>
      </c>
      <c r="BL573" s="17" t="s">
        <v>307</v>
      </c>
      <c r="BM573" s="231" t="s">
        <v>493</v>
      </c>
    </row>
    <row r="574" s="13" customFormat="1">
      <c r="A574" s="13"/>
      <c r="B574" s="233"/>
      <c r="C574" s="234"/>
      <c r="D574" s="235" t="s">
        <v>179</v>
      </c>
      <c r="E574" s="236" t="s">
        <v>1</v>
      </c>
      <c r="F574" s="237" t="s">
        <v>408</v>
      </c>
      <c r="G574" s="234"/>
      <c r="H574" s="236" t="s">
        <v>1</v>
      </c>
      <c r="I574" s="238"/>
      <c r="J574" s="234"/>
      <c r="K574" s="234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179</v>
      </c>
      <c r="AU574" s="243" t="s">
        <v>82</v>
      </c>
      <c r="AV574" s="13" t="s">
        <v>80</v>
      </c>
      <c r="AW574" s="13" t="s">
        <v>30</v>
      </c>
      <c r="AX574" s="13" t="s">
        <v>73</v>
      </c>
      <c r="AY574" s="243" t="s">
        <v>171</v>
      </c>
    </row>
    <row r="575" s="14" customFormat="1">
      <c r="A575" s="14"/>
      <c r="B575" s="244"/>
      <c r="C575" s="245"/>
      <c r="D575" s="235" t="s">
        <v>179</v>
      </c>
      <c r="E575" s="246" t="s">
        <v>1</v>
      </c>
      <c r="F575" s="247" t="s">
        <v>494</v>
      </c>
      <c r="G575" s="245"/>
      <c r="H575" s="248">
        <v>31.300000000000001</v>
      </c>
      <c r="I575" s="249"/>
      <c r="J575" s="245"/>
      <c r="K575" s="245"/>
      <c r="L575" s="250"/>
      <c r="M575" s="251"/>
      <c r="N575" s="252"/>
      <c r="O575" s="252"/>
      <c r="P575" s="252"/>
      <c r="Q575" s="252"/>
      <c r="R575" s="252"/>
      <c r="S575" s="252"/>
      <c r="T575" s="25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4" t="s">
        <v>179</v>
      </c>
      <c r="AU575" s="254" t="s">
        <v>82</v>
      </c>
      <c r="AV575" s="14" t="s">
        <v>82</v>
      </c>
      <c r="AW575" s="14" t="s">
        <v>30</v>
      </c>
      <c r="AX575" s="14" t="s">
        <v>73</v>
      </c>
      <c r="AY575" s="254" t="s">
        <v>171</v>
      </c>
    </row>
    <row r="576" s="13" customFormat="1">
      <c r="A576" s="13"/>
      <c r="B576" s="233"/>
      <c r="C576" s="234"/>
      <c r="D576" s="235" t="s">
        <v>179</v>
      </c>
      <c r="E576" s="236" t="s">
        <v>1</v>
      </c>
      <c r="F576" s="237" t="s">
        <v>495</v>
      </c>
      <c r="G576" s="234"/>
      <c r="H576" s="236" t="s">
        <v>1</v>
      </c>
      <c r="I576" s="238"/>
      <c r="J576" s="234"/>
      <c r="K576" s="234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179</v>
      </c>
      <c r="AU576" s="243" t="s">
        <v>82</v>
      </c>
      <c r="AV576" s="13" t="s">
        <v>80</v>
      </c>
      <c r="AW576" s="13" t="s">
        <v>30</v>
      </c>
      <c r="AX576" s="13" t="s">
        <v>73</v>
      </c>
      <c r="AY576" s="243" t="s">
        <v>171</v>
      </c>
    </row>
    <row r="577" s="14" customFormat="1">
      <c r="A577" s="14"/>
      <c r="B577" s="244"/>
      <c r="C577" s="245"/>
      <c r="D577" s="235" t="s">
        <v>179</v>
      </c>
      <c r="E577" s="246" t="s">
        <v>1</v>
      </c>
      <c r="F577" s="247" t="s">
        <v>496</v>
      </c>
      <c r="G577" s="245"/>
      <c r="H577" s="248">
        <v>20.100000000000001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179</v>
      </c>
      <c r="AU577" s="254" t="s">
        <v>82</v>
      </c>
      <c r="AV577" s="14" t="s">
        <v>82</v>
      </c>
      <c r="AW577" s="14" t="s">
        <v>30</v>
      </c>
      <c r="AX577" s="14" t="s">
        <v>73</v>
      </c>
      <c r="AY577" s="254" t="s">
        <v>171</v>
      </c>
    </row>
    <row r="578" s="13" customFormat="1">
      <c r="A578" s="13"/>
      <c r="B578" s="233"/>
      <c r="C578" s="234"/>
      <c r="D578" s="235" t="s">
        <v>179</v>
      </c>
      <c r="E578" s="236" t="s">
        <v>1</v>
      </c>
      <c r="F578" s="237" t="s">
        <v>497</v>
      </c>
      <c r="G578" s="234"/>
      <c r="H578" s="236" t="s">
        <v>1</v>
      </c>
      <c r="I578" s="238"/>
      <c r="J578" s="234"/>
      <c r="K578" s="234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179</v>
      </c>
      <c r="AU578" s="243" t="s">
        <v>82</v>
      </c>
      <c r="AV578" s="13" t="s">
        <v>80</v>
      </c>
      <c r="AW578" s="13" t="s">
        <v>30</v>
      </c>
      <c r="AX578" s="13" t="s">
        <v>73</v>
      </c>
      <c r="AY578" s="243" t="s">
        <v>171</v>
      </c>
    </row>
    <row r="579" s="14" customFormat="1">
      <c r="A579" s="14"/>
      <c r="B579" s="244"/>
      <c r="C579" s="245"/>
      <c r="D579" s="235" t="s">
        <v>179</v>
      </c>
      <c r="E579" s="246" t="s">
        <v>1</v>
      </c>
      <c r="F579" s="247" t="s">
        <v>498</v>
      </c>
      <c r="G579" s="245"/>
      <c r="H579" s="248">
        <v>5.0999999999999996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179</v>
      </c>
      <c r="AU579" s="254" t="s">
        <v>82</v>
      </c>
      <c r="AV579" s="14" t="s">
        <v>82</v>
      </c>
      <c r="AW579" s="14" t="s">
        <v>30</v>
      </c>
      <c r="AX579" s="14" t="s">
        <v>73</v>
      </c>
      <c r="AY579" s="254" t="s">
        <v>171</v>
      </c>
    </row>
    <row r="580" s="13" customFormat="1">
      <c r="A580" s="13"/>
      <c r="B580" s="233"/>
      <c r="C580" s="234"/>
      <c r="D580" s="235" t="s">
        <v>179</v>
      </c>
      <c r="E580" s="236" t="s">
        <v>1</v>
      </c>
      <c r="F580" s="237" t="s">
        <v>411</v>
      </c>
      <c r="G580" s="234"/>
      <c r="H580" s="236" t="s">
        <v>1</v>
      </c>
      <c r="I580" s="238"/>
      <c r="J580" s="234"/>
      <c r="K580" s="234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179</v>
      </c>
      <c r="AU580" s="243" t="s">
        <v>82</v>
      </c>
      <c r="AV580" s="13" t="s">
        <v>80</v>
      </c>
      <c r="AW580" s="13" t="s">
        <v>30</v>
      </c>
      <c r="AX580" s="13" t="s">
        <v>73</v>
      </c>
      <c r="AY580" s="243" t="s">
        <v>171</v>
      </c>
    </row>
    <row r="581" s="14" customFormat="1">
      <c r="A581" s="14"/>
      <c r="B581" s="244"/>
      <c r="C581" s="245"/>
      <c r="D581" s="235" t="s">
        <v>179</v>
      </c>
      <c r="E581" s="246" t="s">
        <v>1</v>
      </c>
      <c r="F581" s="247" t="s">
        <v>7</v>
      </c>
      <c r="G581" s="245"/>
      <c r="H581" s="248">
        <v>21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179</v>
      </c>
      <c r="AU581" s="254" t="s">
        <v>82</v>
      </c>
      <c r="AV581" s="14" t="s">
        <v>82</v>
      </c>
      <c r="AW581" s="14" t="s">
        <v>30</v>
      </c>
      <c r="AX581" s="14" t="s">
        <v>73</v>
      </c>
      <c r="AY581" s="254" t="s">
        <v>171</v>
      </c>
    </row>
    <row r="582" s="13" customFormat="1">
      <c r="A582" s="13"/>
      <c r="B582" s="233"/>
      <c r="C582" s="234"/>
      <c r="D582" s="235" t="s">
        <v>179</v>
      </c>
      <c r="E582" s="236" t="s">
        <v>1</v>
      </c>
      <c r="F582" s="237" t="s">
        <v>417</v>
      </c>
      <c r="G582" s="234"/>
      <c r="H582" s="236" t="s">
        <v>1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179</v>
      </c>
      <c r="AU582" s="243" t="s">
        <v>82</v>
      </c>
      <c r="AV582" s="13" t="s">
        <v>80</v>
      </c>
      <c r="AW582" s="13" t="s">
        <v>30</v>
      </c>
      <c r="AX582" s="13" t="s">
        <v>73</v>
      </c>
      <c r="AY582" s="243" t="s">
        <v>171</v>
      </c>
    </row>
    <row r="583" s="14" customFormat="1">
      <c r="A583" s="14"/>
      <c r="B583" s="244"/>
      <c r="C583" s="245"/>
      <c r="D583" s="235" t="s">
        <v>179</v>
      </c>
      <c r="E583" s="246" t="s">
        <v>1</v>
      </c>
      <c r="F583" s="247" t="s">
        <v>498</v>
      </c>
      <c r="G583" s="245"/>
      <c r="H583" s="248">
        <v>5.0999999999999996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179</v>
      </c>
      <c r="AU583" s="254" t="s">
        <v>82</v>
      </c>
      <c r="AV583" s="14" t="s">
        <v>82</v>
      </c>
      <c r="AW583" s="14" t="s">
        <v>30</v>
      </c>
      <c r="AX583" s="14" t="s">
        <v>73</v>
      </c>
      <c r="AY583" s="254" t="s">
        <v>171</v>
      </c>
    </row>
    <row r="584" s="13" customFormat="1">
      <c r="A584" s="13"/>
      <c r="B584" s="233"/>
      <c r="C584" s="234"/>
      <c r="D584" s="235" t="s">
        <v>179</v>
      </c>
      <c r="E584" s="236" t="s">
        <v>1</v>
      </c>
      <c r="F584" s="237" t="s">
        <v>499</v>
      </c>
      <c r="G584" s="234"/>
      <c r="H584" s="236" t="s">
        <v>1</v>
      </c>
      <c r="I584" s="238"/>
      <c r="J584" s="234"/>
      <c r="K584" s="234"/>
      <c r="L584" s="239"/>
      <c r="M584" s="240"/>
      <c r="N584" s="241"/>
      <c r="O584" s="241"/>
      <c r="P584" s="241"/>
      <c r="Q584" s="241"/>
      <c r="R584" s="241"/>
      <c r="S584" s="241"/>
      <c r="T584" s="24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3" t="s">
        <v>179</v>
      </c>
      <c r="AU584" s="243" t="s">
        <v>82</v>
      </c>
      <c r="AV584" s="13" t="s">
        <v>80</v>
      </c>
      <c r="AW584" s="13" t="s">
        <v>30</v>
      </c>
      <c r="AX584" s="13" t="s">
        <v>73</v>
      </c>
      <c r="AY584" s="243" t="s">
        <v>171</v>
      </c>
    </row>
    <row r="585" s="14" customFormat="1">
      <c r="A585" s="14"/>
      <c r="B585" s="244"/>
      <c r="C585" s="245"/>
      <c r="D585" s="235" t="s">
        <v>179</v>
      </c>
      <c r="E585" s="246" t="s">
        <v>1</v>
      </c>
      <c r="F585" s="247" t="s">
        <v>500</v>
      </c>
      <c r="G585" s="245"/>
      <c r="H585" s="248">
        <v>4.7000000000000002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4" t="s">
        <v>179</v>
      </c>
      <c r="AU585" s="254" t="s">
        <v>82</v>
      </c>
      <c r="AV585" s="14" t="s">
        <v>82</v>
      </c>
      <c r="AW585" s="14" t="s">
        <v>30</v>
      </c>
      <c r="AX585" s="14" t="s">
        <v>73</v>
      </c>
      <c r="AY585" s="254" t="s">
        <v>171</v>
      </c>
    </row>
    <row r="586" s="13" customFormat="1">
      <c r="A586" s="13"/>
      <c r="B586" s="233"/>
      <c r="C586" s="234"/>
      <c r="D586" s="235" t="s">
        <v>179</v>
      </c>
      <c r="E586" s="236" t="s">
        <v>1</v>
      </c>
      <c r="F586" s="237" t="s">
        <v>501</v>
      </c>
      <c r="G586" s="234"/>
      <c r="H586" s="236" t="s">
        <v>1</v>
      </c>
      <c r="I586" s="238"/>
      <c r="J586" s="234"/>
      <c r="K586" s="234"/>
      <c r="L586" s="239"/>
      <c r="M586" s="240"/>
      <c r="N586" s="241"/>
      <c r="O586" s="241"/>
      <c r="P586" s="241"/>
      <c r="Q586" s="241"/>
      <c r="R586" s="241"/>
      <c r="S586" s="241"/>
      <c r="T586" s="24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179</v>
      </c>
      <c r="AU586" s="243" t="s">
        <v>82</v>
      </c>
      <c r="AV586" s="13" t="s">
        <v>80</v>
      </c>
      <c r="AW586" s="13" t="s">
        <v>30</v>
      </c>
      <c r="AX586" s="13" t="s">
        <v>73</v>
      </c>
      <c r="AY586" s="243" t="s">
        <v>171</v>
      </c>
    </row>
    <row r="587" s="14" customFormat="1">
      <c r="A587" s="14"/>
      <c r="B587" s="244"/>
      <c r="C587" s="245"/>
      <c r="D587" s="235" t="s">
        <v>179</v>
      </c>
      <c r="E587" s="246" t="s">
        <v>1</v>
      </c>
      <c r="F587" s="247" t="s">
        <v>502</v>
      </c>
      <c r="G587" s="245"/>
      <c r="H587" s="248">
        <v>2.2000000000000002</v>
      </c>
      <c r="I587" s="249"/>
      <c r="J587" s="245"/>
      <c r="K587" s="245"/>
      <c r="L587" s="250"/>
      <c r="M587" s="251"/>
      <c r="N587" s="252"/>
      <c r="O587" s="252"/>
      <c r="P587" s="252"/>
      <c r="Q587" s="252"/>
      <c r="R587" s="252"/>
      <c r="S587" s="252"/>
      <c r="T587" s="25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4" t="s">
        <v>179</v>
      </c>
      <c r="AU587" s="254" t="s">
        <v>82</v>
      </c>
      <c r="AV587" s="14" t="s">
        <v>82</v>
      </c>
      <c r="AW587" s="14" t="s">
        <v>30</v>
      </c>
      <c r="AX587" s="14" t="s">
        <v>73</v>
      </c>
      <c r="AY587" s="254" t="s">
        <v>171</v>
      </c>
    </row>
    <row r="588" s="13" customFormat="1">
      <c r="A588" s="13"/>
      <c r="B588" s="233"/>
      <c r="C588" s="234"/>
      <c r="D588" s="235" t="s">
        <v>179</v>
      </c>
      <c r="E588" s="236" t="s">
        <v>1</v>
      </c>
      <c r="F588" s="237" t="s">
        <v>503</v>
      </c>
      <c r="G588" s="234"/>
      <c r="H588" s="236" t="s">
        <v>1</v>
      </c>
      <c r="I588" s="238"/>
      <c r="J588" s="234"/>
      <c r="K588" s="234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179</v>
      </c>
      <c r="AU588" s="243" t="s">
        <v>82</v>
      </c>
      <c r="AV588" s="13" t="s">
        <v>80</v>
      </c>
      <c r="AW588" s="13" t="s">
        <v>30</v>
      </c>
      <c r="AX588" s="13" t="s">
        <v>73</v>
      </c>
      <c r="AY588" s="243" t="s">
        <v>171</v>
      </c>
    </row>
    <row r="589" s="14" customFormat="1">
      <c r="A589" s="14"/>
      <c r="B589" s="244"/>
      <c r="C589" s="245"/>
      <c r="D589" s="235" t="s">
        <v>179</v>
      </c>
      <c r="E589" s="246" t="s">
        <v>1</v>
      </c>
      <c r="F589" s="247" t="s">
        <v>504</v>
      </c>
      <c r="G589" s="245"/>
      <c r="H589" s="248">
        <v>16.75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4" t="s">
        <v>179</v>
      </c>
      <c r="AU589" s="254" t="s">
        <v>82</v>
      </c>
      <c r="AV589" s="14" t="s">
        <v>82</v>
      </c>
      <c r="AW589" s="14" t="s">
        <v>30</v>
      </c>
      <c r="AX589" s="14" t="s">
        <v>73</v>
      </c>
      <c r="AY589" s="254" t="s">
        <v>171</v>
      </c>
    </row>
    <row r="590" s="13" customFormat="1">
      <c r="A590" s="13"/>
      <c r="B590" s="233"/>
      <c r="C590" s="234"/>
      <c r="D590" s="235" t="s">
        <v>179</v>
      </c>
      <c r="E590" s="236" t="s">
        <v>1</v>
      </c>
      <c r="F590" s="237" t="s">
        <v>505</v>
      </c>
      <c r="G590" s="234"/>
      <c r="H590" s="236" t="s">
        <v>1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179</v>
      </c>
      <c r="AU590" s="243" t="s">
        <v>82</v>
      </c>
      <c r="AV590" s="13" t="s">
        <v>80</v>
      </c>
      <c r="AW590" s="13" t="s">
        <v>30</v>
      </c>
      <c r="AX590" s="13" t="s">
        <v>73</v>
      </c>
      <c r="AY590" s="243" t="s">
        <v>171</v>
      </c>
    </row>
    <row r="591" s="14" customFormat="1">
      <c r="A591" s="14"/>
      <c r="B591" s="244"/>
      <c r="C591" s="245"/>
      <c r="D591" s="235" t="s">
        <v>179</v>
      </c>
      <c r="E591" s="246" t="s">
        <v>1</v>
      </c>
      <c r="F591" s="247" t="s">
        <v>506</v>
      </c>
      <c r="G591" s="245"/>
      <c r="H591" s="248">
        <v>4.3499999999999996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179</v>
      </c>
      <c r="AU591" s="254" t="s">
        <v>82</v>
      </c>
      <c r="AV591" s="14" t="s">
        <v>82</v>
      </c>
      <c r="AW591" s="14" t="s">
        <v>30</v>
      </c>
      <c r="AX591" s="14" t="s">
        <v>73</v>
      </c>
      <c r="AY591" s="254" t="s">
        <v>171</v>
      </c>
    </row>
    <row r="592" s="13" customFormat="1">
      <c r="A592" s="13"/>
      <c r="B592" s="233"/>
      <c r="C592" s="234"/>
      <c r="D592" s="235" t="s">
        <v>179</v>
      </c>
      <c r="E592" s="236" t="s">
        <v>1</v>
      </c>
      <c r="F592" s="237" t="s">
        <v>507</v>
      </c>
      <c r="G592" s="234"/>
      <c r="H592" s="236" t="s">
        <v>1</v>
      </c>
      <c r="I592" s="238"/>
      <c r="J592" s="234"/>
      <c r="K592" s="234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179</v>
      </c>
      <c r="AU592" s="243" t="s">
        <v>82</v>
      </c>
      <c r="AV592" s="13" t="s">
        <v>80</v>
      </c>
      <c r="AW592" s="13" t="s">
        <v>30</v>
      </c>
      <c r="AX592" s="13" t="s">
        <v>73</v>
      </c>
      <c r="AY592" s="243" t="s">
        <v>171</v>
      </c>
    </row>
    <row r="593" s="14" customFormat="1">
      <c r="A593" s="14"/>
      <c r="B593" s="244"/>
      <c r="C593" s="245"/>
      <c r="D593" s="235" t="s">
        <v>179</v>
      </c>
      <c r="E593" s="246" t="s">
        <v>1</v>
      </c>
      <c r="F593" s="247" t="s">
        <v>506</v>
      </c>
      <c r="G593" s="245"/>
      <c r="H593" s="248">
        <v>4.3499999999999996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4" t="s">
        <v>179</v>
      </c>
      <c r="AU593" s="254" t="s">
        <v>82</v>
      </c>
      <c r="AV593" s="14" t="s">
        <v>82</v>
      </c>
      <c r="AW593" s="14" t="s">
        <v>30</v>
      </c>
      <c r="AX593" s="14" t="s">
        <v>73</v>
      </c>
      <c r="AY593" s="254" t="s">
        <v>171</v>
      </c>
    </row>
    <row r="594" s="13" customFormat="1">
      <c r="A594" s="13"/>
      <c r="B594" s="233"/>
      <c r="C594" s="234"/>
      <c r="D594" s="235" t="s">
        <v>179</v>
      </c>
      <c r="E594" s="236" t="s">
        <v>1</v>
      </c>
      <c r="F594" s="237" t="s">
        <v>508</v>
      </c>
      <c r="G594" s="234"/>
      <c r="H594" s="236" t="s">
        <v>1</v>
      </c>
      <c r="I594" s="238"/>
      <c r="J594" s="234"/>
      <c r="K594" s="234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179</v>
      </c>
      <c r="AU594" s="243" t="s">
        <v>82</v>
      </c>
      <c r="AV594" s="13" t="s">
        <v>80</v>
      </c>
      <c r="AW594" s="13" t="s">
        <v>30</v>
      </c>
      <c r="AX594" s="13" t="s">
        <v>73</v>
      </c>
      <c r="AY594" s="243" t="s">
        <v>171</v>
      </c>
    </row>
    <row r="595" s="14" customFormat="1">
      <c r="A595" s="14"/>
      <c r="B595" s="244"/>
      <c r="C595" s="245"/>
      <c r="D595" s="235" t="s">
        <v>179</v>
      </c>
      <c r="E595" s="246" t="s">
        <v>1</v>
      </c>
      <c r="F595" s="247" t="s">
        <v>509</v>
      </c>
      <c r="G595" s="245"/>
      <c r="H595" s="248">
        <v>1.7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4" t="s">
        <v>179</v>
      </c>
      <c r="AU595" s="254" t="s">
        <v>82</v>
      </c>
      <c r="AV595" s="14" t="s">
        <v>82</v>
      </c>
      <c r="AW595" s="14" t="s">
        <v>30</v>
      </c>
      <c r="AX595" s="14" t="s">
        <v>73</v>
      </c>
      <c r="AY595" s="254" t="s">
        <v>171</v>
      </c>
    </row>
    <row r="596" s="13" customFormat="1">
      <c r="A596" s="13"/>
      <c r="B596" s="233"/>
      <c r="C596" s="234"/>
      <c r="D596" s="235" t="s">
        <v>179</v>
      </c>
      <c r="E596" s="236" t="s">
        <v>1</v>
      </c>
      <c r="F596" s="237" t="s">
        <v>510</v>
      </c>
      <c r="G596" s="234"/>
      <c r="H596" s="236" t="s">
        <v>1</v>
      </c>
      <c r="I596" s="238"/>
      <c r="J596" s="234"/>
      <c r="K596" s="234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179</v>
      </c>
      <c r="AU596" s="243" t="s">
        <v>82</v>
      </c>
      <c r="AV596" s="13" t="s">
        <v>80</v>
      </c>
      <c r="AW596" s="13" t="s">
        <v>30</v>
      </c>
      <c r="AX596" s="13" t="s">
        <v>73</v>
      </c>
      <c r="AY596" s="243" t="s">
        <v>171</v>
      </c>
    </row>
    <row r="597" s="14" customFormat="1">
      <c r="A597" s="14"/>
      <c r="B597" s="244"/>
      <c r="C597" s="245"/>
      <c r="D597" s="235" t="s">
        <v>179</v>
      </c>
      <c r="E597" s="246" t="s">
        <v>1</v>
      </c>
      <c r="F597" s="247" t="s">
        <v>511</v>
      </c>
      <c r="G597" s="245"/>
      <c r="H597" s="248">
        <v>2.5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179</v>
      </c>
      <c r="AU597" s="254" t="s">
        <v>82</v>
      </c>
      <c r="AV597" s="14" t="s">
        <v>82</v>
      </c>
      <c r="AW597" s="14" t="s">
        <v>30</v>
      </c>
      <c r="AX597" s="14" t="s">
        <v>73</v>
      </c>
      <c r="AY597" s="254" t="s">
        <v>171</v>
      </c>
    </row>
    <row r="598" s="15" customFormat="1">
      <c r="A598" s="15"/>
      <c r="B598" s="255"/>
      <c r="C598" s="256"/>
      <c r="D598" s="235" t="s">
        <v>179</v>
      </c>
      <c r="E598" s="257" t="s">
        <v>1</v>
      </c>
      <c r="F598" s="258" t="s">
        <v>187</v>
      </c>
      <c r="G598" s="256"/>
      <c r="H598" s="259">
        <v>119.14999999999999</v>
      </c>
      <c r="I598" s="260"/>
      <c r="J598" s="256"/>
      <c r="K598" s="256"/>
      <c r="L598" s="261"/>
      <c r="M598" s="262"/>
      <c r="N598" s="263"/>
      <c r="O598" s="263"/>
      <c r="P598" s="263"/>
      <c r="Q598" s="263"/>
      <c r="R598" s="263"/>
      <c r="S598" s="263"/>
      <c r="T598" s="264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5" t="s">
        <v>179</v>
      </c>
      <c r="AU598" s="265" t="s">
        <v>82</v>
      </c>
      <c r="AV598" s="15" t="s">
        <v>177</v>
      </c>
      <c r="AW598" s="15" t="s">
        <v>30</v>
      </c>
      <c r="AX598" s="15" t="s">
        <v>80</v>
      </c>
      <c r="AY598" s="265" t="s">
        <v>171</v>
      </c>
    </row>
    <row r="599" s="2" customFormat="1" ht="24.15" customHeight="1">
      <c r="A599" s="38"/>
      <c r="B599" s="39"/>
      <c r="C599" s="219" t="s">
        <v>512</v>
      </c>
      <c r="D599" s="219" t="s">
        <v>173</v>
      </c>
      <c r="E599" s="220" t="s">
        <v>513</v>
      </c>
      <c r="F599" s="221" t="s">
        <v>514</v>
      </c>
      <c r="G599" s="222" t="s">
        <v>176</v>
      </c>
      <c r="H599" s="223">
        <v>0.55000000000000004</v>
      </c>
      <c r="I599" s="224"/>
      <c r="J599" s="225">
        <f>ROUND(I599*H599,2)</f>
        <v>0</v>
      </c>
      <c r="K599" s="226"/>
      <c r="L599" s="44"/>
      <c r="M599" s="227" t="s">
        <v>1</v>
      </c>
      <c r="N599" s="228" t="s">
        <v>38</v>
      </c>
      <c r="O599" s="91"/>
      <c r="P599" s="229">
        <f>O599*H599</f>
        <v>0</v>
      </c>
      <c r="Q599" s="229">
        <v>0</v>
      </c>
      <c r="R599" s="229">
        <f>Q599*H599</f>
        <v>0</v>
      </c>
      <c r="S599" s="229">
        <v>1.3999999999999999</v>
      </c>
      <c r="T599" s="230">
        <f>S599*H599</f>
        <v>0.77000000000000002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31" t="s">
        <v>177</v>
      </c>
      <c r="AT599" s="231" t="s">
        <v>173</v>
      </c>
      <c r="AU599" s="231" t="s">
        <v>82</v>
      </c>
      <c r="AY599" s="17" t="s">
        <v>171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17" t="s">
        <v>80</v>
      </c>
      <c r="BK599" s="232">
        <f>ROUND(I599*H599,2)</f>
        <v>0</v>
      </c>
      <c r="BL599" s="17" t="s">
        <v>177</v>
      </c>
      <c r="BM599" s="231" t="s">
        <v>515</v>
      </c>
    </row>
    <row r="600" s="13" customFormat="1">
      <c r="A600" s="13"/>
      <c r="B600" s="233"/>
      <c r="C600" s="234"/>
      <c r="D600" s="235" t="s">
        <v>179</v>
      </c>
      <c r="E600" s="236" t="s">
        <v>1</v>
      </c>
      <c r="F600" s="237" t="s">
        <v>181</v>
      </c>
      <c r="G600" s="234"/>
      <c r="H600" s="236" t="s">
        <v>1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179</v>
      </c>
      <c r="AU600" s="243" t="s">
        <v>82</v>
      </c>
      <c r="AV600" s="13" t="s">
        <v>80</v>
      </c>
      <c r="AW600" s="13" t="s">
        <v>30</v>
      </c>
      <c r="AX600" s="13" t="s">
        <v>73</v>
      </c>
      <c r="AY600" s="243" t="s">
        <v>171</v>
      </c>
    </row>
    <row r="601" s="14" customFormat="1">
      <c r="A601" s="14"/>
      <c r="B601" s="244"/>
      <c r="C601" s="245"/>
      <c r="D601" s="235" t="s">
        <v>179</v>
      </c>
      <c r="E601" s="246" t="s">
        <v>1</v>
      </c>
      <c r="F601" s="247" t="s">
        <v>382</v>
      </c>
      <c r="G601" s="245"/>
      <c r="H601" s="248">
        <v>0.10000000000000001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4" t="s">
        <v>179</v>
      </c>
      <c r="AU601" s="254" t="s">
        <v>82</v>
      </c>
      <c r="AV601" s="14" t="s">
        <v>82</v>
      </c>
      <c r="AW601" s="14" t="s">
        <v>30</v>
      </c>
      <c r="AX601" s="14" t="s">
        <v>73</v>
      </c>
      <c r="AY601" s="254" t="s">
        <v>171</v>
      </c>
    </row>
    <row r="602" s="13" customFormat="1">
      <c r="A602" s="13"/>
      <c r="B602" s="233"/>
      <c r="C602" s="234"/>
      <c r="D602" s="235" t="s">
        <v>179</v>
      </c>
      <c r="E602" s="236" t="s">
        <v>1</v>
      </c>
      <c r="F602" s="237" t="s">
        <v>183</v>
      </c>
      <c r="G602" s="234"/>
      <c r="H602" s="236" t="s">
        <v>1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179</v>
      </c>
      <c r="AU602" s="243" t="s">
        <v>82</v>
      </c>
      <c r="AV602" s="13" t="s">
        <v>80</v>
      </c>
      <c r="AW602" s="13" t="s">
        <v>30</v>
      </c>
      <c r="AX602" s="13" t="s">
        <v>73</v>
      </c>
      <c r="AY602" s="243" t="s">
        <v>171</v>
      </c>
    </row>
    <row r="603" s="14" customFormat="1">
      <c r="A603" s="14"/>
      <c r="B603" s="244"/>
      <c r="C603" s="245"/>
      <c r="D603" s="235" t="s">
        <v>179</v>
      </c>
      <c r="E603" s="246" t="s">
        <v>1</v>
      </c>
      <c r="F603" s="247" t="s">
        <v>383</v>
      </c>
      <c r="G603" s="245"/>
      <c r="H603" s="248">
        <v>0.29999999999999999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179</v>
      </c>
      <c r="AU603" s="254" t="s">
        <v>82</v>
      </c>
      <c r="AV603" s="14" t="s">
        <v>82</v>
      </c>
      <c r="AW603" s="14" t="s">
        <v>30</v>
      </c>
      <c r="AX603" s="14" t="s">
        <v>73</v>
      </c>
      <c r="AY603" s="254" t="s">
        <v>171</v>
      </c>
    </row>
    <row r="604" s="13" customFormat="1">
      <c r="A604" s="13"/>
      <c r="B604" s="233"/>
      <c r="C604" s="234"/>
      <c r="D604" s="235" t="s">
        <v>179</v>
      </c>
      <c r="E604" s="236" t="s">
        <v>1</v>
      </c>
      <c r="F604" s="237" t="s">
        <v>185</v>
      </c>
      <c r="G604" s="234"/>
      <c r="H604" s="236" t="s">
        <v>1</v>
      </c>
      <c r="I604" s="238"/>
      <c r="J604" s="234"/>
      <c r="K604" s="234"/>
      <c r="L604" s="239"/>
      <c r="M604" s="240"/>
      <c r="N604" s="241"/>
      <c r="O604" s="241"/>
      <c r="P604" s="241"/>
      <c r="Q604" s="241"/>
      <c r="R604" s="241"/>
      <c r="S604" s="241"/>
      <c r="T604" s="24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3" t="s">
        <v>179</v>
      </c>
      <c r="AU604" s="243" t="s">
        <v>82</v>
      </c>
      <c r="AV604" s="13" t="s">
        <v>80</v>
      </c>
      <c r="AW604" s="13" t="s">
        <v>30</v>
      </c>
      <c r="AX604" s="13" t="s">
        <v>73</v>
      </c>
      <c r="AY604" s="243" t="s">
        <v>171</v>
      </c>
    </row>
    <row r="605" s="14" customFormat="1">
      <c r="A605" s="14"/>
      <c r="B605" s="244"/>
      <c r="C605" s="245"/>
      <c r="D605" s="235" t="s">
        <v>179</v>
      </c>
      <c r="E605" s="246" t="s">
        <v>1</v>
      </c>
      <c r="F605" s="247" t="s">
        <v>384</v>
      </c>
      <c r="G605" s="245"/>
      <c r="H605" s="248">
        <v>0.14999999999999999</v>
      </c>
      <c r="I605" s="249"/>
      <c r="J605" s="245"/>
      <c r="K605" s="245"/>
      <c r="L605" s="250"/>
      <c r="M605" s="251"/>
      <c r="N605" s="252"/>
      <c r="O605" s="252"/>
      <c r="P605" s="252"/>
      <c r="Q605" s="252"/>
      <c r="R605" s="252"/>
      <c r="S605" s="252"/>
      <c r="T605" s="25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4" t="s">
        <v>179</v>
      </c>
      <c r="AU605" s="254" t="s">
        <v>82</v>
      </c>
      <c r="AV605" s="14" t="s">
        <v>82</v>
      </c>
      <c r="AW605" s="14" t="s">
        <v>30</v>
      </c>
      <c r="AX605" s="14" t="s">
        <v>73</v>
      </c>
      <c r="AY605" s="254" t="s">
        <v>171</v>
      </c>
    </row>
    <row r="606" s="15" customFormat="1">
      <c r="A606" s="15"/>
      <c r="B606" s="255"/>
      <c r="C606" s="256"/>
      <c r="D606" s="235" t="s">
        <v>179</v>
      </c>
      <c r="E606" s="257" t="s">
        <v>1</v>
      </c>
      <c r="F606" s="258" t="s">
        <v>187</v>
      </c>
      <c r="G606" s="256"/>
      <c r="H606" s="259">
        <v>0.55000000000000004</v>
      </c>
      <c r="I606" s="260"/>
      <c r="J606" s="256"/>
      <c r="K606" s="256"/>
      <c r="L606" s="261"/>
      <c r="M606" s="262"/>
      <c r="N606" s="263"/>
      <c r="O606" s="263"/>
      <c r="P606" s="263"/>
      <c r="Q606" s="263"/>
      <c r="R606" s="263"/>
      <c r="S606" s="263"/>
      <c r="T606" s="264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5" t="s">
        <v>179</v>
      </c>
      <c r="AU606" s="265" t="s">
        <v>82</v>
      </c>
      <c r="AV606" s="15" t="s">
        <v>177</v>
      </c>
      <c r="AW606" s="15" t="s">
        <v>30</v>
      </c>
      <c r="AX606" s="15" t="s">
        <v>80</v>
      </c>
      <c r="AY606" s="265" t="s">
        <v>171</v>
      </c>
    </row>
    <row r="607" s="2" customFormat="1" ht="21.75" customHeight="1">
      <c r="A607" s="38"/>
      <c r="B607" s="39"/>
      <c r="C607" s="219" t="s">
        <v>516</v>
      </c>
      <c r="D607" s="219" t="s">
        <v>173</v>
      </c>
      <c r="E607" s="220" t="s">
        <v>517</v>
      </c>
      <c r="F607" s="221" t="s">
        <v>518</v>
      </c>
      <c r="G607" s="222" t="s">
        <v>211</v>
      </c>
      <c r="H607" s="223">
        <v>16.399999999999999</v>
      </c>
      <c r="I607" s="224"/>
      <c r="J607" s="225">
        <f>ROUND(I607*H607,2)</f>
        <v>0</v>
      </c>
      <c r="K607" s="226"/>
      <c r="L607" s="44"/>
      <c r="M607" s="227" t="s">
        <v>1</v>
      </c>
      <c r="N607" s="228" t="s">
        <v>38</v>
      </c>
      <c r="O607" s="91"/>
      <c r="P607" s="229">
        <f>O607*H607</f>
        <v>0</v>
      </c>
      <c r="Q607" s="229">
        <v>0</v>
      </c>
      <c r="R607" s="229">
        <f>Q607*H607</f>
        <v>0</v>
      </c>
      <c r="S607" s="229">
        <v>0.075999999999999998</v>
      </c>
      <c r="T607" s="230">
        <f>S607*H607</f>
        <v>1.2464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31" t="s">
        <v>177</v>
      </c>
      <c r="AT607" s="231" t="s">
        <v>173</v>
      </c>
      <c r="AU607" s="231" t="s">
        <v>82</v>
      </c>
      <c r="AY607" s="17" t="s">
        <v>171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17" t="s">
        <v>80</v>
      </c>
      <c r="BK607" s="232">
        <f>ROUND(I607*H607,2)</f>
        <v>0</v>
      </c>
      <c r="BL607" s="17" t="s">
        <v>177</v>
      </c>
      <c r="BM607" s="231" t="s">
        <v>519</v>
      </c>
    </row>
    <row r="608" s="14" customFormat="1">
      <c r="A608" s="14"/>
      <c r="B608" s="244"/>
      <c r="C608" s="245"/>
      <c r="D608" s="235" t="s">
        <v>179</v>
      </c>
      <c r="E608" s="246" t="s">
        <v>1</v>
      </c>
      <c r="F608" s="247" t="s">
        <v>520</v>
      </c>
      <c r="G608" s="245"/>
      <c r="H608" s="248">
        <v>3.2000000000000002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179</v>
      </c>
      <c r="AU608" s="254" t="s">
        <v>82</v>
      </c>
      <c r="AV608" s="14" t="s">
        <v>82</v>
      </c>
      <c r="AW608" s="14" t="s">
        <v>30</v>
      </c>
      <c r="AX608" s="14" t="s">
        <v>73</v>
      </c>
      <c r="AY608" s="254" t="s">
        <v>171</v>
      </c>
    </row>
    <row r="609" s="14" customFormat="1">
      <c r="A609" s="14"/>
      <c r="B609" s="244"/>
      <c r="C609" s="245"/>
      <c r="D609" s="235" t="s">
        <v>179</v>
      </c>
      <c r="E609" s="246" t="s">
        <v>1</v>
      </c>
      <c r="F609" s="247" t="s">
        <v>521</v>
      </c>
      <c r="G609" s="245"/>
      <c r="H609" s="248">
        <v>8.4000000000000004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179</v>
      </c>
      <c r="AU609" s="254" t="s">
        <v>82</v>
      </c>
      <c r="AV609" s="14" t="s">
        <v>82</v>
      </c>
      <c r="AW609" s="14" t="s">
        <v>30</v>
      </c>
      <c r="AX609" s="14" t="s">
        <v>73</v>
      </c>
      <c r="AY609" s="254" t="s">
        <v>171</v>
      </c>
    </row>
    <row r="610" s="14" customFormat="1">
      <c r="A610" s="14"/>
      <c r="B610" s="244"/>
      <c r="C610" s="245"/>
      <c r="D610" s="235" t="s">
        <v>179</v>
      </c>
      <c r="E610" s="246" t="s">
        <v>1</v>
      </c>
      <c r="F610" s="247" t="s">
        <v>522</v>
      </c>
      <c r="G610" s="245"/>
      <c r="H610" s="248">
        <v>4.7999999999999998</v>
      </c>
      <c r="I610" s="249"/>
      <c r="J610" s="245"/>
      <c r="K610" s="245"/>
      <c r="L610" s="250"/>
      <c r="M610" s="251"/>
      <c r="N610" s="252"/>
      <c r="O610" s="252"/>
      <c r="P610" s="252"/>
      <c r="Q610" s="252"/>
      <c r="R610" s="252"/>
      <c r="S610" s="252"/>
      <c r="T610" s="25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4" t="s">
        <v>179</v>
      </c>
      <c r="AU610" s="254" t="s">
        <v>82</v>
      </c>
      <c r="AV610" s="14" t="s">
        <v>82</v>
      </c>
      <c r="AW610" s="14" t="s">
        <v>30</v>
      </c>
      <c r="AX610" s="14" t="s">
        <v>73</v>
      </c>
      <c r="AY610" s="254" t="s">
        <v>171</v>
      </c>
    </row>
    <row r="611" s="15" customFormat="1">
      <c r="A611" s="15"/>
      <c r="B611" s="255"/>
      <c r="C611" s="256"/>
      <c r="D611" s="235" t="s">
        <v>179</v>
      </c>
      <c r="E611" s="257" t="s">
        <v>1</v>
      </c>
      <c r="F611" s="258" t="s">
        <v>187</v>
      </c>
      <c r="G611" s="256"/>
      <c r="H611" s="259">
        <v>16.400000000000002</v>
      </c>
      <c r="I611" s="260"/>
      <c r="J611" s="256"/>
      <c r="K611" s="256"/>
      <c r="L611" s="261"/>
      <c r="M611" s="262"/>
      <c r="N611" s="263"/>
      <c r="O611" s="263"/>
      <c r="P611" s="263"/>
      <c r="Q611" s="263"/>
      <c r="R611" s="263"/>
      <c r="S611" s="263"/>
      <c r="T611" s="264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5" t="s">
        <v>179</v>
      </c>
      <c r="AU611" s="265" t="s">
        <v>82</v>
      </c>
      <c r="AV611" s="15" t="s">
        <v>177</v>
      </c>
      <c r="AW611" s="15" t="s">
        <v>30</v>
      </c>
      <c r="AX611" s="15" t="s">
        <v>80</v>
      </c>
      <c r="AY611" s="265" t="s">
        <v>171</v>
      </c>
    </row>
    <row r="612" s="2" customFormat="1" ht="24.15" customHeight="1">
      <c r="A612" s="38"/>
      <c r="B612" s="39"/>
      <c r="C612" s="219" t="s">
        <v>523</v>
      </c>
      <c r="D612" s="219" t="s">
        <v>173</v>
      </c>
      <c r="E612" s="220" t="s">
        <v>524</v>
      </c>
      <c r="F612" s="221" t="s">
        <v>525</v>
      </c>
      <c r="G612" s="222" t="s">
        <v>195</v>
      </c>
      <c r="H612" s="223">
        <v>10</v>
      </c>
      <c r="I612" s="224"/>
      <c r="J612" s="225">
        <f>ROUND(I612*H612,2)</f>
        <v>0</v>
      </c>
      <c r="K612" s="226"/>
      <c r="L612" s="44"/>
      <c r="M612" s="227" t="s">
        <v>1</v>
      </c>
      <c r="N612" s="228" t="s">
        <v>38</v>
      </c>
      <c r="O612" s="91"/>
      <c r="P612" s="229">
        <f>O612*H612</f>
        <v>0</v>
      </c>
      <c r="Q612" s="229">
        <v>0</v>
      </c>
      <c r="R612" s="229">
        <f>Q612*H612</f>
        <v>0</v>
      </c>
      <c r="S612" s="229">
        <v>0.0040000000000000001</v>
      </c>
      <c r="T612" s="230">
        <f>S612*H612</f>
        <v>0.040000000000000001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31" t="s">
        <v>177</v>
      </c>
      <c r="AT612" s="231" t="s">
        <v>173</v>
      </c>
      <c r="AU612" s="231" t="s">
        <v>82</v>
      </c>
      <c r="AY612" s="17" t="s">
        <v>171</v>
      </c>
      <c r="BE612" s="232">
        <f>IF(N612="základní",J612,0)</f>
        <v>0</v>
      </c>
      <c r="BF612" s="232">
        <f>IF(N612="snížená",J612,0)</f>
        <v>0</v>
      </c>
      <c r="BG612" s="232">
        <f>IF(N612="zákl. přenesená",J612,0)</f>
        <v>0</v>
      </c>
      <c r="BH612" s="232">
        <f>IF(N612="sníž. přenesená",J612,0)</f>
        <v>0</v>
      </c>
      <c r="BI612" s="232">
        <f>IF(N612="nulová",J612,0)</f>
        <v>0</v>
      </c>
      <c r="BJ612" s="17" t="s">
        <v>80</v>
      </c>
      <c r="BK612" s="232">
        <f>ROUND(I612*H612,2)</f>
        <v>0</v>
      </c>
      <c r="BL612" s="17" t="s">
        <v>177</v>
      </c>
      <c r="BM612" s="231" t="s">
        <v>526</v>
      </c>
    </row>
    <row r="613" s="13" customFormat="1">
      <c r="A613" s="13"/>
      <c r="B613" s="233"/>
      <c r="C613" s="234"/>
      <c r="D613" s="235" t="s">
        <v>179</v>
      </c>
      <c r="E613" s="236" t="s">
        <v>1</v>
      </c>
      <c r="F613" s="237" t="s">
        <v>207</v>
      </c>
      <c r="G613" s="234"/>
      <c r="H613" s="236" t="s">
        <v>1</v>
      </c>
      <c r="I613" s="238"/>
      <c r="J613" s="234"/>
      <c r="K613" s="234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179</v>
      </c>
      <c r="AU613" s="243" t="s">
        <v>82</v>
      </c>
      <c r="AV613" s="13" t="s">
        <v>80</v>
      </c>
      <c r="AW613" s="13" t="s">
        <v>30</v>
      </c>
      <c r="AX613" s="13" t="s">
        <v>73</v>
      </c>
      <c r="AY613" s="243" t="s">
        <v>171</v>
      </c>
    </row>
    <row r="614" s="14" customFormat="1">
      <c r="A614" s="14"/>
      <c r="B614" s="244"/>
      <c r="C614" s="245"/>
      <c r="D614" s="235" t="s">
        <v>179</v>
      </c>
      <c r="E614" s="246" t="s">
        <v>1</v>
      </c>
      <c r="F614" s="247" t="s">
        <v>107</v>
      </c>
      <c r="G614" s="245"/>
      <c r="H614" s="248">
        <v>10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4" t="s">
        <v>179</v>
      </c>
      <c r="AU614" s="254" t="s">
        <v>82</v>
      </c>
      <c r="AV614" s="14" t="s">
        <v>82</v>
      </c>
      <c r="AW614" s="14" t="s">
        <v>30</v>
      </c>
      <c r="AX614" s="14" t="s">
        <v>80</v>
      </c>
      <c r="AY614" s="254" t="s">
        <v>171</v>
      </c>
    </row>
    <row r="615" s="2" customFormat="1" ht="24.15" customHeight="1">
      <c r="A615" s="38"/>
      <c r="B615" s="39"/>
      <c r="C615" s="219" t="s">
        <v>527</v>
      </c>
      <c r="D615" s="219" t="s">
        <v>173</v>
      </c>
      <c r="E615" s="220" t="s">
        <v>528</v>
      </c>
      <c r="F615" s="221" t="s">
        <v>529</v>
      </c>
      <c r="G615" s="222" t="s">
        <v>211</v>
      </c>
      <c r="H615" s="223">
        <v>2.2000000000000002</v>
      </c>
      <c r="I615" s="224"/>
      <c r="J615" s="225">
        <f>ROUND(I615*H615,2)</f>
        <v>0</v>
      </c>
      <c r="K615" s="226"/>
      <c r="L615" s="44"/>
      <c r="M615" s="227" t="s">
        <v>1</v>
      </c>
      <c r="N615" s="228" t="s">
        <v>38</v>
      </c>
      <c r="O615" s="91"/>
      <c r="P615" s="229">
        <f>O615*H615</f>
        <v>0</v>
      </c>
      <c r="Q615" s="229">
        <v>0</v>
      </c>
      <c r="R615" s="229">
        <f>Q615*H615</f>
        <v>0</v>
      </c>
      <c r="S615" s="229">
        <v>0.27000000000000002</v>
      </c>
      <c r="T615" s="230">
        <f>S615*H615</f>
        <v>0.59400000000000008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31" t="s">
        <v>177</v>
      </c>
      <c r="AT615" s="231" t="s">
        <v>173</v>
      </c>
      <c r="AU615" s="231" t="s">
        <v>82</v>
      </c>
      <c r="AY615" s="17" t="s">
        <v>171</v>
      </c>
      <c r="BE615" s="232">
        <f>IF(N615="základní",J615,0)</f>
        <v>0</v>
      </c>
      <c r="BF615" s="232">
        <f>IF(N615="snížená",J615,0)</f>
        <v>0</v>
      </c>
      <c r="BG615" s="232">
        <f>IF(N615="zákl. přenesená",J615,0)</f>
        <v>0</v>
      </c>
      <c r="BH615" s="232">
        <f>IF(N615="sníž. přenesená",J615,0)</f>
        <v>0</v>
      </c>
      <c r="BI615" s="232">
        <f>IF(N615="nulová",J615,0)</f>
        <v>0</v>
      </c>
      <c r="BJ615" s="17" t="s">
        <v>80</v>
      </c>
      <c r="BK615" s="232">
        <f>ROUND(I615*H615,2)</f>
        <v>0</v>
      </c>
      <c r="BL615" s="17" t="s">
        <v>177</v>
      </c>
      <c r="BM615" s="231" t="s">
        <v>530</v>
      </c>
    </row>
    <row r="616" s="13" customFormat="1">
      <c r="A616" s="13"/>
      <c r="B616" s="233"/>
      <c r="C616" s="234"/>
      <c r="D616" s="235" t="s">
        <v>179</v>
      </c>
      <c r="E616" s="236" t="s">
        <v>1</v>
      </c>
      <c r="F616" s="237" t="s">
        <v>531</v>
      </c>
      <c r="G616" s="234"/>
      <c r="H616" s="236" t="s">
        <v>1</v>
      </c>
      <c r="I616" s="238"/>
      <c r="J616" s="234"/>
      <c r="K616" s="234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179</v>
      </c>
      <c r="AU616" s="243" t="s">
        <v>82</v>
      </c>
      <c r="AV616" s="13" t="s">
        <v>80</v>
      </c>
      <c r="AW616" s="13" t="s">
        <v>30</v>
      </c>
      <c r="AX616" s="13" t="s">
        <v>73</v>
      </c>
      <c r="AY616" s="243" t="s">
        <v>171</v>
      </c>
    </row>
    <row r="617" s="14" customFormat="1">
      <c r="A617" s="14"/>
      <c r="B617" s="244"/>
      <c r="C617" s="245"/>
      <c r="D617" s="235" t="s">
        <v>179</v>
      </c>
      <c r="E617" s="246" t="s">
        <v>1</v>
      </c>
      <c r="F617" s="247" t="s">
        <v>532</v>
      </c>
      <c r="G617" s="245"/>
      <c r="H617" s="248">
        <v>2.2000000000000002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179</v>
      </c>
      <c r="AU617" s="254" t="s">
        <v>82</v>
      </c>
      <c r="AV617" s="14" t="s">
        <v>82</v>
      </c>
      <c r="AW617" s="14" t="s">
        <v>30</v>
      </c>
      <c r="AX617" s="14" t="s">
        <v>80</v>
      </c>
      <c r="AY617" s="254" t="s">
        <v>171</v>
      </c>
    </row>
    <row r="618" s="2" customFormat="1" ht="24.15" customHeight="1">
      <c r="A618" s="38"/>
      <c r="B618" s="39"/>
      <c r="C618" s="219" t="s">
        <v>533</v>
      </c>
      <c r="D618" s="219" t="s">
        <v>173</v>
      </c>
      <c r="E618" s="220" t="s">
        <v>534</v>
      </c>
      <c r="F618" s="221" t="s">
        <v>535</v>
      </c>
      <c r="G618" s="222" t="s">
        <v>239</v>
      </c>
      <c r="H618" s="223">
        <v>45</v>
      </c>
      <c r="I618" s="224"/>
      <c r="J618" s="225">
        <f>ROUND(I618*H618,2)</f>
        <v>0</v>
      </c>
      <c r="K618" s="226"/>
      <c r="L618" s="44"/>
      <c r="M618" s="227" t="s">
        <v>1</v>
      </c>
      <c r="N618" s="228" t="s">
        <v>38</v>
      </c>
      <c r="O618" s="91"/>
      <c r="P618" s="229">
        <f>O618*H618</f>
        <v>0</v>
      </c>
      <c r="Q618" s="229">
        <v>0</v>
      </c>
      <c r="R618" s="229">
        <f>Q618*H618</f>
        <v>0</v>
      </c>
      <c r="S618" s="229">
        <v>0.027</v>
      </c>
      <c r="T618" s="230">
        <f>S618*H618</f>
        <v>1.2150000000000001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31" t="s">
        <v>177</v>
      </c>
      <c r="AT618" s="231" t="s">
        <v>173</v>
      </c>
      <c r="AU618" s="231" t="s">
        <v>82</v>
      </c>
      <c r="AY618" s="17" t="s">
        <v>171</v>
      </c>
      <c r="BE618" s="232">
        <f>IF(N618="základní",J618,0)</f>
        <v>0</v>
      </c>
      <c r="BF618" s="232">
        <f>IF(N618="snížená",J618,0)</f>
        <v>0</v>
      </c>
      <c r="BG618" s="232">
        <f>IF(N618="zákl. přenesená",J618,0)</f>
        <v>0</v>
      </c>
      <c r="BH618" s="232">
        <f>IF(N618="sníž. přenesená",J618,0)</f>
        <v>0</v>
      </c>
      <c r="BI618" s="232">
        <f>IF(N618="nulová",J618,0)</f>
        <v>0</v>
      </c>
      <c r="BJ618" s="17" t="s">
        <v>80</v>
      </c>
      <c r="BK618" s="232">
        <f>ROUND(I618*H618,2)</f>
        <v>0</v>
      </c>
      <c r="BL618" s="17" t="s">
        <v>177</v>
      </c>
      <c r="BM618" s="231" t="s">
        <v>536</v>
      </c>
    </row>
    <row r="619" s="13" customFormat="1">
      <c r="A619" s="13"/>
      <c r="B619" s="233"/>
      <c r="C619" s="234"/>
      <c r="D619" s="235" t="s">
        <v>179</v>
      </c>
      <c r="E619" s="236" t="s">
        <v>1</v>
      </c>
      <c r="F619" s="237" t="s">
        <v>304</v>
      </c>
      <c r="G619" s="234"/>
      <c r="H619" s="236" t="s">
        <v>1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179</v>
      </c>
      <c r="AU619" s="243" t="s">
        <v>82</v>
      </c>
      <c r="AV619" s="13" t="s">
        <v>80</v>
      </c>
      <c r="AW619" s="13" t="s">
        <v>30</v>
      </c>
      <c r="AX619" s="13" t="s">
        <v>73</v>
      </c>
      <c r="AY619" s="243" t="s">
        <v>171</v>
      </c>
    </row>
    <row r="620" s="14" customFormat="1">
      <c r="A620" s="14"/>
      <c r="B620" s="244"/>
      <c r="C620" s="245"/>
      <c r="D620" s="235" t="s">
        <v>179</v>
      </c>
      <c r="E620" s="246" t="s">
        <v>1</v>
      </c>
      <c r="F620" s="247" t="s">
        <v>516</v>
      </c>
      <c r="G620" s="245"/>
      <c r="H620" s="248">
        <v>45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179</v>
      </c>
      <c r="AU620" s="254" t="s">
        <v>82</v>
      </c>
      <c r="AV620" s="14" t="s">
        <v>82</v>
      </c>
      <c r="AW620" s="14" t="s">
        <v>30</v>
      </c>
      <c r="AX620" s="14" t="s">
        <v>80</v>
      </c>
      <c r="AY620" s="254" t="s">
        <v>171</v>
      </c>
    </row>
    <row r="621" s="2" customFormat="1" ht="24.15" customHeight="1">
      <c r="A621" s="38"/>
      <c r="B621" s="39"/>
      <c r="C621" s="219" t="s">
        <v>537</v>
      </c>
      <c r="D621" s="219" t="s">
        <v>173</v>
      </c>
      <c r="E621" s="220" t="s">
        <v>538</v>
      </c>
      <c r="F621" s="221" t="s">
        <v>539</v>
      </c>
      <c r="G621" s="222" t="s">
        <v>239</v>
      </c>
      <c r="H621" s="223">
        <v>210</v>
      </c>
      <c r="I621" s="224"/>
      <c r="J621" s="225">
        <f>ROUND(I621*H621,2)</f>
        <v>0</v>
      </c>
      <c r="K621" s="226"/>
      <c r="L621" s="44"/>
      <c r="M621" s="227" t="s">
        <v>1</v>
      </c>
      <c r="N621" s="228" t="s">
        <v>38</v>
      </c>
      <c r="O621" s="91"/>
      <c r="P621" s="229">
        <f>O621*H621</f>
        <v>0</v>
      </c>
      <c r="Q621" s="229">
        <v>0</v>
      </c>
      <c r="R621" s="229">
        <f>Q621*H621</f>
        <v>0</v>
      </c>
      <c r="S621" s="229">
        <v>0.001</v>
      </c>
      <c r="T621" s="230">
        <f>S621*H621</f>
        <v>0.20999999999999999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31" t="s">
        <v>177</v>
      </c>
      <c r="AT621" s="231" t="s">
        <v>173</v>
      </c>
      <c r="AU621" s="231" t="s">
        <v>82</v>
      </c>
      <c r="AY621" s="17" t="s">
        <v>171</v>
      </c>
      <c r="BE621" s="232">
        <f>IF(N621="základní",J621,0)</f>
        <v>0</v>
      </c>
      <c r="BF621" s="232">
        <f>IF(N621="snížená",J621,0)</f>
        <v>0</v>
      </c>
      <c r="BG621" s="232">
        <f>IF(N621="zákl. přenesená",J621,0)</f>
        <v>0</v>
      </c>
      <c r="BH621" s="232">
        <f>IF(N621="sníž. přenesená",J621,0)</f>
        <v>0</v>
      </c>
      <c r="BI621" s="232">
        <f>IF(N621="nulová",J621,0)</f>
        <v>0</v>
      </c>
      <c r="BJ621" s="17" t="s">
        <v>80</v>
      </c>
      <c r="BK621" s="232">
        <f>ROUND(I621*H621,2)</f>
        <v>0</v>
      </c>
      <c r="BL621" s="17" t="s">
        <v>177</v>
      </c>
      <c r="BM621" s="231" t="s">
        <v>540</v>
      </c>
    </row>
    <row r="622" s="14" customFormat="1">
      <c r="A622" s="14"/>
      <c r="B622" s="244"/>
      <c r="C622" s="245"/>
      <c r="D622" s="235" t="s">
        <v>179</v>
      </c>
      <c r="E622" s="246" t="s">
        <v>1</v>
      </c>
      <c r="F622" s="247" t="s">
        <v>541</v>
      </c>
      <c r="G622" s="245"/>
      <c r="H622" s="248">
        <v>210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179</v>
      </c>
      <c r="AU622" s="254" t="s">
        <v>82</v>
      </c>
      <c r="AV622" s="14" t="s">
        <v>82</v>
      </c>
      <c r="AW622" s="14" t="s">
        <v>30</v>
      </c>
      <c r="AX622" s="14" t="s">
        <v>80</v>
      </c>
      <c r="AY622" s="254" t="s">
        <v>171</v>
      </c>
    </row>
    <row r="623" s="2" customFormat="1" ht="16.5" customHeight="1">
      <c r="A623" s="38"/>
      <c r="B623" s="39"/>
      <c r="C623" s="219" t="s">
        <v>285</v>
      </c>
      <c r="D623" s="219" t="s">
        <v>173</v>
      </c>
      <c r="E623" s="220" t="s">
        <v>542</v>
      </c>
      <c r="F623" s="221" t="s">
        <v>543</v>
      </c>
      <c r="G623" s="222" t="s">
        <v>239</v>
      </c>
      <c r="H623" s="223">
        <v>3</v>
      </c>
      <c r="I623" s="224"/>
      <c r="J623" s="225">
        <f>ROUND(I623*H623,2)</f>
        <v>0</v>
      </c>
      <c r="K623" s="226"/>
      <c r="L623" s="44"/>
      <c r="M623" s="227" t="s">
        <v>1</v>
      </c>
      <c r="N623" s="228" t="s">
        <v>38</v>
      </c>
      <c r="O623" s="91"/>
      <c r="P623" s="229">
        <f>O623*H623</f>
        <v>0</v>
      </c>
      <c r="Q623" s="229">
        <v>0</v>
      </c>
      <c r="R623" s="229">
        <f>Q623*H623</f>
        <v>0</v>
      </c>
      <c r="S623" s="229">
        <v>0.0030000000000000001</v>
      </c>
      <c r="T623" s="230">
        <f>S623*H623</f>
        <v>0.0090000000000000011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31" t="s">
        <v>177</v>
      </c>
      <c r="AT623" s="231" t="s">
        <v>173</v>
      </c>
      <c r="AU623" s="231" t="s">
        <v>82</v>
      </c>
      <c r="AY623" s="17" t="s">
        <v>171</v>
      </c>
      <c r="BE623" s="232">
        <f>IF(N623="základní",J623,0)</f>
        <v>0</v>
      </c>
      <c r="BF623" s="232">
        <f>IF(N623="snížená",J623,0)</f>
        <v>0</v>
      </c>
      <c r="BG623" s="232">
        <f>IF(N623="zákl. přenesená",J623,0)</f>
        <v>0</v>
      </c>
      <c r="BH623" s="232">
        <f>IF(N623="sníž. přenesená",J623,0)</f>
        <v>0</v>
      </c>
      <c r="BI623" s="232">
        <f>IF(N623="nulová",J623,0)</f>
        <v>0</v>
      </c>
      <c r="BJ623" s="17" t="s">
        <v>80</v>
      </c>
      <c r="BK623" s="232">
        <f>ROUND(I623*H623,2)</f>
        <v>0</v>
      </c>
      <c r="BL623" s="17" t="s">
        <v>177</v>
      </c>
      <c r="BM623" s="231" t="s">
        <v>544</v>
      </c>
    </row>
    <row r="624" s="13" customFormat="1">
      <c r="A624" s="13"/>
      <c r="B624" s="233"/>
      <c r="C624" s="234"/>
      <c r="D624" s="235" t="s">
        <v>179</v>
      </c>
      <c r="E624" s="236" t="s">
        <v>1</v>
      </c>
      <c r="F624" s="237" t="s">
        <v>545</v>
      </c>
      <c r="G624" s="234"/>
      <c r="H624" s="236" t="s">
        <v>1</v>
      </c>
      <c r="I624" s="238"/>
      <c r="J624" s="234"/>
      <c r="K624" s="234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179</v>
      </c>
      <c r="AU624" s="243" t="s">
        <v>82</v>
      </c>
      <c r="AV624" s="13" t="s">
        <v>80</v>
      </c>
      <c r="AW624" s="13" t="s">
        <v>30</v>
      </c>
      <c r="AX624" s="13" t="s">
        <v>73</v>
      </c>
      <c r="AY624" s="243" t="s">
        <v>171</v>
      </c>
    </row>
    <row r="625" s="14" customFormat="1">
      <c r="A625" s="14"/>
      <c r="B625" s="244"/>
      <c r="C625" s="245"/>
      <c r="D625" s="235" t="s">
        <v>179</v>
      </c>
      <c r="E625" s="246" t="s">
        <v>1</v>
      </c>
      <c r="F625" s="247" t="s">
        <v>546</v>
      </c>
      <c r="G625" s="245"/>
      <c r="H625" s="248">
        <v>3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4" t="s">
        <v>179</v>
      </c>
      <c r="AU625" s="254" t="s">
        <v>82</v>
      </c>
      <c r="AV625" s="14" t="s">
        <v>82</v>
      </c>
      <c r="AW625" s="14" t="s">
        <v>30</v>
      </c>
      <c r="AX625" s="14" t="s">
        <v>80</v>
      </c>
      <c r="AY625" s="254" t="s">
        <v>171</v>
      </c>
    </row>
    <row r="626" s="2" customFormat="1" ht="24.15" customHeight="1">
      <c r="A626" s="38"/>
      <c r="B626" s="39"/>
      <c r="C626" s="219" t="s">
        <v>547</v>
      </c>
      <c r="D626" s="219" t="s">
        <v>173</v>
      </c>
      <c r="E626" s="220" t="s">
        <v>548</v>
      </c>
      <c r="F626" s="221" t="s">
        <v>549</v>
      </c>
      <c r="G626" s="222" t="s">
        <v>195</v>
      </c>
      <c r="H626" s="223">
        <v>63</v>
      </c>
      <c r="I626" s="224"/>
      <c r="J626" s="225">
        <f>ROUND(I626*H626,2)</f>
        <v>0</v>
      </c>
      <c r="K626" s="226"/>
      <c r="L626" s="44"/>
      <c r="M626" s="227" t="s">
        <v>1</v>
      </c>
      <c r="N626" s="228" t="s">
        <v>38</v>
      </c>
      <c r="O626" s="91"/>
      <c r="P626" s="229">
        <f>O626*H626</f>
        <v>0</v>
      </c>
      <c r="Q626" s="229">
        <v>0</v>
      </c>
      <c r="R626" s="229">
        <f>Q626*H626</f>
        <v>0</v>
      </c>
      <c r="S626" s="229">
        <v>0.00056999999999999998</v>
      </c>
      <c r="T626" s="230">
        <f>S626*H626</f>
        <v>0.035909999999999997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31" t="s">
        <v>177</v>
      </c>
      <c r="AT626" s="231" t="s">
        <v>173</v>
      </c>
      <c r="AU626" s="231" t="s">
        <v>82</v>
      </c>
      <c r="AY626" s="17" t="s">
        <v>171</v>
      </c>
      <c r="BE626" s="232">
        <f>IF(N626="základní",J626,0)</f>
        <v>0</v>
      </c>
      <c r="BF626" s="232">
        <f>IF(N626="snížená",J626,0)</f>
        <v>0</v>
      </c>
      <c r="BG626" s="232">
        <f>IF(N626="zákl. přenesená",J626,0)</f>
        <v>0</v>
      </c>
      <c r="BH626" s="232">
        <f>IF(N626="sníž. přenesená",J626,0)</f>
        <v>0</v>
      </c>
      <c r="BI626" s="232">
        <f>IF(N626="nulová",J626,0)</f>
        <v>0</v>
      </c>
      <c r="BJ626" s="17" t="s">
        <v>80</v>
      </c>
      <c r="BK626" s="232">
        <f>ROUND(I626*H626,2)</f>
        <v>0</v>
      </c>
      <c r="BL626" s="17" t="s">
        <v>177</v>
      </c>
      <c r="BM626" s="231" t="s">
        <v>550</v>
      </c>
    </row>
    <row r="627" s="14" customFormat="1">
      <c r="A627" s="14"/>
      <c r="B627" s="244"/>
      <c r="C627" s="245"/>
      <c r="D627" s="235" t="s">
        <v>179</v>
      </c>
      <c r="E627" s="246" t="s">
        <v>1</v>
      </c>
      <c r="F627" s="247" t="s">
        <v>551</v>
      </c>
      <c r="G627" s="245"/>
      <c r="H627" s="248">
        <v>63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179</v>
      </c>
      <c r="AU627" s="254" t="s">
        <v>82</v>
      </c>
      <c r="AV627" s="14" t="s">
        <v>82</v>
      </c>
      <c r="AW627" s="14" t="s">
        <v>30</v>
      </c>
      <c r="AX627" s="14" t="s">
        <v>80</v>
      </c>
      <c r="AY627" s="254" t="s">
        <v>171</v>
      </c>
    </row>
    <row r="628" s="2" customFormat="1" ht="24.15" customHeight="1">
      <c r="A628" s="38"/>
      <c r="B628" s="39"/>
      <c r="C628" s="219" t="s">
        <v>552</v>
      </c>
      <c r="D628" s="219" t="s">
        <v>173</v>
      </c>
      <c r="E628" s="220" t="s">
        <v>553</v>
      </c>
      <c r="F628" s="221" t="s">
        <v>554</v>
      </c>
      <c r="G628" s="222" t="s">
        <v>239</v>
      </c>
      <c r="H628" s="223">
        <v>78.890000000000001</v>
      </c>
      <c r="I628" s="224"/>
      <c r="J628" s="225">
        <f>ROUND(I628*H628,2)</f>
        <v>0</v>
      </c>
      <c r="K628" s="226"/>
      <c r="L628" s="44"/>
      <c r="M628" s="227" t="s">
        <v>1</v>
      </c>
      <c r="N628" s="228" t="s">
        <v>38</v>
      </c>
      <c r="O628" s="91"/>
      <c r="P628" s="229">
        <f>O628*H628</f>
        <v>0</v>
      </c>
      <c r="Q628" s="229">
        <v>0</v>
      </c>
      <c r="R628" s="229">
        <f>Q628*H628</f>
        <v>0</v>
      </c>
      <c r="S628" s="229">
        <v>0</v>
      </c>
      <c r="T628" s="230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31" t="s">
        <v>177</v>
      </c>
      <c r="AT628" s="231" t="s">
        <v>173</v>
      </c>
      <c r="AU628" s="231" t="s">
        <v>82</v>
      </c>
      <c r="AY628" s="17" t="s">
        <v>171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17" t="s">
        <v>80</v>
      </c>
      <c r="BK628" s="232">
        <f>ROUND(I628*H628,2)</f>
        <v>0</v>
      </c>
      <c r="BL628" s="17" t="s">
        <v>177</v>
      </c>
      <c r="BM628" s="231" t="s">
        <v>555</v>
      </c>
    </row>
    <row r="629" s="13" customFormat="1">
      <c r="A629" s="13"/>
      <c r="B629" s="233"/>
      <c r="C629" s="234"/>
      <c r="D629" s="235" t="s">
        <v>179</v>
      </c>
      <c r="E629" s="236" t="s">
        <v>1</v>
      </c>
      <c r="F629" s="237" t="s">
        <v>556</v>
      </c>
      <c r="G629" s="234"/>
      <c r="H629" s="236" t="s">
        <v>1</v>
      </c>
      <c r="I629" s="238"/>
      <c r="J629" s="234"/>
      <c r="K629" s="234"/>
      <c r="L629" s="239"/>
      <c r="M629" s="240"/>
      <c r="N629" s="241"/>
      <c r="O629" s="241"/>
      <c r="P629" s="241"/>
      <c r="Q629" s="241"/>
      <c r="R629" s="241"/>
      <c r="S629" s="241"/>
      <c r="T629" s="24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3" t="s">
        <v>179</v>
      </c>
      <c r="AU629" s="243" t="s">
        <v>82</v>
      </c>
      <c r="AV629" s="13" t="s">
        <v>80</v>
      </c>
      <c r="AW629" s="13" t="s">
        <v>30</v>
      </c>
      <c r="AX629" s="13" t="s">
        <v>73</v>
      </c>
      <c r="AY629" s="243" t="s">
        <v>171</v>
      </c>
    </row>
    <row r="630" s="14" customFormat="1">
      <c r="A630" s="14"/>
      <c r="B630" s="244"/>
      <c r="C630" s="245"/>
      <c r="D630" s="235" t="s">
        <v>179</v>
      </c>
      <c r="E630" s="246" t="s">
        <v>1</v>
      </c>
      <c r="F630" s="247" t="s">
        <v>385</v>
      </c>
      <c r="G630" s="245"/>
      <c r="H630" s="248">
        <v>30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179</v>
      </c>
      <c r="AU630" s="254" t="s">
        <v>82</v>
      </c>
      <c r="AV630" s="14" t="s">
        <v>82</v>
      </c>
      <c r="AW630" s="14" t="s">
        <v>30</v>
      </c>
      <c r="AX630" s="14" t="s">
        <v>73</v>
      </c>
      <c r="AY630" s="254" t="s">
        <v>171</v>
      </c>
    </row>
    <row r="631" s="13" customFormat="1">
      <c r="A631" s="13"/>
      <c r="B631" s="233"/>
      <c r="C631" s="234"/>
      <c r="D631" s="235" t="s">
        <v>179</v>
      </c>
      <c r="E631" s="236" t="s">
        <v>1</v>
      </c>
      <c r="F631" s="237" t="s">
        <v>557</v>
      </c>
      <c r="G631" s="234"/>
      <c r="H631" s="236" t="s">
        <v>1</v>
      </c>
      <c r="I631" s="238"/>
      <c r="J631" s="234"/>
      <c r="K631" s="234"/>
      <c r="L631" s="239"/>
      <c r="M631" s="240"/>
      <c r="N631" s="241"/>
      <c r="O631" s="241"/>
      <c r="P631" s="241"/>
      <c r="Q631" s="241"/>
      <c r="R631" s="241"/>
      <c r="S631" s="241"/>
      <c r="T631" s="24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3" t="s">
        <v>179</v>
      </c>
      <c r="AU631" s="243" t="s">
        <v>82</v>
      </c>
      <c r="AV631" s="13" t="s">
        <v>80</v>
      </c>
      <c r="AW631" s="13" t="s">
        <v>30</v>
      </c>
      <c r="AX631" s="13" t="s">
        <v>73</v>
      </c>
      <c r="AY631" s="243" t="s">
        <v>171</v>
      </c>
    </row>
    <row r="632" s="14" customFormat="1">
      <c r="A632" s="14"/>
      <c r="B632" s="244"/>
      <c r="C632" s="245"/>
      <c r="D632" s="235" t="s">
        <v>179</v>
      </c>
      <c r="E632" s="246" t="s">
        <v>1</v>
      </c>
      <c r="F632" s="247" t="s">
        <v>558</v>
      </c>
      <c r="G632" s="245"/>
      <c r="H632" s="248">
        <v>48.890000000000001</v>
      </c>
      <c r="I632" s="249"/>
      <c r="J632" s="245"/>
      <c r="K632" s="245"/>
      <c r="L632" s="250"/>
      <c r="M632" s="251"/>
      <c r="N632" s="252"/>
      <c r="O632" s="252"/>
      <c r="P632" s="252"/>
      <c r="Q632" s="252"/>
      <c r="R632" s="252"/>
      <c r="S632" s="252"/>
      <c r="T632" s="25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4" t="s">
        <v>179</v>
      </c>
      <c r="AU632" s="254" t="s">
        <v>82</v>
      </c>
      <c r="AV632" s="14" t="s">
        <v>82</v>
      </c>
      <c r="AW632" s="14" t="s">
        <v>30</v>
      </c>
      <c r="AX632" s="14" t="s">
        <v>73</v>
      </c>
      <c r="AY632" s="254" t="s">
        <v>171</v>
      </c>
    </row>
    <row r="633" s="15" customFormat="1">
      <c r="A633" s="15"/>
      <c r="B633" s="255"/>
      <c r="C633" s="256"/>
      <c r="D633" s="235" t="s">
        <v>179</v>
      </c>
      <c r="E633" s="257" t="s">
        <v>1</v>
      </c>
      <c r="F633" s="258" t="s">
        <v>187</v>
      </c>
      <c r="G633" s="256"/>
      <c r="H633" s="259">
        <v>78.890000000000001</v>
      </c>
      <c r="I633" s="260"/>
      <c r="J633" s="256"/>
      <c r="K633" s="256"/>
      <c r="L633" s="261"/>
      <c r="M633" s="262"/>
      <c r="N633" s="263"/>
      <c r="O633" s="263"/>
      <c r="P633" s="263"/>
      <c r="Q633" s="263"/>
      <c r="R633" s="263"/>
      <c r="S633" s="263"/>
      <c r="T633" s="264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65" t="s">
        <v>179</v>
      </c>
      <c r="AU633" s="265" t="s">
        <v>82</v>
      </c>
      <c r="AV633" s="15" t="s">
        <v>177</v>
      </c>
      <c r="AW633" s="15" t="s">
        <v>30</v>
      </c>
      <c r="AX633" s="15" t="s">
        <v>80</v>
      </c>
      <c r="AY633" s="265" t="s">
        <v>171</v>
      </c>
    </row>
    <row r="634" s="2" customFormat="1" ht="24.15" customHeight="1">
      <c r="A634" s="38"/>
      <c r="B634" s="39"/>
      <c r="C634" s="219" t="s">
        <v>559</v>
      </c>
      <c r="D634" s="219" t="s">
        <v>173</v>
      </c>
      <c r="E634" s="220" t="s">
        <v>560</v>
      </c>
      <c r="F634" s="221" t="s">
        <v>561</v>
      </c>
      <c r="G634" s="222" t="s">
        <v>239</v>
      </c>
      <c r="H634" s="223">
        <v>30</v>
      </c>
      <c r="I634" s="224"/>
      <c r="J634" s="225">
        <f>ROUND(I634*H634,2)</f>
        <v>0</v>
      </c>
      <c r="K634" s="226"/>
      <c r="L634" s="44"/>
      <c r="M634" s="227" t="s">
        <v>1</v>
      </c>
      <c r="N634" s="228" t="s">
        <v>38</v>
      </c>
      <c r="O634" s="91"/>
      <c r="P634" s="229">
        <f>O634*H634</f>
        <v>0</v>
      </c>
      <c r="Q634" s="229">
        <v>0</v>
      </c>
      <c r="R634" s="229">
        <f>Q634*H634</f>
        <v>0</v>
      </c>
      <c r="S634" s="229">
        <v>0</v>
      </c>
      <c r="T634" s="230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31" t="s">
        <v>177</v>
      </c>
      <c r="AT634" s="231" t="s">
        <v>173</v>
      </c>
      <c r="AU634" s="231" t="s">
        <v>82</v>
      </c>
      <c r="AY634" s="17" t="s">
        <v>171</v>
      </c>
      <c r="BE634" s="232">
        <f>IF(N634="základní",J634,0)</f>
        <v>0</v>
      </c>
      <c r="BF634" s="232">
        <f>IF(N634="snížená",J634,0)</f>
        <v>0</v>
      </c>
      <c r="BG634" s="232">
        <f>IF(N634="zákl. přenesená",J634,0)</f>
        <v>0</v>
      </c>
      <c r="BH634" s="232">
        <f>IF(N634="sníž. přenesená",J634,0)</f>
        <v>0</v>
      </c>
      <c r="BI634" s="232">
        <f>IF(N634="nulová",J634,0)</f>
        <v>0</v>
      </c>
      <c r="BJ634" s="17" t="s">
        <v>80</v>
      </c>
      <c r="BK634" s="232">
        <f>ROUND(I634*H634,2)</f>
        <v>0</v>
      </c>
      <c r="BL634" s="17" t="s">
        <v>177</v>
      </c>
      <c r="BM634" s="231" t="s">
        <v>562</v>
      </c>
    </row>
    <row r="635" s="13" customFormat="1">
      <c r="A635" s="13"/>
      <c r="B635" s="233"/>
      <c r="C635" s="234"/>
      <c r="D635" s="235" t="s">
        <v>179</v>
      </c>
      <c r="E635" s="236" t="s">
        <v>1</v>
      </c>
      <c r="F635" s="237" t="s">
        <v>556</v>
      </c>
      <c r="G635" s="234"/>
      <c r="H635" s="236" t="s">
        <v>1</v>
      </c>
      <c r="I635" s="238"/>
      <c r="J635" s="234"/>
      <c r="K635" s="234"/>
      <c r="L635" s="239"/>
      <c r="M635" s="240"/>
      <c r="N635" s="241"/>
      <c r="O635" s="241"/>
      <c r="P635" s="241"/>
      <c r="Q635" s="241"/>
      <c r="R635" s="241"/>
      <c r="S635" s="241"/>
      <c r="T635" s="24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3" t="s">
        <v>179</v>
      </c>
      <c r="AU635" s="243" t="s">
        <v>82</v>
      </c>
      <c r="AV635" s="13" t="s">
        <v>80</v>
      </c>
      <c r="AW635" s="13" t="s">
        <v>30</v>
      </c>
      <c r="AX635" s="13" t="s">
        <v>73</v>
      </c>
      <c r="AY635" s="243" t="s">
        <v>171</v>
      </c>
    </row>
    <row r="636" s="14" customFormat="1">
      <c r="A636" s="14"/>
      <c r="B636" s="244"/>
      <c r="C636" s="245"/>
      <c r="D636" s="235" t="s">
        <v>179</v>
      </c>
      <c r="E636" s="246" t="s">
        <v>1</v>
      </c>
      <c r="F636" s="247" t="s">
        <v>385</v>
      </c>
      <c r="G636" s="245"/>
      <c r="H636" s="248">
        <v>30</v>
      </c>
      <c r="I636" s="249"/>
      <c r="J636" s="245"/>
      <c r="K636" s="245"/>
      <c r="L636" s="250"/>
      <c r="M636" s="251"/>
      <c r="N636" s="252"/>
      <c r="O636" s="252"/>
      <c r="P636" s="252"/>
      <c r="Q636" s="252"/>
      <c r="R636" s="252"/>
      <c r="S636" s="252"/>
      <c r="T636" s="25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4" t="s">
        <v>179</v>
      </c>
      <c r="AU636" s="254" t="s">
        <v>82</v>
      </c>
      <c r="AV636" s="14" t="s">
        <v>82</v>
      </c>
      <c r="AW636" s="14" t="s">
        <v>30</v>
      </c>
      <c r="AX636" s="14" t="s">
        <v>73</v>
      </c>
      <c r="AY636" s="254" t="s">
        <v>171</v>
      </c>
    </row>
    <row r="637" s="15" customFormat="1">
      <c r="A637" s="15"/>
      <c r="B637" s="255"/>
      <c r="C637" s="256"/>
      <c r="D637" s="235" t="s">
        <v>179</v>
      </c>
      <c r="E637" s="257" t="s">
        <v>1</v>
      </c>
      <c r="F637" s="258" t="s">
        <v>187</v>
      </c>
      <c r="G637" s="256"/>
      <c r="H637" s="259">
        <v>30</v>
      </c>
      <c r="I637" s="260"/>
      <c r="J637" s="256"/>
      <c r="K637" s="256"/>
      <c r="L637" s="261"/>
      <c r="M637" s="262"/>
      <c r="N637" s="263"/>
      <c r="O637" s="263"/>
      <c r="P637" s="263"/>
      <c r="Q637" s="263"/>
      <c r="R637" s="263"/>
      <c r="S637" s="263"/>
      <c r="T637" s="264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65" t="s">
        <v>179</v>
      </c>
      <c r="AU637" s="265" t="s">
        <v>82</v>
      </c>
      <c r="AV637" s="15" t="s">
        <v>177</v>
      </c>
      <c r="AW637" s="15" t="s">
        <v>30</v>
      </c>
      <c r="AX637" s="15" t="s">
        <v>80</v>
      </c>
      <c r="AY637" s="265" t="s">
        <v>171</v>
      </c>
    </row>
    <row r="638" s="2" customFormat="1" ht="24.15" customHeight="1">
      <c r="A638" s="38"/>
      <c r="B638" s="39"/>
      <c r="C638" s="219" t="s">
        <v>563</v>
      </c>
      <c r="D638" s="219" t="s">
        <v>173</v>
      </c>
      <c r="E638" s="220" t="s">
        <v>564</v>
      </c>
      <c r="F638" s="221" t="s">
        <v>565</v>
      </c>
      <c r="G638" s="222" t="s">
        <v>211</v>
      </c>
      <c r="H638" s="223">
        <v>37.899999999999999</v>
      </c>
      <c r="I638" s="224"/>
      <c r="J638" s="225">
        <f>ROUND(I638*H638,2)</f>
        <v>0</v>
      </c>
      <c r="K638" s="226"/>
      <c r="L638" s="44"/>
      <c r="M638" s="227" t="s">
        <v>1</v>
      </c>
      <c r="N638" s="228" t="s">
        <v>38</v>
      </c>
      <c r="O638" s="91"/>
      <c r="P638" s="229">
        <f>O638*H638</f>
        <v>0</v>
      </c>
      <c r="Q638" s="229">
        <v>0</v>
      </c>
      <c r="R638" s="229">
        <f>Q638*H638</f>
        <v>0</v>
      </c>
      <c r="S638" s="229">
        <v>0.068000000000000005</v>
      </c>
      <c r="T638" s="230">
        <f>S638*H638</f>
        <v>2.5771999999999999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31" t="s">
        <v>177</v>
      </c>
      <c r="AT638" s="231" t="s">
        <v>173</v>
      </c>
      <c r="AU638" s="231" t="s">
        <v>82</v>
      </c>
      <c r="AY638" s="17" t="s">
        <v>171</v>
      </c>
      <c r="BE638" s="232">
        <f>IF(N638="základní",J638,0)</f>
        <v>0</v>
      </c>
      <c r="BF638" s="232">
        <f>IF(N638="snížená",J638,0)</f>
        <v>0</v>
      </c>
      <c r="BG638" s="232">
        <f>IF(N638="zákl. přenesená",J638,0)</f>
        <v>0</v>
      </c>
      <c r="BH638" s="232">
        <f>IF(N638="sníž. přenesená",J638,0)</f>
        <v>0</v>
      </c>
      <c r="BI638" s="232">
        <f>IF(N638="nulová",J638,0)</f>
        <v>0</v>
      </c>
      <c r="BJ638" s="17" t="s">
        <v>80</v>
      </c>
      <c r="BK638" s="232">
        <f>ROUND(I638*H638,2)</f>
        <v>0</v>
      </c>
      <c r="BL638" s="17" t="s">
        <v>177</v>
      </c>
      <c r="BM638" s="231" t="s">
        <v>566</v>
      </c>
    </row>
    <row r="639" s="13" customFormat="1">
      <c r="A639" s="13"/>
      <c r="B639" s="233"/>
      <c r="C639" s="234"/>
      <c r="D639" s="235" t="s">
        <v>179</v>
      </c>
      <c r="E639" s="236" t="s">
        <v>1</v>
      </c>
      <c r="F639" s="237" t="s">
        <v>265</v>
      </c>
      <c r="G639" s="234"/>
      <c r="H639" s="236" t="s">
        <v>1</v>
      </c>
      <c r="I639" s="238"/>
      <c r="J639" s="234"/>
      <c r="K639" s="234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179</v>
      </c>
      <c r="AU639" s="243" t="s">
        <v>82</v>
      </c>
      <c r="AV639" s="13" t="s">
        <v>80</v>
      </c>
      <c r="AW639" s="13" t="s">
        <v>30</v>
      </c>
      <c r="AX639" s="13" t="s">
        <v>73</v>
      </c>
      <c r="AY639" s="243" t="s">
        <v>171</v>
      </c>
    </row>
    <row r="640" s="14" customFormat="1">
      <c r="A640" s="14"/>
      <c r="B640" s="244"/>
      <c r="C640" s="245"/>
      <c r="D640" s="235" t="s">
        <v>179</v>
      </c>
      <c r="E640" s="246" t="s">
        <v>1</v>
      </c>
      <c r="F640" s="247" t="s">
        <v>567</v>
      </c>
      <c r="G640" s="245"/>
      <c r="H640" s="248">
        <v>16.199999999999999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4" t="s">
        <v>179</v>
      </c>
      <c r="AU640" s="254" t="s">
        <v>82</v>
      </c>
      <c r="AV640" s="14" t="s">
        <v>82</v>
      </c>
      <c r="AW640" s="14" t="s">
        <v>30</v>
      </c>
      <c r="AX640" s="14" t="s">
        <v>73</v>
      </c>
      <c r="AY640" s="254" t="s">
        <v>171</v>
      </c>
    </row>
    <row r="641" s="13" customFormat="1">
      <c r="A641" s="13"/>
      <c r="B641" s="233"/>
      <c r="C641" s="234"/>
      <c r="D641" s="235" t="s">
        <v>179</v>
      </c>
      <c r="E641" s="236" t="s">
        <v>1</v>
      </c>
      <c r="F641" s="237" t="s">
        <v>267</v>
      </c>
      <c r="G641" s="234"/>
      <c r="H641" s="236" t="s">
        <v>1</v>
      </c>
      <c r="I641" s="238"/>
      <c r="J641" s="234"/>
      <c r="K641" s="234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179</v>
      </c>
      <c r="AU641" s="243" t="s">
        <v>82</v>
      </c>
      <c r="AV641" s="13" t="s">
        <v>80</v>
      </c>
      <c r="AW641" s="13" t="s">
        <v>30</v>
      </c>
      <c r="AX641" s="13" t="s">
        <v>73</v>
      </c>
      <c r="AY641" s="243" t="s">
        <v>171</v>
      </c>
    </row>
    <row r="642" s="14" customFormat="1">
      <c r="A642" s="14"/>
      <c r="B642" s="244"/>
      <c r="C642" s="245"/>
      <c r="D642" s="235" t="s">
        <v>179</v>
      </c>
      <c r="E642" s="246" t="s">
        <v>1</v>
      </c>
      <c r="F642" s="247" t="s">
        <v>567</v>
      </c>
      <c r="G642" s="245"/>
      <c r="H642" s="248">
        <v>16.199999999999999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179</v>
      </c>
      <c r="AU642" s="254" t="s">
        <v>82</v>
      </c>
      <c r="AV642" s="14" t="s">
        <v>82</v>
      </c>
      <c r="AW642" s="14" t="s">
        <v>30</v>
      </c>
      <c r="AX642" s="14" t="s">
        <v>73</v>
      </c>
      <c r="AY642" s="254" t="s">
        <v>171</v>
      </c>
    </row>
    <row r="643" s="13" customFormat="1">
      <c r="A643" s="13"/>
      <c r="B643" s="233"/>
      <c r="C643" s="234"/>
      <c r="D643" s="235" t="s">
        <v>179</v>
      </c>
      <c r="E643" s="236" t="s">
        <v>1</v>
      </c>
      <c r="F643" s="237" t="s">
        <v>274</v>
      </c>
      <c r="G643" s="234"/>
      <c r="H643" s="236" t="s">
        <v>1</v>
      </c>
      <c r="I643" s="238"/>
      <c r="J643" s="234"/>
      <c r="K643" s="234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179</v>
      </c>
      <c r="AU643" s="243" t="s">
        <v>82</v>
      </c>
      <c r="AV643" s="13" t="s">
        <v>80</v>
      </c>
      <c r="AW643" s="13" t="s">
        <v>30</v>
      </c>
      <c r="AX643" s="13" t="s">
        <v>73</v>
      </c>
      <c r="AY643" s="243" t="s">
        <v>171</v>
      </c>
    </row>
    <row r="644" s="14" customFormat="1">
      <c r="A644" s="14"/>
      <c r="B644" s="244"/>
      <c r="C644" s="245"/>
      <c r="D644" s="235" t="s">
        <v>179</v>
      </c>
      <c r="E644" s="246" t="s">
        <v>1</v>
      </c>
      <c r="F644" s="247" t="s">
        <v>568</v>
      </c>
      <c r="G644" s="245"/>
      <c r="H644" s="248">
        <v>5.5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179</v>
      </c>
      <c r="AU644" s="254" t="s">
        <v>82</v>
      </c>
      <c r="AV644" s="14" t="s">
        <v>82</v>
      </c>
      <c r="AW644" s="14" t="s">
        <v>30</v>
      </c>
      <c r="AX644" s="14" t="s">
        <v>73</v>
      </c>
      <c r="AY644" s="254" t="s">
        <v>171</v>
      </c>
    </row>
    <row r="645" s="15" customFormat="1">
      <c r="A645" s="15"/>
      <c r="B645" s="255"/>
      <c r="C645" s="256"/>
      <c r="D645" s="235" t="s">
        <v>179</v>
      </c>
      <c r="E645" s="257" t="s">
        <v>1</v>
      </c>
      <c r="F645" s="258" t="s">
        <v>187</v>
      </c>
      <c r="G645" s="256"/>
      <c r="H645" s="259">
        <v>37.899999999999999</v>
      </c>
      <c r="I645" s="260"/>
      <c r="J645" s="256"/>
      <c r="K645" s="256"/>
      <c r="L645" s="261"/>
      <c r="M645" s="262"/>
      <c r="N645" s="263"/>
      <c r="O645" s="263"/>
      <c r="P645" s="263"/>
      <c r="Q645" s="263"/>
      <c r="R645" s="263"/>
      <c r="S645" s="263"/>
      <c r="T645" s="264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65" t="s">
        <v>179</v>
      </c>
      <c r="AU645" s="265" t="s">
        <v>82</v>
      </c>
      <c r="AV645" s="15" t="s">
        <v>177</v>
      </c>
      <c r="AW645" s="15" t="s">
        <v>30</v>
      </c>
      <c r="AX645" s="15" t="s">
        <v>80</v>
      </c>
      <c r="AY645" s="265" t="s">
        <v>171</v>
      </c>
    </row>
    <row r="646" s="12" customFormat="1" ht="22.8" customHeight="1">
      <c r="A646" s="12"/>
      <c r="B646" s="203"/>
      <c r="C646" s="204"/>
      <c r="D646" s="205" t="s">
        <v>72</v>
      </c>
      <c r="E646" s="217" t="s">
        <v>569</v>
      </c>
      <c r="F646" s="217" t="s">
        <v>570</v>
      </c>
      <c r="G646" s="204"/>
      <c r="H646" s="204"/>
      <c r="I646" s="207"/>
      <c r="J646" s="218">
        <f>BK646</f>
        <v>0</v>
      </c>
      <c r="K646" s="204"/>
      <c r="L646" s="209"/>
      <c r="M646" s="210"/>
      <c r="N646" s="211"/>
      <c r="O646" s="211"/>
      <c r="P646" s="212">
        <f>SUM(P647:P653)</f>
        <v>0</v>
      </c>
      <c r="Q646" s="211"/>
      <c r="R646" s="212">
        <f>SUM(R647:R653)</f>
        <v>0</v>
      </c>
      <c r="S646" s="211"/>
      <c r="T646" s="213">
        <f>SUM(T647:T653)</f>
        <v>0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14" t="s">
        <v>80</v>
      </c>
      <c r="AT646" s="215" t="s">
        <v>72</v>
      </c>
      <c r="AU646" s="215" t="s">
        <v>80</v>
      </c>
      <c r="AY646" s="214" t="s">
        <v>171</v>
      </c>
      <c r="BK646" s="216">
        <f>SUM(BK647:BK653)</f>
        <v>0</v>
      </c>
    </row>
    <row r="647" s="2" customFormat="1" ht="24.15" customHeight="1">
      <c r="A647" s="38"/>
      <c r="B647" s="39"/>
      <c r="C647" s="219" t="s">
        <v>571</v>
      </c>
      <c r="D647" s="219" t="s">
        <v>173</v>
      </c>
      <c r="E647" s="220" t="s">
        <v>572</v>
      </c>
      <c r="F647" s="221" t="s">
        <v>573</v>
      </c>
      <c r="G647" s="222" t="s">
        <v>371</v>
      </c>
      <c r="H647" s="223">
        <v>47.174999999999997</v>
      </c>
      <c r="I647" s="224"/>
      <c r="J647" s="225">
        <f>ROUND(I647*H647,2)</f>
        <v>0</v>
      </c>
      <c r="K647" s="226"/>
      <c r="L647" s="44"/>
      <c r="M647" s="227" t="s">
        <v>1</v>
      </c>
      <c r="N647" s="228" t="s">
        <v>38</v>
      </c>
      <c r="O647" s="91"/>
      <c r="P647" s="229">
        <f>O647*H647</f>
        <v>0</v>
      </c>
      <c r="Q647" s="229">
        <v>0</v>
      </c>
      <c r="R647" s="229">
        <f>Q647*H647</f>
        <v>0</v>
      </c>
      <c r="S647" s="229">
        <v>0</v>
      </c>
      <c r="T647" s="230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31" t="s">
        <v>177</v>
      </c>
      <c r="AT647" s="231" t="s">
        <v>173</v>
      </c>
      <c r="AU647" s="231" t="s">
        <v>82</v>
      </c>
      <c r="AY647" s="17" t="s">
        <v>171</v>
      </c>
      <c r="BE647" s="232">
        <f>IF(N647="základní",J647,0)</f>
        <v>0</v>
      </c>
      <c r="BF647" s="232">
        <f>IF(N647="snížená",J647,0)</f>
        <v>0</v>
      </c>
      <c r="BG647" s="232">
        <f>IF(N647="zákl. přenesená",J647,0)</f>
        <v>0</v>
      </c>
      <c r="BH647" s="232">
        <f>IF(N647="sníž. přenesená",J647,0)</f>
        <v>0</v>
      </c>
      <c r="BI647" s="232">
        <f>IF(N647="nulová",J647,0)</f>
        <v>0</v>
      </c>
      <c r="BJ647" s="17" t="s">
        <v>80</v>
      </c>
      <c r="BK647" s="232">
        <f>ROUND(I647*H647,2)</f>
        <v>0</v>
      </c>
      <c r="BL647" s="17" t="s">
        <v>177</v>
      </c>
      <c r="BM647" s="231" t="s">
        <v>574</v>
      </c>
    </row>
    <row r="648" s="2" customFormat="1" ht="33" customHeight="1">
      <c r="A648" s="38"/>
      <c r="B648" s="39"/>
      <c r="C648" s="219" t="s">
        <v>575</v>
      </c>
      <c r="D648" s="219" t="s">
        <v>173</v>
      </c>
      <c r="E648" s="220" t="s">
        <v>576</v>
      </c>
      <c r="F648" s="221" t="s">
        <v>577</v>
      </c>
      <c r="G648" s="222" t="s">
        <v>371</v>
      </c>
      <c r="H648" s="223">
        <v>471.75</v>
      </c>
      <c r="I648" s="224"/>
      <c r="J648" s="225">
        <f>ROUND(I648*H648,2)</f>
        <v>0</v>
      </c>
      <c r="K648" s="226"/>
      <c r="L648" s="44"/>
      <c r="M648" s="227" t="s">
        <v>1</v>
      </c>
      <c r="N648" s="228" t="s">
        <v>38</v>
      </c>
      <c r="O648" s="91"/>
      <c r="P648" s="229">
        <f>O648*H648</f>
        <v>0</v>
      </c>
      <c r="Q648" s="229">
        <v>0</v>
      </c>
      <c r="R648" s="229">
        <f>Q648*H648</f>
        <v>0</v>
      </c>
      <c r="S648" s="229">
        <v>0</v>
      </c>
      <c r="T648" s="230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31" t="s">
        <v>177</v>
      </c>
      <c r="AT648" s="231" t="s">
        <v>173</v>
      </c>
      <c r="AU648" s="231" t="s">
        <v>82</v>
      </c>
      <c r="AY648" s="17" t="s">
        <v>171</v>
      </c>
      <c r="BE648" s="232">
        <f>IF(N648="základní",J648,0)</f>
        <v>0</v>
      </c>
      <c r="BF648" s="232">
        <f>IF(N648="snížená",J648,0)</f>
        <v>0</v>
      </c>
      <c r="BG648" s="232">
        <f>IF(N648="zákl. přenesená",J648,0)</f>
        <v>0</v>
      </c>
      <c r="BH648" s="232">
        <f>IF(N648="sníž. přenesená",J648,0)</f>
        <v>0</v>
      </c>
      <c r="BI648" s="232">
        <f>IF(N648="nulová",J648,0)</f>
        <v>0</v>
      </c>
      <c r="BJ648" s="17" t="s">
        <v>80</v>
      </c>
      <c r="BK648" s="232">
        <f>ROUND(I648*H648,2)</f>
        <v>0</v>
      </c>
      <c r="BL648" s="17" t="s">
        <v>177</v>
      </c>
      <c r="BM648" s="231" t="s">
        <v>578</v>
      </c>
    </row>
    <row r="649" s="14" customFormat="1">
      <c r="A649" s="14"/>
      <c r="B649" s="244"/>
      <c r="C649" s="245"/>
      <c r="D649" s="235" t="s">
        <v>179</v>
      </c>
      <c r="E649" s="245"/>
      <c r="F649" s="247" t="s">
        <v>579</v>
      </c>
      <c r="G649" s="245"/>
      <c r="H649" s="248">
        <v>471.75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179</v>
      </c>
      <c r="AU649" s="254" t="s">
        <v>82</v>
      </c>
      <c r="AV649" s="14" t="s">
        <v>82</v>
      </c>
      <c r="AW649" s="14" t="s">
        <v>4</v>
      </c>
      <c r="AX649" s="14" t="s">
        <v>80</v>
      </c>
      <c r="AY649" s="254" t="s">
        <v>171</v>
      </c>
    </row>
    <row r="650" s="2" customFormat="1" ht="24.15" customHeight="1">
      <c r="A650" s="38"/>
      <c r="B650" s="39"/>
      <c r="C650" s="219" t="s">
        <v>580</v>
      </c>
      <c r="D650" s="219" t="s">
        <v>173</v>
      </c>
      <c r="E650" s="220" t="s">
        <v>581</v>
      </c>
      <c r="F650" s="221" t="s">
        <v>582</v>
      </c>
      <c r="G650" s="222" t="s">
        <v>371</v>
      </c>
      <c r="H650" s="223">
        <v>47.174999999999997</v>
      </c>
      <c r="I650" s="224"/>
      <c r="J650" s="225">
        <f>ROUND(I650*H650,2)</f>
        <v>0</v>
      </c>
      <c r="K650" s="226"/>
      <c r="L650" s="44"/>
      <c r="M650" s="227" t="s">
        <v>1</v>
      </c>
      <c r="N650" s="228" t="s">
        <v>38</v>
      </c>
      <c r="O650" s="91"/>
      <c r="P650" s="229">
        <f>O650*H650</f>
        <v>0</v>
      </c>
      <c r="Q650" s="229">
        <v>0</v>
      </c>
      <c r="R650" s="229">
        <f>Q650*H650</f>
        <v>0</v>
      </c>
      <c r="S650" s="229">
        <v>0</v>
      </c>
      <c r="T650" s="230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31" t="s">
        <v>177</v>
      </c>
      <c r="AT650" s="231" t="s">
        <v>173</v>
      </c>
      <c r="AU650" s="231" t="s">
        <v>82</v>
      </c>
      <c r="AY650" s="17" t="s">
        <v>171</v>
      </c>
      <c r="BE650" s="232">
        <f>IF(N650="základní",J650,0)</f>
        <v>0</v>
      </c>
      <c r="BF650" s="232">
        <f>IF(N650="snížená",J650,0)</f>
        <v>0</v>
      </c>
      <c r="BG650" s="232">
        <f>IF(N650="zákl. přenesená",J650,0)</f>
        <v>0</v>
      </c>
      <c r="BH650" s="232">
        <f>IF(N650="sníž. přenesená",J650,0)</f>
        <v>0</v>
      </c>
      <c r="BI650" s="232">
        <f>IF(N650="nulová",J650,0)</f>
        <v>0</v>
      </c>
      <c r="BJ650" s="17" t="s">
        <v>80</v>
      </c>
      <c r="BK650" s="232">
        <f>ROUND(I650*H650,2)</f>
        <v>0</v>
      </c>
      <c r="BL650" s="17" t="s">
        <v>177</v>
      </c>
      <c r="BM650" s="231" t="s">
        <v>583</v>
      </c>
    </row>
    <row r="651" s="2" customFormat="1" ht="24.15" customHeight="1">
      <c r="A651" s="38"/>
      <c r="B651" s="39"/>
      <c r="C651" s="219" t="s">
        <v>584</v>
      </c>
      <c r="D651" s="219" t="s">
        <v>173</v>
      </c>
      <c r="E651" s="220" t="s">
        <v>585</v>
      </c>
      <c r="F651" s="221" t="s">
        <v>586</v>
      </c>
      <c r="G651" s="222" t="s">
        <v>371</v>
      </c>
      <c r="H651" s="223">
        <v>896.32500000000005</v>
      </c>
      <c r="I651" s="224"/>
      <c r="J651" s="225">
        <f>ROUND(I651*H651,2)</f>
        <v>0</v>
      </c>
      <c r="K651" s="226"/>
      <c r="L651" s="44"/>
      <c r="M651" s="227" t="s">
        <v>1</v>
      </c>
      <c r="N651" s="228" t="s">
        <v>38</v>
      </c>
      <c r="O651" s="91"/>
      <c r="P651" s="229">
        <f>O651*H651</f>
        <v>0</v>
      </c>
      <c r="Q651" s="229">
        <v>0</v>
      </c>
      <c r="R651" s="229">
        <f>Q651*H651</f>
        <v>0</v>
      </c>
      <c r="S651" s="229">
        <v>0</v>
      </c>
      <c r="T651" s="230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31" t="s">
        <v>177</v>
      </c>
      <c r="AT651" s="231" t="s">
        <v>173</v>
      </c>
      <c r="AU651" s="231" t="s">
        <v>82</v>
      </c>
      <c r="AY651" s="17" t="s">
        <v>171</v>
      </c>
      <c r="BE651" s="232">
        <f>IF(N651="základní",J651,0)</f>
        <v>0</v>
      </c>
      <c r="BF651" s="232">
        <f>IF(N651="snížená",J651,0)</f>
        <v>0</v>
      </c>
      <c r="BG651" s="232">
        <f>IF(N651="zákl. přenesená",J651,0)</f>
        <v>0</v>
      </c>
      <c r="BH651" s="232">
        <f>IF(N651="sníž. přenesená",J651,0)</f>
        <v>0</v>
      </c>
      <c r="BI651" s="232">
        <f>IF(N651="nulová",J651,0)</f>
        <v>0</v>
      </c>
      <c r="BJ651" s="17" t="s">
        <v>80</v>
      </c>
      <c r="BK651" s="232">
        <f>ROUND(I651*H651,2)</f>
        <v>0</v>
      </c>
      <c r="BL651" s="17" t="s">
        <v>177</v>
      </c>
      <c r="BM651" s="231" t="s">
        <v>587</v>
      </c>
    </row>
    <row r="652" s="14" customFormat="1">
      <c r="A652" s="14"/>
      <c r="B652" s="244"/>
      <c r="C652" s="245"/>
      <c r="D652" s="235" t="s">
        <v>179</v>
      </c>
      <c r="E652" s="245"/>
      <c r="F652" s="247" t="s">
        <v>588</v>
      </c>
      <c r="G652" s="245"/>
      <c r="H652" s="248">
        <v>896.32500000000005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179</v>
      </c>
      <c r="AU652" s="254" t="s">
        <v>82</v>
      </c>
      <c r="AV652" s="14" t="s">
        <v>82</v>
      </c>
      <c r="AW652" s="14" t="s">
        <v>4</v>
      </c>
      <c r="AX652" s="14" t="s">
        <v>80</v>
      </c>
      <c r="AY652" s="254" t="s">
        <v>171</v>
      </c>
    </row>
    <row r="653" s="2" customFormat="1" ht="33" customHeight="1">
      <c r="A653" s="38"/>
      <c r="B653" s="39"/>
      <c r="C653" s="219" t="s">
        <v>589</v>
      </c>
      <c r="D653" s="219" t="s">
        <v>173</v>
      </c>
      <c r="E653" s="220" t="s">
        <v>590</v>
      </c>
      <c r="F653" s="221" t="s">
        <v>591</v>
      </c>
      <c r="G653" s="222" t="s">
        <v>371</v>
      </c>
      <c r="H653" s="223">
        <v>47.174999999999997</v>
      </c>
      <c r="I653" s="224"/>
      <c r="J653" s="225">
        <f>ROUND(I653*H653,2)</f>
        <v>0</v>
      </c>
      <c r="K653" s="226"/>
      <c r="L653" s="44"/>
      <c r="M653" s="227" t="s">
        <v>1</v>
      </c>
      <c r="N653" s="228" t="s">
        <v>38</v>
      </c>
      <c r="O653" s="91"/>
      <c r="P653" s="229">
        <f>O653*H653</f>
        <v>0</v>
      </c>
      <c r="Q653" s="229">
        <v>0</v>
      </c>
      <c r="R653" s="229">
        <f>Q653*H653</f>
        <v>0</v>
      </c>
      <c r="S653" s="229">
        <v>0</v>
      </c>
      <c r="T653" s="230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31" t="s">
        <v>177</v>
      </c>
      <c r="AT653" s="231" t="s">
        <v>173</v>
      </c>
      <c r="AU653" s="231" t="s">
        <v>82</v>
      </c>
      <c r="AY653" s="17" t="s">
        <v>171</v>
      </c>
      <c r="BE653" s="232">
        <f>IF(N653="základní",J653,0)</f>
        <v>0</v>
      </c>
      <c r="BF653" s="232">
        <f>IF(N653="snížená",J653,0)</f>
        <v>0</v>
      </c>
      <c r="BG653" s="232">
        <f>IF(N653="zákl. přenesená",J653,0)</f>
        <v>0</v>
      </c>
      <c r="BH653" s="232">
        <f>IF(N653="sníž. přenesená",J653,0)</f>
        <v>0</v>
      </c>
      <c r="BI653" s="232">
        <f>IF(N653="nulová",J653,0)</f>
        <v>0</v>
      </c>
      <c r="BJ653" s="17" t="s">
        <v>80</v>
      </c>
      <c r="BK653" s="232">
        <f>ROUND(I653*H653,2)</f>
        <v>0</v>
      </c>
      <c r="BL653" s="17" t="s">
        <v>177</v>
      </c>
      <c r="BM653" s="231" t="s">
        <v>592</v>
      </c>
    </row>
    <row r="654" s="12" customFormat="1" ht="22.8" customHeight="1">
      <c r="A654" s="12"/>
      <c r="B654" s="203"/>
      <c r="C654" s="204"/>
      <c r="D654" s="205" t="s">
        <v>72</v>
      </c>
      <c r="E654" s="217" t="s">
        <v>593</v>
      </c>
      <c r="F654" s="217" t="s">
        <v>594</v>
      </c>
      <c r="G654" s="204"/>
      <c r="H654" s="204"/>
      <c r="I654" s="207"/>
      <c r="J654" s="218">
        <f>BK654</f>
        <v>0</v>
      </c>
      <c r="K654" s="204"/>
      <c r="L654" s="209"/>
      <c r="M654" s="210"/>
      <c r="N654" s="211"/>
      <c r="O654" s="211"/>
      <c r="P654" s="212">
        <f>SUM(P655:P657)</f>
        <v>0</v>
      </c>
      <c r="Q654" s="211"/>
      <c r="R654" s="212">
        <f>SUM(R655:R657)</f>
        <v>0</v>
      </c>
      <c r="S654" s="211"/>
      <c r="T654" s="213">
        <f>SUM(T655:T657)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14" t="s">
        <v>80</v>
      </c>
      <c r="AT654" s="215" t="s">
        <v>72</v>
      </c>
      <c r="AU654" s="215" t="s">
        <v>80</v>
      </c>
      <c r="AY654" s="214" t="s">
        <v>171</v>
      </c>
      <c r="BK654" s="216">
        <f>SUM(BK655:BK657)</f>
        <v>0</v>
      </c>
    </row>
    <row r="655" s="2" customFormat="1" ht="16.5" customHeight="1">
      <c r="A655" s="38"/>
      <c r="B655" s="39"/>
      <c r="C655" s="219" t="s">
        <v>595</v>
      </c>
      <c r="D655" s="219" t="s">
        <v>173</v>
      </c>
      <c r="E655" s="220" t="s">
        <v>596</v>
      </c>
      <c r="F655" s="221" t="s">
        <v>597</v>
      </c>
      <c r="G655" s="222" t="s">
        <v>371</v>
      </c>
      <c r="H655" s="223">
        <v>20.379000000000001</v>
      </c>
      <c r="I655" s="224"/>
      <c r="J655" s="225">
        <f>ROUND(I655*H655,2)</f>
        <v>0</v>
      </c>
      <c r="K655" s="226"/>
      <c r="L655" s="44"/>
      <c r="M655" s="227" t="s">
        <v>1</v>
      </c>
      <c r="N655" s="228" t="s">
        <v>38</v>
      </c>
      <c r="O655" s="91"/>
      <c r="P655" s="229">
        <f>O655*H655</f>
        <v>0</v>
      </c>
      <c r="Q655" s="229">
        <v>0</v>
      </c>
      <c r="R655" s="229">
        <f>Q655*H655</f>
        <v>0</v>
      </c>
      <c r="S655" s="229">
        <v>0</v>
      </c>
      <c r="T655" s="230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31" t="s">
        <v>177</v>
      </c>
      <c r="AT655" s="231" t="s">
        <v>173</v>
      </c>
      <c r="AU655" s="231" t="s">
        <v>82</v>
      </c>
      <c r="AY655" s="17" t="s">
        <v>171</v>
      </c>
      <c r="BE655" s="232">
        <f>IF(N655="základní",J655,0)</f>
        <v>0</v>
      </c>
      <c r="BF655" s="232">
        <f>IF(N655="snížená",J655,0)</f>
        <v>0</v>
      </c>
      <c r="BG655" s="232">
        <f>IF(N655="zákl. přenesená",J655,0)</f>
        <v>0</v>
      </c>
      <c r="BH655" s="232">
        <f>IF(N655="sníž. přenesená",J655,0)</f>
        <v>0</v>
      </c>
      <c r="BI655" s="232">
        <f>IF(N655="nulová",J655,0)</f>
        <v>0</v>
      </c>
      <c r="BJ655" s="17" t="s">
        <v>80</v>
      </c>
      <c r="BK655" s="232">
        <f>ROUND(I655*H655,2)</f>
        <v>0</v>
      </c>
      <c r="BL655" s="17" t="s">
        <v>177</v>
      </c>
      <c r="BM655" s="231" t="s">
        <v>598</v>
      </c>
    </row>
    <row r="656" s="2" customFormat="1" ht="24.15" customHeight="1">
      <c r="A656" s="38"/>
      <c r="B656" s="39"/>
      <c r="C656" s="219" t="s">
        <v>599</v>
      </c>
      <c r="D656" s="219" t="s">
        <v>173</v>
      </c>
      <c r="E656" s="220" t="s">
        <v>600</v>
      </c>
      <c r="F656" s="221" t="s">
        <v>601</v>
      </c>
      <c r="G656" s="222" t="s">
        <v>371</v>
      </c>
      <c r="H656" s="223">
        <v>81.516000000000005</v>
      </c>
      <c r="I656" s="224"/>
      <c r="J656" s="225">
        <f>ROUND(I656*H656,2)</f>
        <v>0</v>
      </c>
      <c r="K656" s="226"/>
      <c r="L656" s="44"/>
      <c r="M656" s="227" t="s">
        <v>1</v>
      </c>
      <c r="N656" s="228" t="s">
        <v>38</v>
      </c>
      <c r="O656" s="91"/>
      <c r="P656" s="229">
        <f>O656*H656</f>
        <v>0</v>
      </c>
      <c r="Q656" s="229">
        <v>0</v>
      </c>
      <c r="R656" s="229">
        <f>Q656*H656</f>
        <v>0</v>
      </c>
      <c r="S656" s="229">
        <v>0</v>
      </c>
      <c r="T656" s="230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31" t="s">
        <v>177</v>
      </c>
      <c r="AT656" s="231" t="s">
        <v>173</v>
      </c>
      <c r="AU656" s="231" t="s">
        <v>82</v>
      </c>
      <c r="AY656" s="17" t="s">
        <v>171</v>
      </c>
      <c r="BE656" s="232">
        <f>IF(N656="základní",J656,0)</f>
        <v>0</v>
      </c>
      <c r="BF656" s="232">
        <f>IF(N656="snížená",J656,0)</f>
        <v>0</v>
      </c>
      <c r="BG656" s="232">
        <f>IF(N656="zákl. přenesená",J656,0)</f>
        <v>0</v>
      </c>
      <c r="BH656" s="232">
        <f>IF(N656="sníž. přenesená",J656,0)</f>
        <v>0</v>
      </c>
      <c r="BI656" s="232">
        <f>IF(N656="nulová",J656,0)</f>
        <v>0</v>
      </c>
      <c r="BJ656" s="17" t="s">
        <v>80</v>
      </c>
      <c r="BK656" s="232">
        <f>ROUND(I656*H656,2)</f>
        <v>0</v>
      </c>
      <c r="BL656" s="17" t="s">
        <v>177</v>
      </c>
      <c r="BM656" s="231" t="s">
        <v>602</v>
      </c>
    </row>
    <row r="657" s="14" customFormat="1">
      <c r="A657" s="14"/>
      <c r="B657" s="244"/>
      <c r="C657" s="245"/>
      <c r="D657" s="235" t="s">
        <v>179</v>
      </c>
      <c r="E657" s="245"/>
      <c r="F657" s="247" t="s">
        <v>603</v>
      </c>
      <c r="G657" s="245"/>
      <c r="H657" s="248">
        <v>81.516000000000005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179</v>
      </c>
      <c r="AU657" s="254" t="s">
        <v>82</v>
      </c>
      <c r="AV657" s="14" t="s">
        <v>82</v>
      </c>
      <c r="AW657" s="14" t="s">
        <v>4</v>
      </c>
      <c r="AX657" s="14" t="s">
        <v>80</v>
      </c>
      <c r="AY657" s="254" t="s">
        <v>171</v>
      </c>
    </row>
    <row r="658" s="12" customFormat="1" ht="25.92" customHeight="1">
      <c r="A658" s="12"/>
      <c r="B658" s="203"/>
      <c r="C658" s="204"/>
      <c r="D658" s="205" t="s">
        <v>72</v>
      </c>
      <c r="E658" s="206" t="s">
        <v>604</v>
      </c>
      <c r="F658" s="206" t="s">
        <v>605</v>
      </c>
      <c r="G658" s="204"/>
      <c r="H658" s="204"/>
      <c r="I658" s="207"/>
      <c r="J658" s="208">
        <f>BK658</f>
        <v>0</v>
      </c>
      <c r="K658" s="204"/>
      <c r="L658" s="209"/>
      <c r="M658" s="210"/>
      <c r="N658" s="211"/>
      <c r="O658" s="211"/>
      <c r="P658" s="212">
        <f>P659+P698+P742+P823+P856+P905+P920+P942+P947+P972+P1218+P1231+P1340+P1388+P1471+P1478+P1601+P1613+P1643</f>
        <v>0</v>
      </c>
      <c r="Q658" s="211"/>
      <c r="R658" s="212">
        <f>R659+R698+R742+R823+R856+R905+R920+R942+R947+R972+R1218+R1231+R1340+R1388+R1471+R1478+R1601+R1613+R1643</f>
        <v>14.400816606159996</v>
      </c>
      <c r="S658" s="211"/>
      <c r="T658" s="213">
        <f>T659+T698+T742+T823+T856+T905+T920+T942+T947+T972+T1218+T1231+T1340+T1388+T1471+T1478+T1601+T1613+T1643</f>
        <v>18.144064870000001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14" t="s">
        <v>82</v>
      </c>
      <c r="AT658" s="215" t="s">
        <v>72</v>
      </c>
      <c r="AU658" s="215" t="s">
        <v>73</v>
      </c>
      <c r="AY658" s="214" t="s">
        <v>171</v>
      </c>
      <c r="BK658" s="216">
        <f>BK659+BK698+BK742+BK823+BK856+BK905+BK920+BK942+BK947+BK972+BK1218+BK1231+BK1340+BK1388+BK1471+BK1478+BK1601+BK1613+BK1643</f>
        <v>0</v>
      </c>
    </row>
    <row r="659" s="12" customFormat="1" ht="22.8" customHeight="1">
      <c r="A659" s="12"/>
      <c r="B659" s="203"/>
      <c r="C659" s="204"/>
      <c r="D659" s="205" t="s">
        <v>72</v>
      </c>
      <c r="E659" s="217" t="s">
        <v>606</v>
      </c>
      <c r="F659" s="217" t="s">
        <v>607</v>
      </c>
      <c r="G659" s="204"/>
      <c r="H659" s="204"/>
      <c r="I659" s="207"/>
      <c r="J659" s="218">
        <f>BK659</f>
        <v>0</v>
      </c>
      <c r="K659" s="204"/>
      <c r="L659" s="209"/>
      <c r="M659" s="210"/>
      <c r="N659" s="211"/>
      <c r="O659" s="211"/>
      <c r="P659" s="212">
        <f>SUM(P660:P697)</f>
        <v>0</v>
      </c>
      <c r="Q659" s="211"/>
      <c r="R659" s="212">
        <f>SUM(R660:R697)</f>
        <v>0.17349600000000001</v>
      </c>
      <c r="S659" s="211"/>
      <c r="T659" s="213">
        <f>SUM(T660:T697)</f>
        <v>0.096799999999999997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14" t="s">
        <v>82</v>
      </c>
      <c r="AT659" s="215" t="s">
        <v>72</v>
      </c>
      <c r="AU659" s="215" t="s">
        <v>80</v>
      </c>
      <c r="AY659" s="214" t="s">
        <v>171</v>
      </c>
      <c r="BK659" s="216">
        <f>SUM(BK660:BK697)</f>
        <v>0</v>
      </c>
    </row>
    <row r="660" s="2" customFormat="1" ht="24.15" customHeight="1">
      <c r="A660" s="38"/>
      <c r="B660" s="39"/>
      <c r="C660" s="219" t="s">
        <v>608</v>
      </c>
      <c r="D660" s="219" t="s">
        <v>173</v>
      </c>
      <c r="E660" s="220" t="s">
        <v>609</v>
      </c>
      <c r="F660" s="221" t="s">
        <v>610</v>
      </c>
      <c r="G660" s="222" t="s">
        <v>211</v>
      </c>
      <c r="H660" s="223">
        <v>24.199999999999999</v>
      </c>
      <c r="I660" s="224"/>
      <c r="J660" s="225">
        <f>ROUND(I660*H660,2)</f>
        <v>0</v>
      </c>
      <c r="K660" s="226"/>
      <c r="L660" s="44"/>
      <c r="M660" s="227" t="s">
        <v>1</v>
      </c>
      <c r="N660" s="228" t="s">
        <v>38</v>
      </c>
      <c r="O660" s="91"/>
      <c r="P660" s="229">
        <f>O660*H660</f>
        <v>0</v>
      </c>
      <c r="Q660" s="229">
        <v>0</v>
      </c>
      <c r="R660" s="229">
        <f>Q660*H660</f>
        <v>0</v>
      </c>
      <c r="S660" s="229">
        <v>0</v>
      </c>
      <c r="T660" s="230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31" t="s">
        <v>307</v>
      </c>
      <c r="AT660" s="231" t="s">
        <v>173</v>
      </c>
      <c r="AU660" s="231" t="s">
        <v>82</v>
      </c>
      <c r="AY660" s="17" t="s">
        <v>171</v>
      </c>
      <c r="BE660" s="232">
        <f>IF(N660="základní",J660,0)</f>
        <v>0</v>
      </c>
      <c r="BF660" s="232">
        <f>IF(N660="snížená",J660,0)</f>
        <v>0</v>
      </c>
      <c r="BG660" s="232">
        <f>IF(N660="zákl. přenesená",J660,0)</f>
        <v>0</v>
      </c>
      <c r="BH660" s="232">
        <f>IF(N660="sníž. přenesená",J660,0)</f>
        <v>0</v>
      </c>
      <c r="BI660" s="232">
        <f>IF(N660="nulová",J660,0)</f>
        <v>0</v>
      </c>
      <c r="BJ660" s="17" t="s">
        <v>80</v>
      </c>
      <c r="BK660" s="232">
        <f>ROUND(I660*H660,2)</f>
        <v>0</v>
      </c>
      <c r="BL660" s="17" t="s">
        <v>307</v>
      </c>
      <c r="BM660" s="231" t="s">
        <v>611</v>
      </c>
    </row>
    <row r="661" s="13" customFormat="1">
      <c r="A661" s="13"/>
      <c r="B661" s="233"/>
      <c r="C661" s="234"/>
      <c r="D661" s="235" t="s">
        <v>179</v>
      </c>
      <c r="E661" s="236" t="s">
        <v>1</v>
      </c>
      <c r="F661" s="237" t="s">
        <v>181</v>
      </c>
      <c r="G661" s="234"/>
      <c r="H661" s="236" t="s">
        <v>1</v>
      </c>
      <c r="I661" s="238"/>
      <c r="J661" s="234"/>
      <c r="K661" s="234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179</v>
      </c>
      <c r="AU661" s="243" t="s">
        <v>82</v>
      </c>
      <c r="AV661" s="13" t="s">
        <v>80</v>
      </c>
      <c r="AW661" s="13" t="s">
        <v>30</v>
      </c>
      <c r="AX661" s="13" t="s">
        <v>73</v>
      </c>
      <c r="AY661" s="243" t="s">
        <v>171</v>
      </c>
    </row>
    <row r="662" s="14" customFormat="1">
      <c r="A662" s="14"/>
      <c r="B662" s="244"/>
      <c r="C662" s="245"/>
      <c r="D662" s="235" t="s">
        <v>179</v>
      </c>
      <c r="E662" s="246" t="s">
        <v>1</v>
      </c>
      <c r="F662" s="247" t="s">
        <v>82</v>
      </c>
      <c r="G662" s="245"/>
      <c r="H662" s="248">
        <v>2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179</v>
      </c>
      <c r="AU662" s="254" t="s">
        <v>82</v>
      </c>
      <c r="AV662" s="14" t="s">
        <v>82</v>
      </c>
      <c r="AW662" s="14" t="s">
        <v>30</v>
      </c>
      <c r="AX662" s="14" t="s">
        <v>73</v>
      </c>
      <c r="AY662" s="254" t="s">
        <v>171</v>
      </c>
    </row>
    <row r="663" s="13" customFormat="1">
      <c r="A663" s="13"/>
      <c r="B663" s="233"/>
      <c r="C663" s="234"/>
      <c r="D663" s="235" t="s">
        <v>179</v>
      </c>
      <c r="E663" s="236" t="s">
        <v>1</v>
      </c>
      <c r="F663" s="237" t="s">
        <v>183</v>
      </c>
      <c r="G663" s="234"/>
      <c r="H663" s="236" t="s">
        <v>1</v>
      </c>
      <c r="I663" s="238"/>
      <c r="J663" s="234"/>
      <c r="K663" s="234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179</v>
      </c>
      <c r="AU663" s="243" t="s">
        <v>82</v>
      </c>
      <c r="AV663" s="13" t="s">
        <v>80</v>
      </c>
      <c r="AW663" s="13" t="s">
        <v>30</v>
      </c>
      <c r="AX663" s="13" t="s">
        <v>73</v>
      </c>
      <c r="AY663" s="243" t="s">
        <v>171</v>
      </c>
    </row>
    <row r="664" s="14" customFormat="1">
      <c r="A664" s="14"/>
      <c r="B664" s="244"/>
      <c r="C664" s="245"/>
      <c r="D664" s="235" t="s">
        <v>179</v>
      </c>
      <c r="E664" s="246" t="s">
        <v>1</v>
      </c>
      <c r="F664" s="247" t="s">
        <v>612</v>
      </c>
      <c r="G664" s="245"/>
      <c r="H664" s="248">
        <v>4.2000000000000002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179</v>
      </c>
      <c r="AU664" s="254" t="s">
        <v>82</v>
      </c>
      <c r="AV664" s="14" t="s">
        <v>82</v>
      </c>
      <c r="AW664" s="14" t="s">
        <v>30</v>
      </c>
      <c r="AX664" s="14" t="s">
        <v>73</v>
      </c>
      <c r="AY664" s="254" t="s">
        <v>171</v>
      </c>
    </row>
    <row r="665" s="13" customFormat="1">
      <c r="A665" s="13"/>
      <c r="B665" s="233"/>
      <c r="C665" s="234"/>
      <c r="D665" s="235" t="s">
        <v>179</v>
      </c>
      <c r="E665" s="236" t="s">
        <v>1</v>
      </c>
      <c r="F665" s="237" t="s">
        <v>185</v>
      </c>
      <c r="G665" s="234"/>
      <c r="H665" s="236" t="s">
        <v>1</v>
      </c>
      <c r="I665" s="238"/>
      <c r="J665" s="234"/>
      <c r="K665" s="234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179</v>
      </c>
      <c r="AU665" s="243" t="s">
        <v>82</v>
      </c>
      <c r="AV665" s="13" t="s">
        <v>80</v>
      </c>
      <c r="AW665" s="13" t="s">
        <v>30</v>
      </c>
      <c r="AX665" s="13" t="s">
        <v>73</v>
      </c>
      <c r="AY665" s="243" t="s">
        <v>171</v>
      </c>
    </row>
    <row r="666" s="14" customFormat="1">
      <c r="A666" s="14"/>
      <c r="B666" s="244"/>
      <c r="C666" s="245"/>
      <c r="D666" s="235" t="s">
        <v>179</v>
      </c>
      <c r="E666" s="246" t="s">
        <v>1</v>
      </c>
      <c r="F666" s="247" t="s">
        <v>82</v>
      </c>
      <c r="G666" s="245"/>
      <c r="H666" s="248">
        <v>2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179</v>
      </c>
      <c r="AU666" s="254" t="s">
        <v>82</v>
      </c>
      <c r="AV666" s="14" t="s">
        <v>82</v>
      </c>
      <c r="AW666" s="14" t="s">
        <v>30</v>
      </c>
      <c r="AX666" s="14" t="s">
        <v>73</v>
      </c>
      <c r="AY666" s="254" t="s">
        <v>171</v>
      </c>
    </row>
    <row r="667" s="13" customFormat="1">
      <c r="A667" s="13"/>
      <c r="B667" s="233"/>
      <c r="C667" s="234"/>
      <c r="D667" s="235" t="s">
        <v>179</v>
      </c>
      <c r="E667" s="236" t="s">
        <v>1</v>
      </c>
      <c r="F667" s="237" t="s">
        <v>613</v>
      </c>
      <c r="G667" s="234"/>
      <c r="H667" s="236" t="s">
        <v>1</v>
      </c>
      <c r="I667" s="238"/>
      <c r="J667" s="234"/>
      <c r="K667" s="234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179</v>
      </c>
      <c r="AU667" s="243" t="s">
        <v>82</v>
      </c>
      <c r="AV667" s="13" t="s">
        <v>80</v>
      </c>
      <c r="AW667" s="13" t="s">
        <v>30</v>
      </c>
      <c r="AX667" s="13" t="s">
        <v>73</v>
      </c>
      <c r="AY667" s="243" t="s">
        <v>171</v>
      </c>
    </row>
    <row r="668" s="14" customFormat="1">
      <c r="A668" s="14"/>
      <c r="B668" s="244"/>
      <c r="C668" s="245"/>
      <c r="D668" s="235" t="s">
        <v>179</v>
      </c>
      <c r="E668" s="246" t="s">
        <v>1</v>
      </c>
      <c r="F668" s="247" t="s">
        <v>614</v>
      </c>
      <c r="G668" s="245"/>
      <c r="H668" s="248">
        <v>16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179</v>
      </c>
      <c r="AU668" s="254" t="s">
        <v>82</v>
      </c>
      <c r="AV668" s="14" t="s">
        <v>82</v>
      </c>
      <c r="AW668" s="14" t="s">
        <v>30</v>
      </c>
      <c r="AX668" s="14" t="s">
        <v>73</v>
      </c>
      <c r="AY668" s="254" t="s">
        <v>171</v>
      </c>
    </row>
    <row r="669" s="15" customFormat="1">
      <c r="A669" s="15"/>
      <c r="B669" s="255"/>
      <c r="C669" s="256"/>
      <c r="D669" s="235" t="s">
        <v>179</v>
      </c>
      <c r="E669" s="257" t="s">
        <v>1</v>
      </c>
      <c r="F669" s="258" t="s">
        <v>187</v>
      </c>
      <c r="G669" s="256"/>
      <c r="H669" s="259">
        <v>24.199999999999999</v>
      </c>
      <c r="I669" s="260"/>
      <c r="J669" s="256"/>
      <c r="K669" s="256"/>
      <c r="L669" s="261"/>
      <c r="M669" s="262"/>
      <c r="N669" s="263"/>
      <c r="O669" s="263"/>
      <c r="P669" s="263"/>
      <c r="Q669" s="263"/>
      <c r="R669" s="263"/>
      <c r="S669" s="263"/>
      <c r="T669" s="264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5" t="s">
        <v>179</v>
      </c>
      <c r="AU669" s="265" t="s">
        <v>82</v>
      </c>
      <c r="AV669" s="15" t="s">
        <v>177</v>
      </c>
      <c r="AW669" s="15" t="s">
        <v>30</v>
      </c>
      <c r="AX669" s="15" t="s">
        <v>80</v>
      </c>
      <c r="AY669" s="265" t="s">
        <v>171</v>
      </c>
    </row>
    <row r="670" s="2" customFormat="1" ht="16.5" customHeight="1">
      <c r="A670" s="38"/>
      <c r="B670" s="39"/>
      <c r="C670" s="266" t="s">
        <v>615</v>
      </c>
      <c r="D670" s="266" t="s">
        <v>393</v>
      </c>
      <c r="E670" s="267" t="s">
        <v>616</v>
      </c>
      <c r="F670" s="268" t="s">
        <v>617</v>
      </c>
      <c r="G670" s="269" t="s">
        <v>371</v>
      </c>
      <c r="H670" s="270">
        <v>0.0070000000000000001</v>
      </c>
      <c r="I670" s="271"/>
      <c r="J670" s="272">
        <f>ROUND(I670*H670,2)</f>
        <v>0</v>
      </c>
      <c r="K670" s="273"/>
      <c r="L670" s="274"/>
      <c r="M670" s="275" t="s">
        <v>1</v>
      </c>
      <c r="N670" s="276" t="s">
        <v>38</v>
      </c>
      <c r="O670" s="91"/>
      <c r="P670" s="229">
        <f>O670*H670</f>
        <v>0</v>
      </c>
      <c r="Q670" s="229">
        <v>1</v>
      </c>
      <c r="R670" s="229">
        <f>Q670*H670</f>
        <v>0.0070000000000000001</v>
      </c>
      <c r="S670" s="229">
        <v>0</v>
      </c>
      <c r="T670" s="230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31" t="s">
        <v>399</v>
      </c>
      <c r="AT670" s="231" t="s">
        <v>393</v>
      </c>
      <c r="AU670" s="231" t="s">
        <v>82</v>
      </c>
      <c r="AY670" s="17" t="s">
        <v>171</v>
      </c>
      <c r="BE670" s="232">
        <f>IF(N670="základní",J670,0)</f>
        <v>0</v>
      </c>
      <c r="BF670" s="232">
        <f>IF(N670="snížená",J670,0)</f>
        <v>0</v>
      </c>
      <c r="BG670" s="232">
        <f>IF(N670="zákl. přenesená",J670,0)</f>
        <v>0</v>
      </c>
      <c r="BH670" s="232">
        <f>IF(N670="sníž. přenesená",J670,0)</f>
        <v>0</v>
      </c>
      <c r="BI670" s="232">
        <f>IF(N670="nulová",J670,0)</f>
        <v>0</v>
      </c>
      <c r="BJ670" s="17" t="s">
        <v>80</v>
      </c>
      <c r="BK670" s="232">
        <f>ROUND(I670*H670,2)</f>
        <v>0</v>
      </c>
      <c r="BL670" s="17" t="s">
        <v>307</v>
      </c>
      <c r="BM670" s="231" t="s">
        <v>618</v>
      </c>
    </row>
    <row r="671" s="14" customFormat="1">
      <c r="A671" s="14"/>
      <c r="B671" s="244"/>
      <c r="C671" s="245"/>
      <c r="D671" s="235" t="s">
        <v>179</v>
      </c>
      <c r="E671" s="245"/>
      <c r="F671" s="247" t="s">
        <v>619</v>
      </c>
      <c r="G671" s="245"/>
      <c r="H671" s="248">
        <v>0.0070000000000000001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4" t="s">
        <v>179</v>
      </c>
      <c r="AU671" s="254" t="s">
        <v>82</v>
      </c>
      <c r="AV671" s="14" t="s">
        <v>82</v>
      </c>
      <c r="AW671" s="14" t="s">
        <v>4</v>
      </c>
      <c r="AX671" s="14" t="s">
        <v>80</v>
      </c>
      <c r="AY671" s="254" t="s">
        <v>171</v>
      </c>
    </row>
    <row r="672" s="2" customFormat="1" ht="16.5" customHeight="1">
      <c r="A672" s="38"/>
      <c r="B672" s="39"/>
      <c r="C672" s="219" t="s">
        <v>620</v>
      </c>
      <c r="D672" s="219" t="s">
        <v>173</v>
      </c>
      <c r="E672" s="220" t="s">
        <v>621</v>
      </c>
      <c r="F672" s="221" t="s">
        <v>622</v>
      </c>
      <c r="G672" s="222" t="s">
        <v>211</v>
      </c>
      <c r="H672" s="223">
        <v>24.199999999999999</v>
      </c>
      <c r="I672" s="224"/>
      <c r="J672" s="225">
        <f>ROUND(I672*H672,2)</f>
        <v>0</v>
      </c>
      <c r="K672" s="226"/>
      <c r="L672" s="44"/>
      <c r="M672" s="227" t="s">
        <v>1</v>
      </c>
      <c r="N672" s="228" t="s">
        <v>38</v>
      </c>
      <c r="O672" s="91"/>
      <c r="P672" s="229">
        <f>O672*H672</f>
        <v>0</v>
      </c>
      <c r="Q672" s="229">
        <v>0</v>
      </c>
      <c r="R672" s="229">
        <f>Q672*H672</f>
        <v>0</v>
      </c>
      <c r="S672" s="229">
        <v>0.0040000000000000001</v>
      </c>
      <c r="T672" s="230">
        <f>S672*H672</f>
        <v>0.096799999999999997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31" t="s">
        <v>307</v>
      </c>
      <c r="AT672" s="231" t="s">
        <v>173</v>
      </c>
      <c r="AU672" s="231" t="s">
        <v>82</v>
      </c>
      <c r="AY672" s="17" t="s">
        <v>171</v>
      </c>
      <c r="BE672" s="232">
        <f>IF(N672="základní",J672,0)</f>
        <v>0</v>
      </c>
      <c r="BF672" s="232">
        <f>IF(N672="snížená",J672,0)</f>
        <v>0</v>
      </c>
      <c r="BG672" s="232">
        <f>IF(N672="zákl. přenesená",J672,0)</f>
        <v>0</v>
      </c>
      <c r="BH672" s="232">
        <f>IF(N672="sníž. přenesená",J672,0)</f>
        <v>0</v>
      </c>
      <c r="BI672" s="232">
        <f>IF(N672="nulová",J672,0)</f>
        <v>0</v>
      </c>
      <c r="BJ672" s="17" t="s">
        <v>80</v>
      </c>
      <c r="BK672" s="232">
        <f>ROUND(I672*H672,2)</f>
        <v>0</v>
      </c>
      <c r="BL672" s="17" t="s">
        <v>307</v>
      </c>
      <c r="BM672" s="231" t="s">
        <v>623</v>
      </c>
    </row>
    <row r="673" s="13" customFormat="1">
      <c r="A673" s="13"/>
      <c r="B673" s="233"/>
      <c r="C673" s="234"/>
      <c r="D673" s="235" t="s">
        <v>179</v>
      </c>
      <c r="E673" s="236" t="s">
        <v>1</v>
      </c>
      <c r="F673" s="237" t="s">
        <v>181</v>
      </c>
      <c r="G673" s="234"/>
      <c r="H673" s="236" t="s">
        <v>1</v>
      </c>
      <c r="I673" s="238"/>
      <c r="J673" s="234"/>
      <c r="K673" s="234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179</v>
      </c>
      <c r="AU673" s="243" t="s">
        <v>82</v>
      </c>
      <c r="AV673" s="13" t="s">
        <v>80</v>
      </c>
      <c r="AW673" s="13" t="s">
        <v>30</v>
      </c>
      <c r="AX673" s="13" t="s">
        <v>73</v>
      </c>
      <c r="AY673" s="243" t="s">
        <v>171</v>
      </c>
    </row>
    <row r="674" s="14" customFormat="1">
      <c r="A674" s="14"/>
      <c r="B674" s="244"/>
      <c r="C674" s="245"/>
      <c r="D674" s="235" t="s">
        <v>179</v>
      </c>
      <c r="E674" s="246" t="s">
        <v>1</v>
      </c>
      <c r="F674" s="247" t="s">
        <v>82</v>
      </c>
      <c r="G674" s="245"/>
      <c r="H674" s="248">
        <v>2</v>
      </c>
      <c r="I674" s="249"/>
      <c r="J674" s="245"/>
      <c r="K674" s="245"/>
      <c r="L674" s="250"/>
      <c r="M674" s="251"/>
      <c r="N674" s="252"/>
      <c r="O674" s="252"/>
      <c r="P674" s="252"/>
      <c r="Q674" s="252"/>
      <c r="R674" s="252"/>
      <c r="S674" s="252"/>
      <c r="T674" s="253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4" t="s">
        <v>179</v>
      </c>
      <c r="AU674" s="254" t="s">
        <v>82</v>
      </c>
      <c r="AV674" s="14" t="s">
        <v>82</v>
      </c>
      <c r="AW674" s="14" t="s">
        <v>30</v>
      </c>
      <c r="AX674" s="14" t="s">
        <v>73</v>
      </c>
      <c r="AY674" s="254" t="s">
        <v>171</v>
      </c>
    </row>
    <row r="675" s="13" customFormat="1">
      <c r="A675" s="13"/>
      <c r="B675" s="233"/>
      <c r="C675" s="234"/>
      <c r="D675" s="235" t="s">
        <v>179</v>
      </c>
      <c r="E675" s="236" t="s">
        <v>1</v>
      </c>
      <c r="F675" s="237" t="s">
        <v>183</v>
      </c>
      <c r="G675" s="234"/>
      <c r="H675" s="236" t="s">
        <v>1</v>
      </c>
      <c r="I675" s="238"/>
      <c r="J675" s="234"/>
      <c r="K675" s="234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179</v>
      </c>
      <c r="AU675" s="243" t="s">
        <v>82</v>
      </c>
      <c r="AV675" s="13" t="s">
        <v>80</v>
      </c>
      <c r="AW675" s="13" t="s">
        <v>30</v>
      </c>
      <c r="AX675" s="13" t="s">
        <v>73</v>
      </c>
      <c r="AY675" s="243" t="s">
        <v>171</v>
      </c>
    </row>
    <row r="676" s="14" customFormat="1">
      <c r="A676" s="14"/>
      <c r="B676" s="244"/>
      <c r="C676" s="245"/>
      <c r="D676" s="235" t="s">
        <v>179</v>
      </c>
      <c r="E676" s="246" t="s">
        <v>1</v>
      </c>
      <c r="F676" s="247" t="s">
        <v>612</v>
      </c>
      <c r="G676" s="245"/>
      <c r="H676" s="248">
        <v>4.2000000000000002</v>
      </c>
      <c r="I676" s="249"/>
      <c r="J676" s="245"/>
      <c r="K676" s="245"/>
      <c r="L676" s="250"/>
      <c r="M676" s="251"/>
      <c r="N676" s="252"/>
      <c r="O676" s="252"/>
      <c r="P676" s="252"/>
      <c r="Q676" s="252"/>
      <c r="R676" s="252"/>
      <c r="S676" s="252"/>
      <c r="T676" s="25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4" t="s">
        <v>179</v>
      </c>
      <c r="AU676" s="254" t="s">
        <v>82</v>
      </c>
      <c r="AV676" s="14" t="s">
        <v>82</v>
      </c>
      <c r="AW676" s="14" t="s">
        <v>30</v>
      </c>
      <c r="AX676" s="14" t="s">
        <v>73</v>
      </c>
      <c r="AY676" s="254" t="s">
        <v>171</v>
      </c>
    </row>
    <row r="677" s="13" customFormat="1">
      <c r="A677" s="13"/>
      <c r="B677" s="233"/>
      <c r="C677" s="234"/>
      <c r="D677" s="235" t="s">
        <v>179</v>
      </c>
      <c r="E677" s="236" t="s">
        <v>1</v>
      </c>
      <c r="F677" s="237" t="s">
        <v>185</v>
      </c>
      <c r="G677" s="234"/>
      <c r="H677" s="236" t="s">
        <v>1</v>
      </c>
      <c r="I677" s="238"/>
      <c r="J677" s="234"/>
      <c r="K677" s="234"/>
      <c r="L677" s="239"/>
      <c r="M677" s="240"/>
      <c r="N677" s="241"/>
      <c r="O677" s="241"/>
      <c r="P677" s="241"/>
      <c r="Q677" s="241"/>
      <c r="R677" s="241"/>
      <c r="S677" s="241"/>
      <c r="T677" s="24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3" t="s">
        <v>179</v>
      </c>
      <c r="AU677" s="243" t="s">
        <v>82</v>
      </c>
      <c r="AV677" s="13" t="s">
        <v>80</v>
      </c>
      <c r="AW677" s="13" t="s">
        <v>30</v>
      </c>
      <c r="AX677" s="13" t="s">
        <v>73</v>
      </c>
      <c r="AY677" s="243" t="s">
        <v>171</v>
      </c>
    </row>
    <row r="678" s="14" customFormat="1">
      <c r="A678" s="14"/>
      <c r="B678" s="244"/>
      <c r="C678" s="245"/>
      <c r="D678" s="235" t="s">
        <v>179</v>
      </c>
      <c r="E678" s="246" t="s">
        <v>1</v>
      </c>
      <c r="F678" s="247" t="s">
        <v>82</v>
      </c>
      <c r="G678" s="245"/>
      <c r="H678" s="248">
        <v>2</v>
      </c>
      <c r="I678" s="249"/>
      <c r="J678" s="245"/>
      <c r="K678" s="245"/>
      <c r="L678" s="250"/>
      <c r="M678" s="251"/>
      <c r="N678" s="252"/>
      <c r="O678" s="252"/>
      <c r="P678" s="252"/>
      <c r="Q678" s="252"/>
      <c r="R678" s="252"/>
      <c r="S678" s="252"/>
      <c r="T678" s="253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4" t="s">
        <v>179</v>
      </c>
      <c r="AU678" s="254" t="s">
        <v>82</v>
      </c>
      <c r="AV678" s="14" t="s">
        <v>82</v>
      </c>
      <c r="AW678" s="14" t="s">
        <v>30</v>
      </c>
      <c r="AX678" s="14" t="s">
        <v>73</v>
      </c>
      <c r="AY678" s="254" t="s">
        <v>171</v>
      </c>
    </row>
    <row r="679" s="13" customFormat="1">
      <c r="A679" s="13"/>
      <c r="B679" s="233"/>
      <c r="C679" s="234"/>
      <c r="D679" s="235" t="s">
        <v>179</v>
      </c>
      <c r="E679" s="236" t="s">
        <v>1</v>
      </c>
      <c r="F679" s="237" t="s">
        <v>613</v>
      </c>
      <c r="G679" s="234"/>
      <c r="H679" s="236" t="s">
        <v>1</v>
      </c>
      <c r="I679" s="238"/>
      <c r="J679" s="234"/>
      <c r="K679" s="234"/>
      <c r="L679" s="239"/>
      <c r="M679" s="240"/>
      <c r="N679" s="241"/>
      <c r="O679" s="241"/>
      <c r="P679" s="241"/>
      <c r="Q679" s="241"/>
      <c r="R679" s="241"/>
      <c r="S679" s="241"/>
      <c r="T679" s="24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3" t="s">
        <v>179</v>
      </c>
      <c r="AU679" s="243" t="s">
        <v>82</v>
      </c>
      <c r="AV679" s="13" t="s">
        <v>80</v>
      </c>
      <c r="AW679" s="13" t="s">
        <v>30</v>
      </c>
      <c r="AX679" s="13" t="s">
        <v>73</v>
      </c>
      <c r="AY679" s="243" t="s">
        <v>171</v>
      </c>
    </row>
    <row r="680" s="14" customFormat="1">
      <c r="A680" s="14"/>
      <c r="B680" s="244"/>
      <c r="C680" s="245"/>
      <c r="D680" s="235" t="s">
        <v>179</v>
      </c>
      <c r="E680" s="246" t="s">
        <v>1</v>
      </c>
      <c r="F680" s="247" t="s">
        <v>614</v>
      </c>
      <c r="G680" s="245"/>
      <c r="H680" s="248">
        <v>16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4" t="s">
        <v>179</v>
      </c>
      <c r="AU680" s="254" t="s">
        <v>82</v>
      </c>
      <c r="AV680" s="14" t="s">
        <v>82</v>
      </c>
      <c r="AW680" s="14" t="s">
        <v>30</v>
      </c>
      <c r="AX680" s="14" t="s">
        <v>73</v>
      </c>
      <c r="AY680" s="254" t="s">
        <v>171</v>
      </c>
    </row>
    <row r="681" s="15" customFormat="1">
      <c r="A681" s="15"/>
      <c r="B681" s="255"/>
      <c r="C681" s="256"/>
      <c r="D681" s="235" t="s">
        <v>179</v>
      </c>
      <c r="E681" s="257" t="s">
        <v>1</v>
      </c>
      <c r="F681" s="258" t="s">
        <v>187</v>
      </c>
      <c r="G681" s="256"/>
      <c r="H681" s="259">
        <v>24.199999999999999</v>
      </c>
      <c r="I681" s="260"/>
      <c r="J681" s="256"/>
      <c r="K681" s="256"/>
      <c r="L681" s="261"/>
      <c r="M681" s="262"/>
      <c r="N681" s="263"/>
      <c r="O681" s="263"/>
      <c r="P681" s="263"/>
      <c r="Q681" s="263"/>
      <c r="R681" s="263"/>
      <c r="S681" s="263"/>
      <c r="T681" s="264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5" t="s">
        <v>179</v>
      </c>
      <c r="AU681" s="265" t="s">
        <v>82</v>
      </c>
      <c r="AV681" s="15" t="s">
        <v>177</v>
      </c>
      <c r="AW681" s="15" t="s">
        <v>30</v>
      </c>
      <c r="AX681" s="15" t="s">
        <v>80</v>
      </c>
      <c r="AY681" s="265" t="s">
        <v>171</v>
      </c>
    </row>
    <row r="682" s="2" customFormat="1" ht="24.15" customHeight="1">
      <c r="A682" s="38"/>
      <c r="B682" s="39"/>
      <c r="C682" s="219" t="s">
        <v>624</v>
      </c>
      <c r="D682" s="219" t="s">
        <v>173</v>
      </c>
      <c r="E682" s="220" t="s">
        <v>625</v>
      </c>
      <c r="F682" s="221" t="s">
        <v>626</v>
      </c>
      <c r="G682" s="222" t="s">
        <v>211</v>
      </c>
      <c r="H682" s="223">
        <v>24.199999999999999</v>
      </c>
      <c r="I682" s="224"/>
      <c r="J682" s="225">
        <f>ROUND(I682*H682,2)</f>
        <v>0</v>
      </c>
      <c r="K682" s="226"/>
      <c r="L682" s="44"/>
      <c r="M682" s="227" t="s">
        <v>1</v>
      </c>
      <c r="N682" s="228" t="s">
        <v>38</v>
      </c>
      <c r="O682" s="91"/>
      <c r="P682" s="229">
        <f>O682*H682</f>
        <v>0</v>
      </c>
      <c r="Q682" s="229">
        <v>0.00040000000000000002</v>
      </c>
      <c r="R682" s="229">
        <f>Q682*H682</f>
        <v>0.0096799999999999994</v>
      </c>
      <c r="S682" s="229">
        <v>0</v>
      </c>
      <c r="T682" s="230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31" t="s">
        <v>307</v>
      </c>
      <c r="AT682" s="231" t="s">
        <v>173</v>
      </c>
      <c r="AU682" s="231" t="s">
        <v>82</v>
      </c>
      <c r="AY682" s="17" t="s">
        <v>171</v>
      </c>
      <c r="BE682" s="232">
        <f>IF(N682="základní",J682,0)</f>
        <v>0</v>
      </c>
      <c r="BF682" s="232">
        <f>IF(N682="snížená",J682,0)</f>
        <v>0</v>
      </c>
      <c r="BG682" s="232">
        <f>IF(N682="zákl. přenesená",J682,0)</f>
        <v>0</v>
      </c>
      <c r="BH682" s="232">
        <f>IF(N682="sníž. přenesená",J682,0)</f>
        <v>0</v>
      </c>
      <c r="BI682" s="232">
        <f>IF(N682="nulová",J682,0)</f>
        <v>0</v>
      </c>
      <c r="BJ682" s="17" t="s">
        <v>80</v>
      </c>
      <c r="BK682" s="232">
        <f>ROUND(I682*H682,2)</f>
        <v>0</v>
      </c>
      <c r="BL682" s="17" t="s">
        <v>307</v>
      </c>
      <c r="BM682" s="231" t="s">
        <v>627</v>
      </c>
    </row>
    <row r="683" s="13" customFormat="1">
      <c r="A683" s="13"/>
      <c r="B683" s="233"/>
      <c r="C683" s="234"/>
      <c r="D683" s="235" t="s">
        <v>179</v>
      </c>
      <c r="E683" s="236" t="s">
        <v>1</v>
      </c>
      <c r="F683" s="237" t="s">
        <v>181</v>
      </c>
      <c r="G683" s="234"/>
      <c r="H683" s="236" t="s">
        <v>1</v>
      </c>
      <c r="I683" s="238"/>
      <c r="J683" s="234"/>
      <c r="K683" s="234"/>
      <c r="L683" s="239"/>
      <c r="M683" s="240"/>
      <c r="N683" s="241"/>
      <c r="O683" s="241"/>
      <c r="P683" s="241"/>
      <c r="Q683" s="241"/>
      <c r="R683" s="241"/>
      <c r="S683" s="241"/>
      <c r="T683" s="24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3" t="s">
        <v>179</v>
      </c>
      <c r="AU683" s="243" t="s">
        <v>82</v>
      </c>
      <c r="AV683" s="13" t="s">
        <v>80</v>
      </c>
      <c r="AW683" s="13" t="s">
        <v>30</v>
      </c>
      <c r="AX683" s="13" t="s">
        <v>73</v>
      </c>
      <c r="AY683" s="243" t="s">
        <v>171</v>
      </c>
    </row>
    <row r="684" s="14" customFormat="1">
      <c r="A684" s="14"/>
      <c r="B684" s="244"/>
      <c r="C684" s="245"/>
      <c r="D684" s="235" t="s">
        <v>179</v>
      </c>
      <c r="E684" s="246" t="s">
        <v>1</v>
      </c>
      <c r="F684" s="247" t="s">
        <v>82</v>
      </c>
      <c r="G684" s="245"/>
      <c r="H684" s="248">
        <v>2</v>
      </c>
      <c r="I684" s="249"/>
      <c r="J684" s="245"/>
      <c r="K684" s="245"/>
      <c r="L684" s="250"/>
      <c r="M684" s="251"/>
      <c r="N684" s="252"/>
      <c r="O684" s="252"/>
      <c r="P684" s="252"/>
      <c r="Q684" s="252"/>
      <c r="R684" s="252"/>
      <c r="S684" s="252"/>
      <c r="T684" s="253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4" t="s">
        <v>179</v>
      </c>
      <c r="AU684" s="254" t="s">
        <v>82</v>
      </c>
      <c r="AV684" s="14" t="s">
        <v>82</v>
      </c>
      <c r="AW684" s="14" t="s">
        <v>30</v>
      </c>
      <c r="AX684" s="14" t="s">
        <v>73</v>
      </c>
      <c r="AY684" s="254" t="s">
        <v>171</v>
      </c>
    </row>
    <row r="685" s="13" customFormat="1">
      <c r="A685" s="13"/>
      <c r="B685" s="233"/>
      <c r="C685" s="234"/>
      <c r="D685" s="235" t="s">
        <v>179</v>
      </c>
      <c r="E685" s="236" t="s">
        <v>1</v>
      </c>
      <c r="F685" s="237" t="s">
        <v>183</v>
      </c>
      <c r="G685" s="234"/>
      <c r="H685" s="236" t="s">
        <v>1</v>
      </c>
      <c r="I685" s="238"/>
      <c r="J685" s="234"/>
      <c r="K685" s="234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179</v>
      </c>
      <c r="AU685" s="243" t="s">
        <v>82</v>
      </c>
      <c r="AV685" s="13" t="s">
        <v>80</v>
      </c>
      <c r="AW685" s="13" t="s">
        <v>30</v>
      </c>
      <c r="AX685" s="13" t="s">
        <v>73</v>
      </c>
      <c r="AY685" s="243" t="s">
        <v>171</v>
      </c>
    </row>
    <row r="686" s="14" customFormat="1">
      <c r="A686" s="14"/>
      <c r="B686" s="244"/>
      <c r="C686" s="245"/>
      <c r="D686" s="235" t="s">
        <v>179</v>
      </c>
      <c r="E686" s="246" t="s">
        <v>1</v>
      </c>
      <c r="F686" s="247" t="s">
        <v>612</v>
      </c>
      <c r="G686" s="245"/>
      <c r="H686" s="248">
        <v>4.2000000000000002</v>
      </c>
      <c r="I686" s="249"/>
      <c r="J686" s="245"/>
      <c r="K686" s="245"/>
      <c r="L686" s="250"/>
      <c r="M686" s="251"/>
      <c r="N686" s="252"/>
      <c r="O686" s="252"/>
      <c r="P686" s="252"/>
      <c r="Q686" s="252"/>
      <c r="R686" s="252"/>
      <c r="S686" s="252"/>
      <c r="T686" s="25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4" t="s">
        <v>179</v>
      </c>
      <c r="AU686" s="254" t="s">
        <v>82</v>
      </c>
      <c r="AV686" s="14" t="s">
        <v>82</v>
      </c>
      <c r="AW686" s="14" t="s">
        <v>30</v>
      </c>
      <c r="AX686" s="14" t="s">
        <v>73</v>
      </c>
      <c r="AY686" s="254" t="s">
        <v>171</v>
      </c>
    </row>
    <row r="687" s="13" customFormat="1">
      <c r="A687" s="13"/>
      <c r="B687" s="233"/>
      <c r="C687" s="234"/>
      <c r="D687" s="235" t="s">
        <v>179</v>
      </c>
      <c r="E687" s="236" t="s">
        <v>1</v>
      </c>
      <c r="F687" s="237" t="s">
        <v>185</v>
      </c>
      <c r="G687" s="234"/>
      <c r="H687" s="236" t="s">
        <v>1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179</v>
      </c>
      <c r="AU687" s="243" t="s">
        <v>82</v>
      </c>
      <c r="AV687" s="13" t="s">
        <v>80</v>
      </c>
      <c r="AW687" s="13" t="s">
        <v>30</v>
      </c>
      <c r="AX687" s="13" t="s">
        <v>73</v>
      </c>
      <c r="AY687" s="243" t="s">
        <v>171</v>
      </c>
    </row>
    <row r="688" s="14" customFormat="1">
      <c r="A688" s="14"/>
      <c r="B688" s="244"/>
      <c r="C688" s="245"/>
      <c r="D688" s="235" t="s">
        <v>179</v>
      </c>
      <c r="E688" s="246" t="s">
        <v>1</v>
      </c>
      <c r="F688" s="247" t="s">
        <v>82</v>
      </c>
      <c r="G688" s="245"/>
      <c r="H688" s="248">
        <v>2</v>
      </c>
      <c r="I688" s="249"/>
      <c r="J688" s="245"/>
      <c r="K688" s="245"/>
      <c r="L688" s="250"/>
      <c r="M688" s="251"/>
      <c r="N688" s="252"/>
      <c r="O688" s="252"/>
      <c r="P688" s="252"/>
      <c r="Q688" s="252"/>
      <c r="R688" s="252"/>
      <c r="S688" s="252"/>
      <c r="T688" s="253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4" t="s">
        <v>179</v>
      </c>
      <c r="AU688" s="254" t="s">
        <v>82</v>
      </c>
      <c r="AV688" s="14" t="s">
        <v>82</v>
      </c>
      <c r="AW688" s="14" t="s">
        <v>30</v>
      </c>
      <c r="AX688" s="14" t="s">
        <v>73</v>
      </c>
      <c r="AY688" s="254" t="s">
        <v>171</v>
      </c>
    </row>
    <row r="689" s="13" customFormat="1">
      <c r="A689" s="13"/>
      <c r="B689" s="233"/>
      <c r="C689" s="234"/>
      <c r="D689" s="235" t="s">
        <v>179</v>
      </c>
      <c r="E689" s="236" t="s">
        <v>1</v>
      </c>
      <c r="F689" s="237" t="s">
        <v>613</v>
      </c>
      <c r="G689" s="234"/>
      <c r="H689" s="236" t="s">
        <v>1</v>
      </c>
      <c r="I689" s="238"/>
      <c r="J689" s="234"/>
      <c r="K689" s="234"/>
      <c r="L689" s="239"/>
      <c r="M689" s="240"/>
      <c r="N689" s="241"/>
      <c r="O689" s="241"/>
      <c r="P689" s="241"/>
      <c r="Q689" s="241"/>
      <c r="R689" s="241"/>
      <c r="S689" s="241"/>
      <c r="T689" s="24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3" t="s">
        <v>179</v>
      </c>
      <c r="AU689" s="243" t="s">
        <v>82</v>
      </c>
      <c r="AV689" s="13" t="s">
        <v>80</v>
      </c>
      <c r="AW689" s="13" t="s">
        <v>30</v>
      </c>
      <c r="AX689" s="13" t="s">
        <v>73</v>
      </c>
      <c r="AY689" s="243" t="s">
        <v>171</v>
      </c>
    </row>
    <row r="690" s="14" customFormat="1">
      <c r="A690" s="14"/>
      <c r="B690" s="244"/>
      <c r="C690" s="245"/>
      <c r="D690" s="235" t="s">
        <v>179</v>
      </c>
      <c r="E690" s="246" t="s">
        <v>1</v>
      </c>
      <c r="F690" s="247" t="s">
        <v>614</v>
      </c>
      <c r="G690" s="245"/>
      <c r="H690" s="248">
        <v>16</v>
      </c>
      <c r="I690" s="249"/>
      <c r="J690" s="245"/>
      <c r="K690" s="245"/>
      <c r="L690" s="250"/>
      <c r="M690" s="251"/>
      <c r="N690" s="252"/>
      <c r="O690" s="252"/>
      <c r="P690" s="252"/>
      <c r="Q690" s="252"/>
      <c r="R690" s="252"/>
      <c r="S690" s="252"/>
      <c r="T690" s="25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4" t="s">
        <v>179</v>
      </c>
      <c r="AU690" s="254" t="s">
        <v>82</v>
      </c>
      <c r="AV690" s="14" t="s">
        <v>82</v>
      </c>
      <c r="AW690" s="14" t="s">
        <v>30</v>
      </c>
      <c r="AX690" s="14" t="s">
        <v>73</v>
      </c>
      <c r="AY690" s="254" t="s">
        <v>171</v>
      </c>
    </row>
    <row r="691" s="15" customFormat="1">
      <c r="A691" s="15"/>
      <c r="B691" s="255"/>
      <c r="C691" s="256"/>
      <c r="D691" s="235" t="s">
        <v>179</v>
      </c>
      <c r="E691" s="257" t="s">
        <v>1</v>
      </c>
      <c r="F691" s="258" t="s">
        <v>187</v>
      </c>
      <c r="G691" s="256"/>
      <c r="H691" s="259">
        <v>24.199999999999999</v>
      </c>
      <c r="I691" s="260"/>
      <c r="J691" s="256"/>
      <c r="K691" s="256"/>
      <c r="L691" s="261"/>
      <c r="M691" s="262"/>
      <c r="N691" s="263"/>
      <c r="O691" s="263"/>
      <c r="P691" s="263"/>
      <c r="Q691" s="263"/>
      <c r="R691" s="263"/>
      <c r="S691" s="263"/>
      <c r="T691" s="264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5" t="s">
        <v>179</v>
      </c>
      <c r="AU691" s="265" t="s">
        <v>82</v>
      </c>
      <c r="AV691" s="15" t="s">
        <v>177</v>
      </c>
      <c r="AW691" s="15" t="s">
        <v>30</v>
      </c>
      <c r="AX691" s="15" t="s">
        <v>80</v>
      </c>
      <c r="AY691" s="265" t="s">
        <v>171</v>
      </c>
    </row>
    <row r="692" s="2" customFormat="1" ht="24.15" customHeight="1">
      <c r="A692" s="38"/>
      <c r="B692" s="39"/>
      <c r="C692" s="266" t="s">
        <v>628</v>
      </c>
      <c r="D692" s="266" t="s">
        <v>393</v>
      </c>
      <c r="E692" s="267" t="s">
        <v>629</v>
      </c>
      <c r="F692" s="268" t="s">
        <v>630</v>
      </c>
      <c r="G692" s="269" t="s">
        <v>211</v>
      </c>
      <c r="H692" s="270">
        <v>29.039999999999999</v>
      </c>
      <c r="I692" s="271"/>
      <c r="J692" s="272">
        <f>ROUND(I692*H692,2)</f>
        <v>0</v>
      </c>
      <c r="K692" s="273"/>
      <c r="L692" s="274"/>
      <c r="M692" s="275" t="s">
        <v>1</v>
      </c>
      <c r="N692" s="276" t="s">
        <v>38</v>
      </c>
      <c r="O692" s="91"/>
      <c r="P692" s="229">
        <f>O692*H692</f>
        <v>0</v>
      </c>
      <c r="Q692" s="229">
        <v>0.0054000000000000003</v>
      </c>
      <c r="R692" s="229">
        <f>Q692*H692</f>
        <v>0.15681600000000001</v>
      </c>
      <c r="S692" s="229">
        <v>0</v>
      </c>
      <c r="T692" s="230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31" t="s">
        <v>236</v>
      </c>
      <c r="AT692" s="231" t="s">
        <v>393</v>
      </c>
      <c r="AU692" s="231" t="s">
        <v>82</v>
      </c>
      <c r="AY692" s="17" t="s">
        <v>171</v>
      </c>
      <c r="BE692" s="232">
        <f>IF(N692="základní",J692,0)</f>
        <v>0</v>
      </c>
      <c r="BF692" s="232">
        <f>IF(N692="snížená",J692,0)</f>
        <v>0</v>
      </c>
      <c r="BG692" s="232">
        <f>IF(N692="zákl. přenesená",J692,0)</f>
        <v>0</v>
      </c>
      <c r="BH692" s="232">
        <f>IF(N692="sníž. přenesená",J692,0)</f>
        <v>0</v>
      </c>
      <c r="BI692" s="232">
        <f>IF(N692="nulová",J692,0)</f>
        <v>0</v>
      </c>
      <c r="BJ692" s="17" t="s">
        <v>80</v>
      </c>
      <c r="BK692" s="232">
        <f>ROUND(I692*H692,2)</f>
        <v>0</v>
      </c>
      <c r="BL692" s="17" t="s">
        <v>177</v>
      </c>
      <c r="BM692" s="231" t="s">
        <v>631</v>
      </c>
    </row>
    <row r="693" s="14" customFormat="1">
      <c r="A693" s="14"/>
      <c r="B693" s="244"/>
      <c r="C693" s="245"/>
      <c r="D693" s="235" t="s">
        <v>179</v>
      </c>
      <c r="E693" s="246" t="s">
        <v>1</v>
      </c>
      <c r="F693" s="247" t="s">
        <v>632</v>
      </c>
      <c r="G693" s="245"/>
      <c r="H693" s="248">
        <v>24.199999999999999</v>
      </c>
      <c r="I693" s="249"/>
      <c r="J693" s="245"/>
      <c r="K693" s="245"/>
      <c r="L693" s="250"/>
      <c r="M693" s="251"/>
      <c r="N693" s="252"/>
      <c r="O693" s="252"/>
      <c r="P693" s="252"/>
      <c r="Q693" s="252"/>
      <c r="R693" s="252"/>
      <c r="S693" s="252"/>
      <c r="T693" s="253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4" t="s">
        <v>179</v>
      </c>
      <c r="AU693" s="254" t="s">
        <v>82</v>
      </c>
      <c r="AV693" s="14" t="s">
        <v>82</v>
      </c>
      <c r="AW693" s="14" t="s">
        <v>30</v>
      </c>
      <c r="AX693" s="14" t="s">
        <v>80</v>
      </c>
      <c r="AY693" s="254" t="s">
        <v>171</v>
      </c>
    </row>
    <row r="694" s="14" customFormat="1">
      <c r="A694" s="14"/>
      <c r="B694" s="244"/>
      <c r="C694" s="245"/>
      <c r="D694" s="235" t="s">
        <v>179</v>
      </c>
      <c r="E694" s="245"/>
      <c r="F694" s="247" t="s">
        <v>633</v>
      </c>
      <c r="G694" s="245"/>
      <c r="H694" s="248">
        <v>29.039999999999999</v>
      </c>
      <c r="I694" s="249"/>
      <c r="J694" s="245"/>
      <c r="K694" s="245"/>
      <c r="L694" s="250"/>
      <c r="M694" s="251"/>
      <c r="N694" s="252"/>
      <c r="O694" s="252"/>
      <c r="P694" s="252"/>
      <c r="Q694" s="252"/>
      <c r="R694" s="252"/>
      <c r="S694" s="252"/>
      <c r="T694" s="253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4" t="s">
        <v>179</v>
      </c>
      <c r="AU694" s="254" t="s">
        <v>82</v>
      </c>
      <c r="AV694" s="14" t="s">
        <v>82</v>
      </c>
      <c r="AW694" s="14" t="s">
        <v>4</v>
      </c>
      <c r="AX694" s="14" t="s">
        <v>80</v>
      </c>
      <c r="AY694" s="254" t="s">
        <v>171</v>
      </c>
    </row>
    <row r="695" s="2" customFormat="1" ht="24.15" customHeight="1">
      <c r="A695" s="38"/>
      <c r="B695" s="39"/>
      <c r="C695" s="219" t="s">
        <v>634</v>
      </c>
      <c r="D695" s="219" t="s">
        <v>173</v>
      </c>
      <c r="E695" s="220" t="s">
        <v>635</v>
      </c>
      <c r="F695" s="221" t="s">
        <v>636</v>
      </c>
      <c r="G695" s="222" t="s">
        <v>371</v>
      </c>
      <c r="H695" s="223">
        <v>0.017000000000000001</v>
      </c>
      <c r="I695" s="224"/>
      <c r="J695" s="225">
        <f>ROUND(I695*H695,2)</f>
        <v>0</v>
      </c>
      <c r="K695" s="226"/>
      <c r="L695" s="44"/>
      <c r="M695" s="227" t="s">
        <v>1</v>
      </c>
      <c r="N695" s="228" t="s">
        <v>38</v>
      </c>
      <c r="O695" s="91"/>
      <c r="P695" s="229">
        <f>O695*H695</f>
        <v>0</v>
      </c>
      <c r="Q695" s="229">
        <v>0</v>
      </c>
      <c r="R695" s="229">
        <f>Q695*H695</f>
        <v>0</v>
      </c>
      <c r="S695" s="229">
        <v>0</v>
      </c>
      <c r="T695" s="230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31" t="s">
        <v>307</v>
      </c>
      <c r="AT695" s="231" t="s">
        <v>173</v>
      </c>
      <c r="AU695" s="231" t="s">
        <v>82</v>
      </c>
      <c r="AY695" s="17" t="s">
        <v>171</v>
      </c>
      <c r="BE695" s="232">
        <f>IF(N695="základní",J695,0)</f>
        <v>0</v>
      </c>
      <c r="BF695" s="232">
        <f>IF(N695="snížená",J695,0)</f>
        <v>0</v>
      </c>
      <c r="BG695" s="232">
        <f>IF(N695="zákl. přenesená",J695,0)</f>
        <v>0</v>
      </c>
      <c r="BH695" s="232">
        <f>IF(N695="sníž. přenesená",J695,0)</f>
        <v>0</v>
      </c>
      <c r="BI695" s="232">
        <f>IF(N695="nulová",J695,0)</f>
        <v>0</v>
      </c>
      <c r="BJ695" s="17" t="s">
        <v>80</v>
      </c>
      <c r="BK695" s="232">
        <f>ROUND(I695*H695,2)</f>
        <v>0</v>
      </c>
      <c r="BL695" s="17" t="s">
        <v>307</v>
      </c>
      <c r="BM695" s="231" t="s">
        <v>637</v>
      </c>
    </row>
    <row r="696" s="2" customFormat="1" ht="24.15" customHeight="1">
      <c r="A696" s="38"/>
      <c r="B696" s="39"/>
      <c r="C696" s="219" t="s">
        <v>638</v>
      </c>
      <c r="D696" s="219" t="s">
        <v>173</v>
      </c>
      <c r="E696" s="220" t="s">
        <v>639</v>
      </c>
      <c r="F696" s="221" t="s">
        <v>640</v>
      </c>
      <c r="G696" s="222" t="s">
        <v>371</v>
      </c>
      <c r="H696" s="223">
        <v>0.017000000000000001</v>
      </c>
      <c r="I696" s="224"/>
      <c r="J696" s="225">
        <f>ROUND(I696*H696,2)</f>
        <v>0</v>
      </c>
      <c r="K696" s="226"/>
      <c r="L696" s="44"/>
      <c r="M696" s="227" t="s">
        <v>1</v>
      </c>
      <c r="N696" s="228" t="s">
        <v>38</v>
      </c>
      <c r="O696" s="91"/>
      <c r="P696" s="229">
        <f>O696*H696</f>
        <v>0</v>
      </c>
      <c r="Q696" s="229">
        <v>0</v>
      </c>
      <c r="R696" s="229">
        <f>Q696*H696</f>
        <v>0</v>
      </c>
      <c r="S696" s="229">
        <v>0</v>
      </c>
      <c r="T696" s="230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31" t="s">
        <v>307</v>
      </c>
      <c r="AT696" s="231" t="s">
        <v>173</v>
      </c>
      <c r="AU696" s="231" t="s">
        <v>82</v>
      </c>
      <c r="AY696" s="17" t="s">
        <v>171</v>
      </c>
      <c r="BE696" s="232">
        <f>IF(N696="základní",J696,0)</f>
        <v>0</v>
      </c>
      <c r="BF696" s="232">
        <f>IF(N696="snížená",J696,0)</f>
        <v>0</v>
      </c>
      <c r="BG696" s="232">
        <f>IF(N696="zákl. přenesená",J696,0)</f>
        <v>0</v>
      </c>
      <c r="BH696" s="232">
        <f>IF(N696="sníž. přenesená",J696,0)</f>
        <v>0</v>
      </c>
      <c r="BI696" s="232">
        <f>IF(N696="nulová",J696,0)</f>
        <v>0</v>
      </c>
      <c r="BJ696" s="17" t="s">
        <v>80</v>
      </c>
      <c r="BK696" s="232">
        <f>ROUND(I696*H696,2)</f>
        <v>0</v>
      </c>
      <c r="BL696" s="17" t="s">
        <v>307</v>
      </c>
      <c r="BM696" s="231" t="s">
        <v>641</v>
      </c>
    </row>
    <row r="697" s="2" customFormat="1" ht="24.15" customHeight="1">
      <c r="A697" s="38"/>
      <c r="B697" s="39"/>
      <c r="C697" s="219" t="s">
        <v>642</v>
      </c>
      <c r="D697" s="219" t="s">
        <v>173</v>
      </c>
      <c r="E697" s="220" t="s">
        <v>643</v>
      </c>
      <c r="F697" s="221" t="s">
        <v>644</v>
      </c>
      <c r="G697" s="222" t="s">
        <v>371</v>
      </c>
      <c r="H697" s="223">
        <v>0.017000000000000001</v>
      </c>
      <c r="I697" s="224"/>
      <c r="J697" s="225">
        <f>ROUND(I697*H697,2)</f>
        <v>0</v>
      </c>
      <c r="K697" s="226"/>
      <c r="L697" s="44"/>
      <c r="M697" s="227" t="s">
        <v>1</v>
      </c>
      <c r="N697" s="228" t="s">
        <v>38</v>
      </c>
      <c r="O697" s="91"/>
      <c r="P697" s="229">
        <f>O697*H697</f>
        <v>0</v>
      </c>
      <c r="Q697" s="229">
        <v>0</v>
      </c>
      <c r="R697" s="229">
        <f>Q697*H697</f>
        <v>0</v>
      </c>
      <c r="S697" s="229">
        <v>0</v>
      </c>
      <c r="T697" s="230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31" t="s">
        <v>307</v>
      </c>
      <c r="AT697" s="231" t="s">
        <v>173</v>
      </c>
      <c r="AU697" s="231" t="s">
        <v>82</v>
      </c>
      <c r="AY697" s="17" t="s">
        <v>171</v>
      </c>
      <c r="BE697" s="232">
        <f>IF(N697="základní",J697,0)</f>
        <v>0</v>
      </c>
      <c r="BF697" s="232">
        <f>IF(N697="snížená",J697,0)</f>
        <v>0</v>
      </c>
      <c r="BG697" s="232">
        <f>IF(N697="zákl. přenesená",J697,0)</f>
        <v>0</v>
      </c>
      <c r="BH697" s="232">
        <f>IF(N697="sníž. přenesená",J697,0)</f>
        <v>0</v>
      </c>
      <c r="BI697" s="232">
        <f>IF(N697="nulová",J697,0)</f>
        <v>0</v>
      </c>
      <c r="BJ697" s="17" t="s">
        <v>80</v>
      </c>
      <c r="BK697" s="232">
        <f>ROUND(I697*H697,2)</f>
        <v>0</v>
      </c>
      <c r="BL697" s="17" t="s">
        <v>307</v>
      </c>
      <c r="BM697" s="231" t="s">
        <v>645</v>
      </c>
    </row>
    <row r="698" s="12" customFormat="1" ht="22.8" customHeight="1">
      <c r="A698" s="12"/>
      <c r="B698" s="203"/>
      <c r="C698" s="204"/>
      <c r="D698" s="205" t="s">
        <v>72</v>
      </c>
      <c r="E698" s="217" t="s">
        <v>646</v>
      </c>
      <c r="F698" s="217" t="s">
        <v>647</v>
      </c>
      <c r="G698" s="204"/>
      <c r="H698" s="204"/>
      <c r="I698" s="207"/>
      <c r="J698" s="218">
        <f>BK698</f>
        <v>0</v>
      </c>
      <c r="K698" s="204"/>
      <c r="L698" s="209"/>
      <c r="M698" s="210"/>
      <c r="N698" s="211"/>
      <c r="O698" s="211"/>
      <c r="P698" s="212">
        <f>SUM(P699:P741)</f>
        <v>0</v>
      </c>
      <c r="Q698" s="211"/>
      <c r="R698" s="212">
        <f>SUM(R699:R741)</f>
        <v>0.39867882999999993</v>
      </c>
      <c r="S698" s="211"/>
      <c r="T698" s="213">
        <f>SUM(T699:T741)</f>
        <v>0.061879999999999998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14" t="s">
        <v>82</v>
      </c>
      <c r="AT698" s="215" t="s">
        <v>72</v>
      </c>
      <c r="AU698" s="215" t="s">
        <v>80</v>
      </c>
      <c r="AY698" s="214" t="s">
        <v>171</v>
      </c>
      <c r="BK698" s="216">
        <f>SUM(BK699:BK741)</f>
        <v>0</v>
      </c>
    </row>
    <row r="699" s="2" customFormat="1" ht="24.15" customHeight="1">
      <c r="A699" s="38"/>
      <c r="B699" s="39"/>
      <c r="C699" s="219" t="s">
        <v>648</v>
      </c>
      <c r="D699" s="219" t="s">
        <v>173</v>
      </c>
      <c r="E699" s="220" t="s">
        <v>649</v>
      </c>
      <c r="F699" s="221" t="s">
        <v>650</v>
      </c>
      <c r="G699" s="222" t="s">
        <v>195</v>
      </c>
      <c r="H699" s="223">
        <v>20</v>
      </c>
      <c r="I699" s="224"/>
      <c r="J699" s="225">
        <f>ROUND(I699*H699,2)</f>
        <v>0</v>
      </c>
      <c r="K699" s="226"/>
      <c r="L699" s="44"/>
      <c r="M699" s="227" t="s">
        <v>1</v>
      </c>
      <c r="N699" s="228" t="s">
        <v>38</v>
      </c>
      <c r="O699" s="91"/>
      <c r="P699" s="229">
        <f>O699*H699</f>
        <v>0</v>
      </c>
      <c r="Q699" s="229">
        <v>0</v>
      </c>
      <c r="R699" s="229">
        <f>Q699*H699</f>
        <v>0</v>
      </c>
      <c r="S699" s="229">
        <v>0</v>
      </c>
      <c r="T699" s="230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31" t="s">
        <v>307</v>
      </c>
      <c r="AT699" s="231" t="s">
        <v>173</v>
      </c>
      <c r="AU699" s="231" t="s">
        <v>82</v>
      </c>
      <c r="AY699" s="17" t="s">
        <v>171</v>
      </c>
      <c r="BE699" s="232">
        <f>IF(N699="základní",J699,0)</f>
        <v>0</v>
      </c>
      <c r="BF699" s="232">
        <f>IF(N699="snížená",J699,0)</f>
        <v>0</v>
      </c>
      <c r="BG699" s="232">
        <f>IF(N699="zákl. přenesená",J699,0)</f>
        <v>0</v>
      </c>
      <c r="BH699" s="232">
        <f>IF(N699="sníž. přenesená",J699,0)</f>
        <v>0</v>
      </c>
      <c r="BI699" s="232">
        <f>IF(N699="nulová",J699,0)</f>
        <v>0</v>
      </c>
      <c r="BJ699" s="17" t="s">
        <v>80</v>
      </c>
      <c r="BK699" s="232">
        <f>ROUND(I699*H699,2)</f>
        <v>0</v>
      </c>
      <c r="BL699" s="17" t="s">
        <v>307</v>
      </c>
      <c r="BM699" s="231" t="s">
        <v>651</v>
      </c>
    </row>
    <row r="700" s="14" customFormat="1">
      <c r="A700" s="14"/>
      <c r="B700" s="244"/>
      <c r="C700" s="245"/>
      <c r="D700" s="235" t="s">
        <v>179</v>
      </c>
      <c r="E700" s="246" t="s">
        <v>1</v>
      </c>
      <c r="F700" s="247" t="s">
        <v>311</v>
      </c>
      <c r="G700" s="245"/>
      <c r="H700" s="248">
        <v>20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179</v>
      </c>
      <c r="AU700" s="254" t="s">
        <v>82</v>
      </c>
      <c r="AV700" s="14" t="s">
        <v>82</v>
      </c>
      <c r="AW700" s="14" t="s">
        <v>30</v>
      </c>
      <c r="AX700" s="14" t="s">
        <v>80</v>
      </c>
      <c r="AY700" s="254" t="s">
        <v>171</v>
      </c>
    </row>
    <row r="701" s="2" customFormat="1" ht="24.15" customHeight="1">
      <c r="A701" s="38"/>
      <c r="B701" s="39"/>
      <c r="C701" s="219" t="s">
        <v>652</v>
      </c>
      <c r="D701" s="219" t="s">
        <v>173</v>
      </c>
      <c r="E701" s="220" t="s">
        <v>653</v>
      </c>
      <c r="F701" s="221" t="s">
        <v>654</v>
      </c>
      <c r="G701" s="222" t="s">
        <v>211</v>
      </c>
      <c r="H701" s="223">
        <v>125.44</v>
      </c>
      <c r="I701" s="224"/>
      <c r="J701" s="225">
        <f>ROUND(I701*H701,2)</f>
        <v>0</v>
      </c>
      <c r="K701" s="226"/>
      <c r="L701" s="44"/>
      <c r="M701" s="227" t="s">
        <v>1</v>
      </c>
      <c r="N701" s="228" t="s">
        <v>38</v>
      </c>
      <c r="O701" s="91"/>
      <c r="P701" s="229">
        <f>O701*H701</f>
        <v>0</v>
      </c>
      <c r="Q701" s="229">
        <v>0</v>
      </c>
      <c r="R701" s="229">
        <f>Q701*H701</f>
        <v>0</v>
      </c>
      <c r="S701" s="229">
        <v>0</v>
      </c>
      <c r="T701" s="230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31" t="s">
        <v>307</v>
      </c>
      <c r="AT701" s="231" t="s">
        <v>173</v>
      </c>
      <c r="AU701" s="231" t="s">
        <v>82</v>
      </c>
      <c r="AY701" s="17" t="s">
        <v>171</v>
      </c>
      <c r="BE701" s="232">
        <f>IF(N701="základní",J701,0)</f>
        <v>0</v>
      </c>
      <c r="BF701" s="232">
        <f>IF(N701="snížená",J701,0)</f>
        <v>0</v>
      </c>
      <c r="BG701" s="232">
        <f>IF(N701="zákl. přenesená",J701,0)</f>
        <v>0</v>
      </c>
      <c r="BH701" s="232">
        <f>IF(N701="sníž. přenesená",J701,0)</f>
        <v>0</v>
      </c>
      <c r="BI701" s="232">
        <f>IF(N701="nulová",J701,0)</f>
        <v>0</v>
      </c>
      <c r="BJ701" s="17" t="s">
        <v>80</v>
      </c>
      <c r="BK701" s="232">
        <f>ROUND(I701*H701,2)</f>
        <v>0</v>
      </c>
      <c r="BL701" s="17" t="s">
        <v>307</v>
      </c>
      <c r="BM701" s="231" t="s">
        <v>655</v>
      </c>
    </row>
    <row r="702" s="14" customFormat="1">
      <c r="A702" s="14"/>
      <c r="B702" s="244"/>
      <c r="C702" s="245"/>
      <c r="D702" s="235" t="s">
        <v>179</v>
      </c>
      <c r="E702" s="246" t="s">
        <v>1</v>
      </c>
      <c r="F702" s="247" t="s">
        <v>656</v>
      </c>
      <c r="G702" s="245"/>
      <c r="H702" s="248">
        <v>125.44</v>
      </c>
      <c r="I702" s="249"/>
      <c r="J702" s="245"/>
      <c r="K702" s="245"/>
      <c r="L702" s="250"/>
      <c r="M702" s="251"/>
      <c r="N702" s="252"/>
      <c r="O702" s="252"/>
      <c r="P702" s="252"/>
      <c r="Q702" s="252"/>
      <c r="R702" s="252"/>
      <c r="S702" s="252"/>
      <c r="T702" s="253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4" t="s">
        <v>179</v>
      </c>
      <c r="AU702" s="254" t="s">
        <v>82</v>
      </c>
      <c r="AV702" s="14" t="s">
        <v>82</v>
      </c>
      <c r="AW702" s="14" t="s">
        <v>30</v>
      </c>
      <c r="AX702" s="14" t="s">
        <v>80</v>
      </c>
      <c r="AY702" s="254" t="s">
        <v>171</v>
      </c>
    </row>
    <row r="703" s="2" customFormat="1" ht="24.15" customHeight="1">
      <c r="A703" s="38"/>
      <c r="B703" s="39"/>
      <c r="C703" s="266" t="s">
        <v>657</v>
      </c>
      <c r="D703" s="266" t="s">
        <v>393</v>
      </c>
      <c r="E703" s="267" t="s">
        <v>658</v>
      </c>
      <c r="F703" s="268" t="s">
        <v>659</v>
      </c>
      <c r="G703" s="269" t="s">
        <v>211</v>
      </c>
      <c r="H703" s="270">
        <v>131.71199999999999</v>
      </c>
      <c r="I703" s="271"/>
      <c r="J703" s="272">
        <f>ROUND(I703*H703,2)</f>
        <v>0</v>
      </c>
      <c r="K703" s="273"/>
      <c r="L703" s="274"/>
      <c r="M703" s="275" t="s">
        <v>1</v>
      </c>
      <c r="N703" s="276" t="s">
        <v>38</v>
      </c>
      <c r="O703" s="91"/>
      <c r="P703" s="229">
        <f>O703*H703</f>
        <v>0</v>
      </c>
      <c r="Q703" s="229">
        <v>0.0028</v>
      </c>
      <c r="R703" s="229">
        <f>Q703*H703</f>
        <v>0.36879359999999994</v>
      </c>
      <c r="S703" s="229">
        <v>0</v>
      </c>
      <c r="T703" s="230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31" t="s">
        <v>399</v>
      </c>
      <c r="AT703" s="231" t="s">
        <v>393</v>
      </c>
      <c r="AU703" s="231" t="s">
        <v>82</v>
      </c>
      <c r="AY703" s="17" t="s">
        <v>171</v>
      </c>
      <c r="BE703" s="232">
        <f>IF(N703="základní",J703,0)</f>
        <v>0</v>
      </c>
      <c r="BF703" s="232">
        <f>IF(N703="snížená",J703,0)</f>
        <v>0</v>
      </c>
      <c r="BG703" s="232">
        <f>IF(N703="zákl. přenesená",J703,0)</f>
        <v>0</v>
      </c>
      <c r="BH703" s="232">
        <f>IF(N703="sníž. přenesená",J703,0)</f>
        <v>0</v>
      </c>
      <c r="BI703" s="232">
        <f>IF(N703="nulová",J703,0)</f>
        <v>0</v>
      </c>
      <c r="BJ703" s="17" t="s">
        <v>80</v>
      </c>
      <c r="BK703" s="232">
        <f>ROUND(I703*H703,2)</f>
        <v>0</v>
      </c>
      <c r="BL703" s="17" t="s">
        <v>307</v>
      </c>
      <c r="BM703" s="231" t="s">
        <v>660</v>
      </c>
    </row>
    <row r="704" s="14" customFormat="1">
      <c r="A704" s="14"/>
      <c r="B704" s="244"/>
      <c r="C704" s="245"/>
      <c r="D704" s="235" t="s">
        <v>179</v>
      </c>
      <c r="E704" s="245"/>
      <c r="F704" s="247" t="s">
        <v>661</v>
      </c>
      <c r="G704" s="245"/>
      <c r="H704" s="248">
        <v>131.71199999999999</v>
      </c>
      <c r="I704" s="249"/>
      <c r="J704" s="245"/>
      <c r="K704" s="245"/>
      <c r="L704" s="250"/>
      <c r="M704" s="251"/>
      <c r="N704" s="252"/>
      <c r="O704" s="252"/>
      <c r="P704" s="252"/>
      <c r="Q704" s="252"/>
      <c r="R704" s="252"/>
      <c r="S704" s="252"/>
      <c r="T704" s="25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4" t="s">
        <v>179</v>
      </c>
      <c r="AU704" s="254" t="s">
        <v>82</v>
      </c>
      <c r="AV704" s="14" t="s">
        <v>82</v>
      </c>
      <c r="AW704" s="14" t="s">
        <v>4</v>
      </c>
      <c r="AX704" s="14" t="s">
        <v>80</v>
      </c>
      <c r="AY704" s="254" t="s">
        <v>171</v>
      </c>
    </row>
    <row r="705" s="2" customFormat="1" ht="24.15" customHeight="1">
      <c r="A705" s="38"/>
      <c r="B705" s="39"/>
      <c r="C705" s="219" t="s">
        <v>662</v>
      </c>
      <c r="D705" s="219" t="s">
        <v>173</v>
      </c>
      <c r="E705" s="220" t="s">
        <v>663</v>
      </c>
      <c r="F705" s="221" t="s">
        <v>664</v>
      </c>
      <c r="G705" s="222" t="s">
        <v>211</v>
      </c>
      <c r="H705" s="223">
        <v>18.199999999999999</v>
      </c>
      <c r="I705" s="224"/>
      <c r="J705" s="225">
        <f>ROUND(I705*H705,2)</f>
        <v>0</v>
      </c>
      <c r="K705" s="226"/>
      <c r="L705" s="44"/>
      <c r="M705" s="227" t="s">
        <v>1</v>
      </c>
      <c r="N705" s="228" t="s">
        <v>38</v>
      </c>
      <c r="O705" s="91"/>
      <c r="P705" s="229">
        <f>O705*H705</f>
        <v>0</v>
      </c>
      <c r="Q705" s="229">
        <v>0</v>
      </c>
      <c r="R705" s="229">
        <f>Q705*H705</f>
        <v>0</v>
      </c>
      <c r="S705" s="229">
        <v>0.0033999999999999998</v>
      </c>
      <c r="T705" s="230">
        <f>S705*H705</f>
        <v>0.061879999999999998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31" t="s">
        <v>307</v>
      </c>
      <c r="AT705" s="231" t="s">
        <v>173</v>
      </c>
      <c r="AU705" s="231" t="s">
        <v>82</v>
      </c>
      <c r="AY705" s="17" t="s">
        <v>171</v>
      </c>
      <c r="BE705" s="232">
        <f>IF(N705="základní",J705,0)</f>
        <v>0</v>
      </c>
      <c r="BF705" s="232">
        <f>IF(N705="snížená",J705,0)</f>
        <v>0</v>
      </c>
      <c r="BG705" s="232">
        <f>IF(N705="zákl. přenesená",J705,0)</f>
        <v>0</v>
      </c>
      <c r="BH705" s="232">
        <f>IF(N705="sníž. přenesená",J705,0)</f>
        <v>0</v>
      </c>
      <c r="BI705" s="232">
        <f>IF(N705="nulová",J705,0)</f>
        <v>0</v>
      </c>
      <c r="BJ705" s="17" t="s">
        <v>80</v>
      </c>
      <c r="BK705" s="232">
        <f>ROUND(I705*H705,2)</f>
        <v>0</v>
      </c>
      <c r="BL705" s="17" t="s">
        <v>307</v>
      </c>
      <c r="BM705" s="231" t="s">
        <v>665</v>
      </c>
    </row>
    <row r="706" s="13" customFormat="1">
      <c r="A706" s="13"/>
      <c r="B706" s="233"/>
      <c r="C706" s="234"/>
      <c r="D706" s="235" t="s">
        <v>179</v>
      </c>
      <c r="E706" s="236" t="s">
        <v>1</v>
      </c>
      <c r="F706" s="237" t="s">
        <v>181</v>
      </c>
      <c r="G706" s="234"/>
      <c r="H706" s="236" t="s">
        <v>1</v>
      </c>
      <c r="I706" s="238"/>
      <c r="J706" s="234"/>
      <c r="K706" s="234"/>
      <c r="L706" s="239"/>
      <c r="M706" s="240"/>
      <c r="N706" s="241"/>
      <c r="O706" s="241"/>
      <c r="P706" s="241"/>
      <c r="Q706" s="241"/>
      <c r="R706" s="241"/>
      <c r="S706" s="241"/>
      <c r="T706" s="24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3" t="s">
        <v>179</v>
      </c>
      <c r="AU706" s="243" t="s">
        <v>82</v>
      </c>
      <c r="AV706" s="13" t="s">
        <v>80</v>
      </c>
      <c r="AW706" s="13" t="s">
        <v>30</v>
      </c>
      <c r="AX706" s="13" t="s">
        <v>73</v>
      </c>
      <c r="AY706" s="243" t="s">
        <v>171</v>
      </c>
    </row>
    <row r="707" s="14" customFormat="1">
      <c r="A707" s="14"/>
      <c r="B707" s="244"/>
      <c r="C707" s="245"/>
      <c r="D707" s="235" t="s">
        <v>179</v>
      </c>
      <c r="E707" s="246" t="s">
        <v>1</v>
      </c>
      <c r="F707" s="247" t="s">
        <v>82</v>
      </c>
      <c r="G707" s="245"/>
      <c r="H707" s="248">
        <v>2</v>
      </c>
      <c r="I707" s="249"/>
      <c r="J707" s="245"/>
      <c r="K707" s="245"/>
      <c r="L707" s="250"/>
      <c r="M707" s="251"/>
      <c r="N707" s="252"/>
      <c r="O707" s="252"/>
      <c r="P707" s="252"/>
      <c r="Q707" s="252"/>
      <c r="R707" s="252"/>
      <c r="S707" s="252"/>
      <c r="T707" s="25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4" t="s">
        <v>179</v>
      </c>
      <c r="AU707" s="254" t="s">
        <v>82</v>
      </c>
      <c r="AV707" s="14" t="s">
        <v>82</v>
      </c>
      <c r="AW707" s="14" t="s">
        <v>30</v>
      </c>
      <c r="AX707" s="14" t="s">
        <v>73</v>
      </c>
      <c r="AY707" s="254" t="s">
        <v>171</v>
      </c>
    </row>
    <row r="708" s="13" customFormat="1">
      <c r="A708" s="13"/>
      <c r="B708" s="233"/>
      <c r="C708" s="234"/>
      <c r="D708" s="235" t="s">
        <v>179</v>
      </c>
      <c r="E708" s="236" t="s">
        <v>1</v>
      </c>
      <c r="F708" s="237" t="s">
        <v>183</v>
      </c>
      <c r="G708" s="234"/>
      <c r="H708" s="236" t="s">
        <v>1</v>
      </c>
      <c r="I708" s="238"/>
      <c r="J708" s="234"/>
      <c r="K708" s="234"/>
      <c r="L708" s="239"/>
      <c r="M708" s="240"/>
      <c r="N708" s="241"/>
      <c r="O708" s="241"/>
      <c r="P708" s="241"/>
      <c r="Q708" s="241"/>
      <c r="R708" s="241"/>
      <c r="S708" s="241"/>
      <c r="T708" s="24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3" t="s">
        <v>179</v>
      </c>
      <c r="AU708" s="243" t="s">
        <v>82</v>
      </c>
      <c r="AV708" s="13" t="s">
        <v>80</v>
      </c>
      <c r="AW708" s="13" t="s">
        <v>30</v>
      </c>
      <c r="AX708" s="13" t="s">
        <v>73</v>
      </c>
      <c r="AY708" s="243" t="s">
        <v>171</v>
      </c>
    </row>
    <row r="709" s="14" customFormat="1">
      <c r="A709" s="14"/>
      <c r="B709" s="244"/>
      <c r="C709" s="245"/>
      <c r="D709" s="235" t="s">
        <v>179</v>
      </c>
      <c r="E709" s="246" t="s">
        <v>1</v>
      </c>
      <c r="F709" s="247" t="s">
        <v>612</v>
      </c>
      <c r="G709" s="245"/>
      <c r="H709" s="248">
        <v>4.2000000000000002</v>
      </c>
      <c r="I709" s="249"/>
      <c r="J709" s="245"/>
      <c r="K709" s="245"/>
      <c r="L709" s="250"/>
      <c r="M709" s="251"/>
      <c r="N709" s="252"/>
      <c r="O709" s="252"/>
      <c r="P709" s="252"/>
      <c r="Q709" s="252"/>
      <c r="R709" s="252"/>
      <c r="S709" s="252"/>
      <c r="T709" s="253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4" t="s">
        <v>179</v>
      </c>
      <c r="AU709" s="254" t="s">
        <v>82</v>
      </c>
      <c r="AV709" s="14" t="s">
        <v>82</v>
      </c>
      <c r="AW709" s="14" t="s">
        <v>30</v>
      </c>
      <c r="AX709" s="14" t="s">
        <v>73</v>
      </c>
      <c r="AY709" s="254" t="s">
        <v>171</v>
      </c>
    </row>
    <row r="710" s="13" customFormat="1">
      <c r="A710" s="13"/>
      <c r="B710" s="233"/>
      <c r="C710" s="234"/>
      <c r="D710" s="235" t="s">
        <v>179</v>
      </c>
      <c r="E710" s="236" t="s">
        <v>1</v>
      </c>
      <c r="F710" s="237" t="s">
        <v>185</v>
      </c>
      <c r="G710" s="234"/>
      <c r="H710" s="236" t="s">
        <v>1</v>
      </c>
      <c r="I710" s="238"/>
      <c r="J710" s="234"/>
      <c r="K710" s="234"/>
      <c r="L710" s="239"/>
      <c r="M710" s="240"/>
      <c r="N710" s="241"/>
      <c r="O710" s="241"/>
      <c r="P710" s="241"/>
      <c r="Q710" s="241"/>
      <c r="R710" s="241"/>
      <c r="S710" s="241"/>
      <c r="T710" s="24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3" t="s">
        <v>179</v>
      </c>
      <c r="AU710" s="243" t="s">
        <v>82</v>
      </c>
      <c r="AV710" s="13" t="s">
        <v>80</v>
      </c>
      <c r="AW710" s="13" t="s">
        <v>30</v>
      </c>
      <c r="AX710" s="13" t="s">
        <v>73</v>
      </c>
      <c r="AY710" s="243" t="s">
        <v>171</v>
      </c>
    </row>
    <row r="711" s="14" customFormat="1">
      <c r="A711" s="14"/>
      <c r="B711" s="244"/>
      <c r="C711" s="245"/>
      <c r="D711" s="235" t="s">
        <v>179</v>
      </c>
      <c r="E711" s="246" t="s">
        <v>1</v>
      </c>
      <c r="F711" s="247" t="s">
        <v>82</v>
      </c>
      <c r="G711" s="245"/>
      <c r="H711" s="248">
        <v>2</v>
      </c>
      <c r="I711" s="249"/>
      <c r="J711" s="245"/>
      <c r="K711" s="245"/>
      <c r="L711" s="250"/>
      <c r="M711" s="251"/>
      <c r="N711" s="252"/>
      <c r="O711" s="252"/>
      <c r="P711" s="252"/>
      <c r="Q711" s="252"/>
      <c r="R711" s="252"/>
      <c r="S711" s="252"/>
      <c r="T711" s="253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4" t="s">
        <v>179</v>
      </c>
      <c r="AU711" s="254" t="s">
        <v>82</v>
      </c>
      <c r="AV711" s="14" t="s">
        <v>82</v>
      </c>
      <c r="AW711" s="14" t="s">
        <v>30</v>
      </c>
      <c r="AX711" s="14" t="s">
        <v>73</v>
      </c>
      <c r="AY711" s="254" t="s">
        <v>171</v>
      </c>
    </row>
    <row r="712" s="13" customFormat="1">
      <c r="A712" s="13"/>
      <c r="B712" s="233"/>
      <c r="C712" s="234"/>
      <c r="D712" s="235" t="s">
        <v>179</v>
      </c>
      <c r="E712" s="236" t="s">
        <v>1</v>
      </c>
      <c r="F712" s="237" t="s">
        <v>666</v>
      </c>
      <c r="G712" s="234"/>
      <c r="H712" s="236" t="s">
        <v>1</v>
      </c>
      <c r="I712" s="238"/>
      <c r="J712" s="234"/>
      <c r="K712" s="234"/>
      <c r="L712" s="239"/>
      <c r="M712" s="240"/>
      <c r="N712" s="241"/>
      <c r="O712" s="241"/>
      <c r="P712" s="241"/>
      <c r="Q712" s="241"/>
      <c r="R712" s="241"/>
      <c r="S712" s="241"/>
      <c r="T712" s="242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3" t="s">
        <v>179</v>
      </c>
      <c r="AU712" s="243" t="s">
        <v>82</v>
      </c>
      <c r="AV712" s="13" t="s">
        <v>80</v>
      </c>
      <c r="AW712" s="13" t="s">
        <v>30</v>
      </c>
      <c r="AX712" s="13" t="s">
        <v>73</v>
      </c>
      <c r="AY712" s="243" t="s">
        <v>171</v>
      </c>
    </row>
    <row r="713" s="14" customFormat="1">
      <c r="A713" s="14"/>
      <c r="B713" s="244"/>
      <c r="C713" s="245"/>
      <c r="D713" s="235" t="s">
        <v>179</v>
      </c>
      <c r="E713" s="246" t="s">
        <v>1</v>
      </c>
      <c r="F713" s="247" t="s">
        <v>667</v>
      </c>
      <c r="G713" s="245"/>
      <c r="H713" s="248">
        <v>10</v>
      </c>
      <c r="I713" s="249"/>
      <c r="J713" s="245"/>
      <c r="K713" s="245"/>
      <c r="L713" s="250"/>
      <c r="M713" s="251"/>
      <c r="N713" s="252"/>
      <c r="O713" s="252"/>
      <c r="P713" s="252"/>
      <c r="Q713" s="252"/>
      <c r="R713" s="252"/>
      <c r="S713" s="252"/>
      <c r="T713" s="253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4" t="s">
        <v>179</v>
      </c>
      <c r="AU713" s="254" t="s">
        <v>82</v>
      </c>
      <c r="AV713" s="14" t="s">
        <v>82</v>
      </c>
      <c r="AW713" s="14" t="s">
        <v>30</v>
      </c>
      <c r="AX713" s="14" t="s">
        <v>73</v>
      </c>
      <c r="AY713" s="254" t="s">
        <v>171</v>
      </c>
    </row>
    <row r="714" s="15" customFormat="1">
      <c r="A714" s="15"/>
      <c r="B714" s="255"/>
      <c r="C714" s="256"/>
      <c r="D714" s="235" t="s">
        <v>179</v>
      </c>
      <c r="E714" s="257" t="s">
        <v>1</v>
      </c>
      <c r="F714" s="258" t="s">
        <v>187</v>
      </c>
      <c r="G714" s="256"/>
      <c r="H714" s="259">
        <v>18.199999999999999</v>
      </c>
      <c r="I714" s="260"/>
      <c r="J714" s="256"/>
      <c r="K714" s="256"/>
      <c r="L714" s="261"/>
      <c r="M714" s="262"/>
      <c r="N714" s="263"/>
      <c r="O714" s="263"/>
      <c r="P714" s="263"/>
      <c r="Q714" s="263"/>
      <c r="R714" s="263"/>
      <c r="S714" s="263"/>
      <c r="T714" s="264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65" t="s">
        <v>179</v>
      </c>
      <c r="AU714" s="265" t="s">
        <v>82</v>
      </c>
      <c r="AV714" s="15" t="s">
        <v>177</v>
      </c>
      <c r="AW714" s="15" t="s">
        <v>30</v>
      </c>
      <c r="AX714" s="15" t="s">
        <v>80</v>
      </c>
      <c r="AY714" s="265" t="s">
        <v>171</v>
      </c>
    </row>
    <row r="715" s="2" customFormat="1" ht="24.15" customHeight="1">
      <c r="A715" s="38"/>
      <c r="B715" s="39"/>
      <c r="C715" s="219" t="s">
        <v>668</v>
      </c>
      <c r="D715" s="219" t="s">
        <v>173</v>
      </c>
      <c r="E715" s="220" t="s">
        <v>669</v>
      </c>
      <c r="F715" s="221" t="s">
        <v>670</v>
      </c>
      <c r="G715" s="222" t="s">
        <v>211</v>
      </c>
      <c r="H715" s="223">
        <v>11.727</v>
      </c>
      <c r="I715" s="224"/>
      <c r="J715" s="225">
        <f>ROUND(I715*H715,2)</f>
        <v>0</v>
      </c>
      <c r="K715" s="226"/>
      <c r="L715" s="44"/>
      <c r="M715" s="227" t="s">
        <v>1</v>
      </c>
      <c r="N715" s="228" t="s">
        <v>38</v>
      </c>
      <c r="O715" s="91"/>
      <c r="P715" s="229">
        <f>O715*H715</f>
        <v>0</v>
      </c>
      <c r="Q715" s="229">
        <v>0</v>
      </c>
      <c r="R715" s="229">
        <f>Q715*H715</f>
        <v>0</v>
      </c>
      <c r="S715" s="229">
        <v>0</v>
      </c>
      <c r="T715" s="230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31" t="s">
        <v>307</v>
      </c>
      <c r="AT715" s="231" t="s">
        <v>173</v>
      </c>
      <c r="AU715" s="231" t="s">
        <v>82</v>
      </c>
      <c r="AY715" s="17" t="s">
        <v>171</v>
      </c>
      <c r="BE715" s="232">
        <f>IF(N715="základní",J715,0)</f>
        <v>0</v>
      </c>
      <c r="BF715" s="232">
        <f>IF(N715="snížená",J715,0)</f>
        <v>0</v>
      </c>
      <c r="BG715" s="232">
        <f>IF(N715="zákl. přenesená",J715,0)</f>
        <v>0</v>
      </c>
      <c r="BH715" s="232">
        <f>IF(N715="sníž. přenesená",J715,0)</f>
        <v>0</v>
      </c>
      <c r="BI715" s="232">
        <f>IF(N715="nulová",J715,0)</f>
        <v>0</v>
      </c>
      <c r="BJ715" s="17" t="s">
        <v>80</v>
      </c>
      <c r="BK715" s="232">
        <f>ROUND(I715*H715,2)</f>
        <v>0</v>
      </c>
      <c r="BL715" s="17" t="s">
        <v>307</v>
      </c>
      <c r="BM715" s="231" t="s">
        <v>671</v>
      </c>
    </row>
    <row r="716" s="13" customFormat="1">
      <c r="A716" s="13"/>
      <c r="B716" s="233"/>
      <c r="C716" s="234"/>
      <c r="D716" s="235" t="s">
        <v>179</v>
      </c>
      <c r="E716" s="236" t="s">
        <v>1</v>
      </c>
      <c r="F716" s="237" t="s">
        <v>181</v>
      </c>
      <c r="G716" s="234"/>
      <c r="H716" s="236" t="s">
        <v>1</v>
      </c>
      <c r="I716" s="238"/>
      <c r="J716" s="234"/>
      <c r="K716" s="234"/>
      <c r="L716" s="239"/>
      <c r="M716" s="240"/>
      <c r="N716" s="241"/>
      <c r="O716" s="241"/>
      <c r="P716" s="241"/>
      <c r="Q716" s="241"/>
      <c r="R716" s="241"/>
      <c r="S716" s="241"/>
      <c r="T716" s="24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3" t="s">
        <v>179</v>
      </c>
      <c r="AU716" s="243" t="s">
        <v>82</v>
      </c>
      <c r="AV716" s="13" t="s">
        <v>80</v>
      </c>
      <c r="AW716" s="13" t="s">
        <v>30</v>
      </c>
      <c r="AX716" s="13" t="s">
        <v>73</v>
      </c>
      <c r="AY716" s="243" t="s">
        <v>171</v>
      </c>
    </row>
    <row r="717" s="14" customFormat="1">
      <c r="A717" s="14"/>
      <c r="B717" s="244"/>
      <c r="C717" s="245"/>
      <c r="D717" s="235" t="s">
        <v>179</v>
      </c>
      <c r="E717" s="246" t="s">
        <v>1</v>
      </c>
      <c r="F717" s="247" t="s">
        <v>82</v>
      </c>
      <c r="G717" s="245"/>
      <c r="H717" s="248">
        <v>2</v>
      </c>
      <c r="I717" s="249"/>
      <c r="J717" s="245"/>
      <c r="K717" s="245"/>
      <c r="L717" s="250"/>
      <c r="M717" s="251"/>
      <c r="N717" s="252"/>
      <c r="O717" s="252"/>
      <c r="P717" s="252"/>
      <c r="Q717" s="252"/>
      <c r="R717" s="252"/>
      <c r="S717" s="252"/>
      <c r="T717" s="253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4" t="s">
        <v>179</v>
      </c>
      <c r="AU717" s="254" t="s">
        <v>82</v>
      </c>
      <c r="AV717" s="14" t="s">
        <v>82</v>
      </c>
      <c r="AW717" s="14" t="s">
        <v>30</v>
      </c>
      <c r="AX717" s="14" t="s">
        <v>73</v>
      </c>
      <c r="AY717" s="254" t="s">
        <v>171</v>
      </c>
    </row>
    <row r="718" s="13" customFormat="1">
      <c r="A718" s="13"/>
      <c r="B718" s="233"/>
      <c r="C718" s="234"/>
      <c r="D718" s="235" t="s">
        <v>179</v>
      </c>
      <c r="E718" s="236" t="s">
        <v>1</v>
      </c>
      <c r="F718" s="237" t="s">
        <v>183</v>
      </c>
      <c r="G718" s="234"/>
      <c r="H718" s="236" t="s">
        <v>1</v>
      </c>
      <c r="I718" s="238"/>
      <c r="J718" s="234"/>
      <c r="K718" s="234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179</v>
      </c>
      <c r="AU718" s="243" t="s">
        <v>82</v>
      </c>
      <c r="AV718" s="13" t="s">
        <v>80</v>
      </c>
      <c r="AW718" s="13" t="s">
        <v>30</v>
      </c>
      <c r="AX718" s="13" t="s">
        <v>73</v>
      </c>
      <c r="AY718" s="243" t="s">
        <v>171</v>
      </c>
    </row>
    <row r="719" s="14" customFormat="1">
      <c r="A719" s="14"/>
      <c r="B719" s="244"/>
      <c r="C719" s="245"/>
      <c r="D719" s="235" t="s">
        <v>179</v>
      </c>
      <c r="E719" s="246" t="s">
        <v>1</v>
      </c>
      <c r="F719" s="247" t="s">
        <v>612</v>
      </c>
      <c r="G719" s="245"/>
      <c r="H719" s="248">
        <v>4.2000000000000002</v>
      </c>
      <c r="I719" s="249"/>
      <c r="J719" s="245"/>
      <c r="K719" s="245"/>
      <c r="L719" s="250"/>
      <c r="M719" s="251"/>
      <c r="N719" s="252"/>
      <c r="O719" s="252"/>
      <c r="P719" s="252"/>
      <c r="Q719" s="252"/>
      <c r="R719" s="252"/>
      <c r="S719" s="252"/>
      <c r="T719" s="25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4" t="s">
        <v>179</v>
      </c>
      <c r="AU719" s="254" t="s">
        <v>82</v>
      </c>
      <c r="AV719" s="14" t="s">
        <v>82</v>
      </c>
      <c r="AW719" s="14" t="s">
        <v>30</v>
      </c>
      <c r="AX719" s="14" t="s">
        <v>73</v>
      </c>
      <c r="AY719" s="254" t="s">
        <v>171</v>
      </c>
    </row>
    <row r="720" s="13" customFormat="1">
      <c r="A720" s="13"/>
      <c r="B720" s="233"/>
      <c r="C720" s="234"/>
      <c r="D720" s="235" t="s">
        <v>179</v>
      </c>
      <c r="E720" s="236" t="s">
        <v>1</v>
      </c>
      <c r="F720" s="237" t="s">
        <v>185</v>
      </c>
      <c r="G720" s="234"/>
      <c r="H720" s="236" t="s">
        <v>1</v>
      </c>
      <c r="I720" s="238"/>
      <c r="J720" s="234"/>
      <c r="K720" s="234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179</v>
      </c>
      <c r="AU720" s="243" t="s">
        <v>82</v>
      </c>
      <c r="AV720" s="13" t="s">
        <v>80</v>
      </c>
      <c r="AW720" s="13" t="s">
        <v>30</v>
      </c>
      <c r="AX720" s="13" t="s">
        <v>73</v>
      </c>
      <c r="AY720" s="243" t="s">
        <v>171</v>
      </c>
    </row>
    <row r="721" s="14" customFormat="1">
      <c r="A721" s="14"/>
      <c r="B721" s="244"/>
      <c r="C721" s="245"/>
      <c r="D721" s="235" t="s">
        <v>179</v>
      </c>
      <c r="E721" s="246" t="s">
        <v>1</v>
      </c>
      <c r="F721" s="247" t="s">
        <v>82</v>
      </c>
      <c r="G721" s="245"/>
      <c r="H721" s="248">
        <v>2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4" t="s">
        <v>179</v>
      </c>
      <c r="AU721" s="254" t="s">
        <v>82</v>
      </c>
      <c r="AV721" s="14" t="s">
        <v>82</v>
      </c>
      <c r="AW721" s="14" t="s">
        <v>30</v>
      </c>
      <c r="AX721" s="14" t="s">
        <v>73</v>
      </c>
      <c r="AY721" s="254" t="s">
        <v>171</v>
      </c>
    </row>
    <row r="722" s="13" customFormat="1">
      <c r="A722" s="13"/>
      <c r="B722" s="233"/>
      <c r="C722" s="234"/>
      <c r="D722" s="235" t="s">
        <v>179</v>
      </c>
      <c r="E722" s="236" t="s">
        <v>1</v>
      </c>
      <c r="F722" s="237" t="s">
        <v>351</v>
      </c>
      <c r="G722" s="234"/>
      <c r="H722" s="236" t="s">
        <v>1</v>
      </c>
      <c r="I722" s="238"/>
      <c r="J722" s="234"/>
      <c r="K722" s="234"/>
      <c r="L722" s="239"/>
      <c r="M722" s="240"/>
      <c r="N722" s="241"/>
      <c r="O722" s="241"/>
      <c r="P722" s="241"/>
      <c r="Q722" s="241"/>
      <c r="R722" s="241"/>
      <c r="S722" s="241"/>
      <c r="T722" s="24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3" t="s">
        <v>179</v>
      </c>
      <c r="AU722" s="243" t="s">
        <v>82</v>
      </c>
      <c r="AV722" s="13" t="s">
        <v>80</v>
      </c>
      <c r="AW722" s="13" t="s">
        <v>30</v>
      </c>
      <c r="AX722" s="13" t="s">
        <v>73</v>
      </c>
      <c r="AY722" s="243" t="s">
        <v>171</v>
      </c>
    </row>
    <row r="723" s="14" customFormat="1">
      <c r="A723" s="14"/>
      <c r="B723" s="244"/>
      <c r="C723" s="245"/>
      <c r="D723" s="235" t="s">
        <v>179</v>
      </c>
      <c r="E723" s="246" t="s">
        <v>1</v>
      </c>
      <c r="F723" s="247" t="s">
        <v>672</v>
      </c>
      <c r="G723" s="245"/>
      <c r="H723" s="248">
        <v>3.5270000000000001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4" t="s">
        <v>179</v>
      </c>
      <c r="AU723" s="254" t="s">
        <v>82</v>
      </c>
      <c r="AV723" s="14" t="s">
        <v>82</v>
      </c>
      <c r="AW723" s="14" t="s">
        <v>30</v>
      </c>
      <c r="AX723" s="14" t="s">
        <v>73</v>
      </c>
      <c r="AY723" s="254" t="s">
        <v>171</v>
      </c>
    </row>
    <row r="724" s="15" customFormat="1">
      <c r="A724" s="15"/>
      <c r="B724" s="255"/>
      <c r="C724" s="256"/>
      <c r="D724" s="235" t="s">
        <v>179</v>
      </c>
      <c r="E724" s="257" t="s">
        <v>1</v>
      </c>
      <c r="F724" s="258" t="s">
        <v>187</v>
      </c>
      <c r="G724" s="256"/>
      <c r="H724" s="259">
        <v>11.727</v>
      </c>
      <c r="I724" s="260"/>
      <c r="J724" s="256"/>
      <c r="K724" s="256"/>
      <c r="L724" s="261"/>
      <c r="M724" s="262"/>
      <c r="N724" s="263"/>
      <c r="O724" s="263"/>
      <c r="P724" s="263"/>
      <c r="Q724" s="263"/>
      <c r="R724" s="263"/>
      <c r="S724" s="263"/>
      <c r="T724" s="264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65" t="s">
        <v>179</v>
      </c>
      <c r="AU724" s="265" t="s">
        <v>82</v>
      </c>
      <c r="AV724" s="15" t="s">
        <v>177</v>
      </c>
      <c r="AW724" s="15" t="s">
        <v>30</v>
      </c>
      <c r="AX724" s="15" t="s">
        <v>80</v>
      </c>
      <c r="AY724" s="265" t="s">
        <v>171</v>
      </c>
    </row>
    <row r="725" s="2" customFormat="1" ht="24.15" customHeight="1">
      <c r="A725" s="38"/>
      <c r="B725" s="39"/>
      <c r="C725" s="266" t="s">
        <v>673</v>
      </c>
      <c r="D725" s="266" t="s">
        <v>393</v>
      </c>
      <c r="E725" s="267" t="s">
        <v>674</v>
      </c>
      <c r="F725" s="268" t="s">
        <v>675</v>
      </c>
      <c r="G725" s="269" t="s">
        <v>211</v>
      </c>
      <c r="H725" s="270">
        <v>12.313000000000001</v>
      </c>
      <c r="I725" s="271"/>
      <c r="J725" s="272">
        <f>ROUND(I725*H725,2)</f>
        <v>0</v>
      </c>
      <c r="K725" s="273"/>
      <c r="L725" s="274"/>
      <c r="M725" s="275" t="s">
        <v>1</v>
      </c>
      <c r="N725" s="276" t="s">
        <v>38</v>
      </c>
      <c r="O725" s="91"/>
      <c r="P725" s="229">
        <f>O725*H725</f>
        <v>0</v>
      </c>
      <c r="Q725" s="229">
        <v>0.00175</v>
      </c>
      <c r="R725" s="229">
        <f>Q725*H725</f>
        <v>0.021547750000000001</v>
      </c>
      <c r="S725" s="229">
        <v>0</v>
      </c>
      <c r="T725" s="230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31" t="s">
        <v>399</v>
      </c>
      <c r="AT725" s="231" t="s">
        <v>393</v>
      </c>
      <c r="AU725" s="231" t="s">
        <v>82</v>
      </c>
      <c r="AY725" s="17" t="s">
        <v>171</v>
      </c>
      <c r="BE725" s="232">
        <f>IF(N725="základní",J725,0)</f>
        <v>0</v>
      </c>
      <c r="BF725" s="232">
        <f>IF(N725="snížená",J725,0)</f>
        <v>0</v>
      </c>
      <c r="BG725" s="232">
        <f>IF(N725="zákl. přenesená",J725,0)</f>
        <v>0</v>
      </c>
      <c r="BH725" s="232">
        <f>IF(N725="sníž. přenesená",J725,0)</f>
        <v>0</v>
      </c>
      <c r="BI725" s="232">
        <f>IF(N725="nulová",J725,0)</f>
        <v>0</v>
      </c>
      <c r="BJ725" s="17" t="s">
        <v>80</v>
      </c>
      <c r="BK725" s="232">
        <f>ROUND(I725*H725,2)</f>
        <v>0</v>
      </c>
      <c r="BL725" s="17" t="s">
        <v>307</v>
      </c>
      <c r="BM725" s="231" t="s">
        <v>676</v>
      </c>
    </row>
    <row r="726" s="14" customFormat="1">
      <c r="A726" s="14"/>
      <c r="B726" s="244"/>
      <c r="C726" s="245"/>
      <c r="D726" s="235" t="s">
        <v>179</v>
      </c>
      <c r="E726" s="245"/>
      <c r="F726" s="247" t="s">
        <v>677</v>
      </c>
      <c r="G726" s="245"/>
      <c r="H726" s="248">
        <v>12.313000000000001</v>
      </c>
      <c r="I726" s="249"/>
      <c r="J726" s="245"/>
      <c r="K726" s="245"/>
      <c r="L726" s="250"/>
      <c r="M726" s="251"/>
      <c r="N726" s="252"/>
      <c r="O726" s="252"/>
      <c r="P726" s="252"/>
      <c r="Q726" s="252"/>
      <c r="R726" s="252"/>
      <c r="S726" s="252"/>
      <c r="T726" s="253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4" t="s">
        <v>179</v>
      </c>
      <c r="AU726" s="254" t="s">
        <v>82</v>
      </c>
      <c r="AV726" s="14" t="s">
        <v>82</v>
      </c>
      <c r="AW726" s="14" t="s">
        <v>4</v>
      </c>
      <c r="AX726" s="14" t="s">
        <v>80</v>
      </c>
      <c r="AY726" s="254" t="s">
        <v>171</v>
      </c>
    </row>
    <row r="727" s="2" customFormat="1" ht="24.15" customHeight="1">
      <c r="A727" s="38"/>
      <c r="B727" s="39"/>
      <c r="C727" s="219" t="s">
        <v>678</v>
      </c>
      <c r="D727" s="219" t="s">
        <v>173</v>
      </c>
      <c r="E727" s="220" t="s">
        <v>679</v>
      </c>
      <c r="F727" s="221" t="s">
        <v>680</v>
      </c>
      <c r="G727" s="222" t="s">
        <v>211</v>
      </c>
      <c r="H727" s="223">
        <v>11.727</v>
      </c>
      <c r="I727" s="224"/>
      <c r="J727" s="225">
        <f>ROUND(I727*H727,2)</f>
        <v>0</v>
      </c>
      <c r="K727" s="226"/>
      <c r="L727" s="44"/>
      <c r="M727" s="227" t="s">
        <v>1</v>
      </c>
      <c r="N727" s="228" t="s">
        <v>38</v>
      </c>
      <c r="O727" s="91"/>
      <c r="P727" s="229">
        <f>O727*H727</f>
        <v>0</v>
      </c>
      <c r="Q727" s="229">
        <v>0</v>
      </c>
      <c r="R727" s="229">
        <f>Q727*H727</f>
        <v>0</v>
      </c>
      <c r="S727" s="229">
        <v>0</v>
      </c>
      <c r="T727" s="230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31" t="s">
        <v>307</v>
      </c>
      <c r="AT727" s="231" t="s">
        <v>173</v>
      </c>
      <c r="AU727" s="231" t="s">
        <v>82</v>
      </c>
      <c r="AY727" s="17" t="s">
        <v>171</v>
      </c>
      <c r="BE727" s="232">
        <f>IF(N727="základní",J727,0)</f>
        <v>0</v>
      </c>
      <c r="BF727" s="232">
        <f>IF(N727="snížená",J727,0)</f>
        <v>0</v>
      </c>
      <c r="BG727" s="232">
        <f>IF(N727="zákl. přenesená",J727,0)</f>
        <v>0</v>
      </c>
      <c r="BH727" s="232">
        <f>IF(N727="sníž. přenesená",J727,0)</f>
        <v>0</v>
      </c>
      <c r="BI727" s="232">
        <f>IF(N727="nulová",J727,0)</f>
        <v>0</v>
      </c>
      <c r="BJ727" s="17" t="s">
        <v>80</v>
      </c>
      <c r="BK727" s="232">
        <f>ROUND(I727*H727,2)</f>
        <v>0</v>
      </c>
      <c r="BL727" s="17" t="s">
        <v>307</v>
      </c>
      <c r="BM727" s="231" t="s">
        <v>681</v>
      </c>
    </row>
    <row r="728" s="13" customFormat="1">
      <c r="A728" s="13"/>
      <c r="B728" s="233"/>
      <c r="C728" s="234"/>
      <c r="D728" s="235" t="s">
        <v>179</v>
      </c>
      <c r="E728" s="236" t="s">
        <v>1</v>
      </c>
      <c r="F728" s="237" t="s">
        <v>181</v>
      </c>
      <c r="G728" s="234"/>
      <c r="H728" s="236" t="s">
        <v>1</v>
      </c>
      <c r="I728" s="238"/>
      <c r="J728" s="234"/>
      <c r="K728" s="234"/>
      <c r="L728" s="239"/>
      <c r="M728" s="240"/>
      <c r="N728" s="241"/>
      <c r="O728" s="241"/>
      <c r="P728" s="241"/>
      <c r="Q728" s="241"/>
      <c r="R728" s="241"/>
      <c r="S728" s="241"/>
      <c r="T728" s="242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3" t="s">
        <v>179</v>
      </c>
      <c r="AU728" s="243" t="s">
        <v>82</v>
      </c>
      <c r="AV728" s="13" t="s">
        <v>80</v>
      </c>
      <c r="AW728" s="13" t="s">
        <v>30</v>
      </c>
      <c r="AX728" s="13" t="s">
        <v>73</v>
      </c>
      <c r="AY728" s="243" t="s">
        <v>171</v>
      </c>
    </row>
    <row r="729" s="14" customFormat="1">
      <c r="A729" s="14"/>
      <c r="B729" s="244"/>
      <c r="C729" s="245"/>
      <c r="D729" s="235" t="s">
        <v>179</v>
      </c>
      <c r="E729" s="246" t="s">
        <v>1</v>
      </c>
      <c r="F729" s="247" t="s">
        <v>82</v>
      </c>
      <c r="G729" s="245"/>
      <c r="H729" s="248">
        <v>2</v>
      </c>
      <c r="I729" s="249"/>
      <c r="J729" s="245"/>
      <c r="K729" s="245"/>
      <c r="L729" s="250"/>
      <c r="M729" s="251"/>
      <c r="N729" s="252"/>
      <c r="O729" s="252"/>
      <c r="P729" s="252"/>
      <c r="Q729" s="252"/>
      <c r="R729" s="252"/>
      <c r="S729" s="252"/>
      <c r="T729" s="253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4" t="s">
        <v>179</v>
      </c>
      <c r="AU729" s="254" t="s">
        <v>82</v>
      </c>
      <c r="AV729" s="14" t="s">
        <v>82</v>
      </c>
      <c r="AW729" s="14" t="s">
        <v>30</v>
      </c>
      <c r="AX729" s="14" t="s">
        <v>73</v>
      </c>
      <c r="AY729" s="254" t="s">
        <v>171</v>
      </c>
    </row>
    <row r="730" s="13" customFormat="1">
      <c r="A730" s="13"/>
      <c r="B730" s="233"/>
      <c r="C730" s="234"/>
      <c r="D730" s="235" t="s">
        <v>179</v>
      </c>
      <c r="E730" s="236" t="s">
        <v>1</v>
      </c>
      <c r="F730" s="237" t="s">
        <v>183</v>
      </c>
      <c r="G730" s="234"/>
      <c r="H730" s="236" t="s">
        <v>1</v>
      </c>
      <c r="I730" s="238"/>
      <c r="J730" s="234"/>
      <c r="K730" s="234"/>
      <c r="L730" s="239"/>
      <c r="M730" s="240"/>
      <c r="N730" s="241"/>
      <c r="O730" s="241"/>
      <c r="P730" s="241"/>
      <c r="Q730" s="241"/>
      <c r="R730" s="241"/>
      <c r="S730" s="241"/>
      <c r="T730" s="242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3" t="s">
        <v>179</v>
      </c>
      <c r="AU730" s="243" t="s">
        <v>82</v>
      </c>
      <c r="AV730" s="13" t="s">
        <v>80</v>
      </c>
      <c r="AW730" s="13" t="s">
        <v>30</v>
      </c>
      <c r="AX730" s="13" t="s">
        <v>73</v>
      </c>
      <c r="AY730" s="243" t="s">
        <v>171</v>
      </c>
    </row>
    <row r="731" s="14" customFormat="1">
      <c r="A731" s="14"/>
      <c r="B731" s="244"/>
      <c r="C731" s="245"/>
      <c r="D731" s="235" t="s">
        <v>179</v>
      </c>
      <c r="E731" s="246" t="s">
        <v>1</v>
      </c>
      <c r="F731" s="247" t="s">
        <v>612</v>
      </c>
      <c r="G731" s="245"/>
      <c r="H731" s="248">
        <v>4.2000000000000002</v>
      </c>
      <c r="I731" s="249"/>
      <c r="J731" s="245"/>
      <c r="K731" s="245"/>
      <c r="L731" s="250"/>
      <c r="M731" s="251"/>
      <c r="N731" s="252"/>
      <c r="O731" s="252"/>
      <c r="P731" s="252"/>
      <c r="Q731" s="252"/>
      <c r="R731" s="252"/>
      <c r="S731" s="252"/>
      <c r="T731" s="253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4" t="s">
        <v>179</v>
      </c>
      <c r="AU731" s="254" t="s">
        <v>82</v>
      </c>
      <c r="AV731" s="14" t="s">
        <v>82</v>
      </c>
      <c r="AW731" s="14" t="s">
        <v>30</v>
      </c>
      <c r="AX731" s="14" t="s">
        <v>73</v>
      </c>
      <c r="AY731" s="254" t="s">
        <v>171</v>
      </c>
    </row>
    <row r="732" s="13" customFormat="1">
      <c r="A732" s="13"/>
      <c r="B732" s="233"/>
      <c r="C732" s="234"/>
      <c r="D732" s="235" t="s">
        <v>179</v>
      </c>
      <c r="E732" s="236" t="s">
        <v>1</v>
      </c>
      <c r="F732" s="237" t="s">
        <v>185</v>
      </c>
      <c r="G732" s="234"/>
      <c r="H732" s="236" t="s">
        <v>1</v>
      </c>
      <c r="I732" s="238"/>
      <c r="J732" s="234"/>
      <c r="K732" s="234"/>
      <c r="L732" s="239"/>
      <c r="M732" s="240"/>
      <c r="N732" s="241"/>
      <c r="O732" s="241"/>
      <c r="P732" s="241"/>
      <c r="Q732" s="241"/>
      <c r="R732" s="241"/>
      <c r="S732" s="241"/>
      <c r="T732" s="242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3" t="s">
        <v>179</v>
      </c>
      <c r="AU732" s="243" t="s">
        <v>82</v>
      </c>
      <c r="AV732" s="13" t="s">
        <v>80</v>
      </c>
      <c r="AW732" s="13" t="s">
        <v>30</v>
      </c>
      <c r="AX732" s="13" t="s">
        <v>73</v>
      </c>
      <c r="AY732" s="243" t="s">
        <v>171</v>
      </c>
    </row>
    <row r="733" s="14" customFormat="1">
      <c r="A733" s="14"/>
      <c r="B733" s="244"/>
      <c r="C733" s="245"/>
      <c r="D733" s="235" t="s">
        <v>179</v>
      </c>
      <c r="E733" s="246" t="s">
        <v>1</v>
      </c>
      <c r="F733" s="247" t="s">
        <v>82</v>
      </c>
      <c r="G733" s="245"/>
      <c r="H733" s="248">
        <v>2</v>
      </c>
      <c r="I733" s="249"/>
      <c r="J733" s="245"/>
      <c r="K733" s="245"/>
      <c r="L733" s="250"/>
      <c r="M733" s="251"/>
      <c r="N733" s="252"/>
      <c r="O733" s="252"/>
      <c r="P733" s="252"/>
      <c r="Q733" s="252"/>
      <c r="R733" s="252"/>
      <c r="S733" s="252"/>
      <c r="T733" s="253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4" t="s">
        <v>179</v>
      </c>
      <c r="AU733" s="254" t="s">
        <v>82</v>
      </c>
      <c r="AV733" s="14" t="s">
        <v>82</v>
      </c>
      <c r="AW733" s="14" t="s">
        <v>30</v>
      </c>
      <c r="AX733" s="14" t="s">
        <v>73</v>
      </c>
      <c r="AY733" s="254" t="s">
        <v>171</v>
      </c>
    </row>
    <row r="734" s="13" customFormat="1">
      <c r="A734" s="13"/>
      <c r="B734" s="233"/>
      <c r="C734" s="234"/>
      <c r="D734" s="235" t="s">
        <v>179</v>
      </c>
      <c r="E734" s="236" t="s">
        <v>1</v>
      </c>
      <c r="F734" s="237" t="s">
        <v>351</v>
      </c>
      <c r="G734" s="234"/>
      <c r="H734" s="236" t="s">
        <v>1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179</v>
      </c>
      <c r="AU734" s="243" t="s">
        <v>82</v>
      </c>
      <c r="AV734" s="13" t="s">
        <v>80</v>
      </c>
      <c r="AW734" s="13" t="s">
        <v>30</v>
      </c>
      <c r="AX734" s="13" t="s">
        <v>73</v>
      </c>
      <c r="AY734" s="243" t="s">
        <v>171</v>
      </c>
    </row>
    <row r="735" s="14" customFormat="1">
      <c r="A735" s="14"/>
      <c r="B735" s="244"/>
      <c r="C735" s="245"/>
      <c r="D735" s="235" t="s">
        <v>179</v>
      </c>
      <c r="E735" s="246" t="s">
        <v>1</v>
      </c>
      <c r="F735" s="247" t="s">
        <v>672</v>
      </c>
      <c r="G735" s="245"/>
      <c r="H735" s="248">
        <v>3.5270000000000001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179</v>
      </c>
      <c r="AU735" s="254" t="s">
        <v>82</v>
      </c>
      <c r="AV735" s="14" t="s">
        <v>82</v>
      </c>
      <c r="AW735" s="14" t="s">
        <v>30</v>
      </c>
      <c r="AX735" s="14" t="s">
        <v>73</v>
      </c>
      <c r="AY735" s="254" t="s">
        <v>171</v>
      </c>
    </row>
    <row r="736" s="15" customFormat="1">
      <c r="A736" s="15"/>
      <c r="B736" s="255"/>
      <c r="C736" s="256"/>
      <c r="D736" s="235" t="s">
        <v>179</v>
      </c>
      <c r="E736" s="257" t="s">
        <v>1</v>
      </c>
      <c r="F736" s="258" t="s">
        <v>187</v>
      </c>
      <c r="G736" s="256"/>
      <c r="H736" s="259">
        <v>11.727</v>
      </c>
      <c r="I736" s="260"/>
      <c r="J736" s="256"/>
      <c r="K736" s="256"/>
      <c r="L736" s="261"/>
      <c r="M736" s="262"/>
      <c r="N736" s="263"/>
      <c r="O736" s="263"/>
      <c r="P736" s="263"/>
      <c r="Q736" s="263"/>
      <c r="R736" s="263"/>
      <c r="S736" s="263"/>
      <c r="T736" s="264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65" t="s">
        <v>179</v>
      </c>
      <c r="AU736" s="265" t="s">
        <v>82</v>
      </c>
      <c r="AV736" s="15" t="s">
        <v>177</v>
      </c>
      <c r="AW736" s="15" t="s">
        <v>30</v>
      </c>
      <c r="AX736" s="15" t="s">
        <v>80</v>
      </c>
      <c r="AY736" s="265" t="s">
        <v>171</v>
      </c>
    </row>
    <row r="737" s="2" customFormat="1" ht="24.15" customHeight="1">
      <c r="A737" s="38"/>
      <c r="B737" s="39"/>
      <c r="C737" s="266" t="s">
        <v>682</v>
      </c>
      <c r="D737" s="266" t="s">
        <v>393</v>
      </c>
      <c r="E737" s="267" t="s">
        <v>683</v>
      </c>
      <c r="F737" s="268" t="s">
        <v>684</v>
      </c>
      <c r="G737" s="269" t="s">
        <v>211</v>
      </c>
      <c r="H737" s="270">
        <v>13.667999999999999</v>
      </c>
      <c r="I737" s="271"/>
      <c r="J737" s="272">
        <f>ROUND(I737*H737,2)</f>
        <v>0</v>
      </c>
      <c r="K737" s="273"/>
      <c r="L737" s="274"/>
      <c r="M737" s="275" t="s">
        <v>1</v>
      </c>
      <c r="N737" s="276" t="s">
        <v>38</v>
      </c>
      <c r="O737" s="91"/>
      <c r="P737" s="229">
        <f>O737*H737</f>
        <v>0</v>
      </c>
      <c r="Q737" s="229">
        <v>0.00060999999999999997</v>
      </c>
      <c r="R737" s="229">
        <f>Q737*H737</f>
        <v>0.0083374799999999995</v>
      </c>
      <c r="S737" s="229">
        <v>0</v>
      </c>
      <c r="T737" s="230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31" t="s">
        <v>399</v>
      </c>
      <c r="AT737" s="231" t="s">
        <v>393</v>
      </c>
      <c r="AU737" s="231" t="s">
        <v>82</v>
      </c>
      <c r="AY737" s="17" t="s">
        <v>171</v>
      </c>
      <c r="BE737" s="232">
        <f>IF(N737="základní",J737,0)</f>
        <v>0</v>
      </c>
      <c r="BF737" s="232">
        <f>IF(N737="snížená",J737,0)</f>
        <v>0</v>
      </c>
      <c r="BG737" s="232">
        <f>IF(N737="zákl. přenesená",J737,0)</f>
        <v>0</v>
      </c>
      <c r="BH737" s="232">
        <f>IF(N737="sníž. přenesená",J737,0)</f>
        <v>0</v>
      </c>
      <c r="BI737" s="232">
        <f>IF(N737="nulová",J737,0)</f>
        <v>0</v>
      </c>
      <c r="BJ737" s="17" t="s">
        <v>80</v>
      </c>
      <c r="BK737" s="232">
        <f>ROUND(I737*H737,2)</f>
        <v>0</v>
      </c>
      <c r="BL737" s="17" t="s">
        <v>307</v>
      </c>
      <c r="BM737" s="231" t="s">
        <v>685</v>
      </c>
    </row>
    <row r="738" s="14" customFormat="1">
      <c r="A738" s="14"/>
      <c r="B738" s="244"/>
      <c r="C738" s="245"/>
      <c r="D738" s="235" t="s">
        <v>179</v>
      </c>
      <c r="E738" s="245"/>
      <c r="F738" s="247" t="s">
        <v>686</v>
      </c>
      <c r="G738" s="245"/>
      <c r="H738" s="248">
        <v>13.667999999999999</v>
      </c>
      <c r="I738" s="249"/>
      <c r="J738" s="245"/>
      <c r="K738" s="245"/>
      <c r="L738" s="250"/>
      <c r="M738" s="251"/>
      <c r="N738" s="252"/>
      <c r="O738" s="252"/>
      <c r="P738" s="252"/>
      <c r="Q738" s="252"/>
      <c r="R738" s="252"/>
      <c r="S738" s="252"/>
      <c r="T738" s="25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4" t="s">
        <v>179</v>
      </c>
      <c r="AU738" s="254" t="s">
        <v>82</v>
      </c>
      <c r="AV738" s="14" t="s">
        <v>82</v>
      </c>
      <c r="AW738" s="14" t="s">
        <v>4</v>
      </c>
      <c r="AX738" s="14" t="s">
        <v>80</v>
      </c>
      <c r="AY738" s="254" t="s">
        <v>171</v>
      </c>
    </row>
    <row r="739" s="2" customFormat="1" ht="24.15" customHeight="1">
      <c r="A739" s="38"/>
      <c r="B739" s="39"/>
      <c r="C739" s="219" t="s">
        <v>687</v>
      </c>
      <c r="D739" s="219" t="s">
        <v>173</v>
      </c>
      <c r="E739" s="220" t="s">
        <v>688</v>
      </c>
      <c r="F739" s="221" t="s">
        <v>689</v>
      </c>
      <c r="G739" s="222" t="s">
        <v>371</v>
      </c>
      <c r="H739" s="223">
        <v>0.39900000000000002</v>
      </c>
      <c r="I739" s="224"/>
      <c r="J739" s="225">
        <f>ROUND(I739*H739,2)</f>
        <v>0</v>
      </c>
      <c r="K739" s="226"/>
      <c r="L739" s="44"/>
      <c r="M739" s="227" t="s">
        <v>1</v>
      </c>
      <c r="N739" s="228" t="s">
        <v>38</v>
      </c>
      <c r="O739" s="91"/>
      <c r="P739" s="229">
        <f>O739*H739</f>
        <v>0</v>
      </c>
      <c r="Q739" s="229">
        <v>0</v>
      </c>
      <c r="R739" s="229">
        <f>Q739*H739</f>
        <v>0</v>
      </c>
      <c r="S739" s="229">
        <v>0</v>
      </c>
      <c r="T739" s="230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31" t="s">
        <v>307</v>
      </c>
      <c r="AT739" s="231" t="s">
        <v>173</v>
      </c>
      <c r="AU739" s="231" t="s">
        <v>82</v>
      </c>
      <c r="AY739" s="17" t="s">
        <v>171</v>
      </c>
      <c r="BE739" s="232">
        <f>IF(N739="základní",J739,0)</f>
        <v>0</v>
      </c>
      <c r="BF739" s="232">
        <f>IF(N739="snížená",J739,0)</f>
        <v>0</v>
      </c>
      <c r="BG739" s="232">
        <f>IF(N739="zákl. přenesená",J739,0)</f>
        <v>0</v>
      </c>
      <c r="BH739" s="232">
        <f>IF(N739="sníž. přenesená",J739,0)</f>
        <v>0</v>
      </c>
      <c r="BI739" s="232">
        <f>IF(N739="nulová",J739,0)</f>
        <v>0</v>
      </c>
      <c r="BJ739" s="17" t="s">
        <v>80</v>
      </c>
      <c r="BK739" s="232">
        <f>ROUND(I739*H739,2)</f>
        <v>0</v>
      </c>
      <c r="BL739" s="17" t="s">
        <v>307</v>
      </c>
      <c r="BM739" s="231" t="s">
        <v>690</v>
      </c>
    </row>
    <row r="740" s="2" customFormat="1" ht="24.15" customHeight="1">
      <c r="A740" s="38"/>
      <c r="B740" s="39"/>
      <c r="C740" s="219" t="s">
        <v>691</v>
      </c>
      <c r="D740" s="219" t="s">
        <v>173</v>
      </c>
      <c r="E740" s="220" t="s">
        <v>692</v>
      </c>
      <c r="F740" s="221" t="s">
        <v>693</v>
      </c>
      <c r="G740" s="222" t="s">
        <v>371</v>
      </c>
      <c r="H740" s="223">
        <v>0.39900000000000002</v>
      </c>
      <c r="I740" s="224"/>
      <c r="J740" s="225">
        <f>ROUND(I740*H740,2)</f>
        <v>0</v>
      </c>
      <c r="K740" s="226"/>
      <c r="L740" s="44"/>
      <c r="M740" s="227" t="s">
        <v>1</v>
      </c>
      <c r="N740" s="228" t="s">
        <v>38</v>
      </c>
      <c r="O740" s="91"/>
      <c r="P740" s="229">
        <f>O740*H740</f>
        <v>0</v>
      </c>
      <c r="Q740" s="229">
        <v>0</v>
      </c>
      <c r="R740" s="229">
        <f>Q740*H740</f>
        <v>0</v>
      </c>
      <c r="S740" s="229">
        <v>0</v>
      </c>
      <c r="T740" s="230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31" t="s">
        <v>307</v>
      </c>
      <c r="AT740" s="231" t="s">
        <v>173</v>
      </c>
      <c r="AU740" s="231" t="s">
        <v>82</v>
      </c>
      <c r="AY740" s="17" t="s">
        <v>171</v>
      </c>
      <c r="BE740" s="232">
        <f>IF(N740="základní",J740,0)</f>
        <v>0</v>
      </c>
      <c r="BF740" s="232">
        <f>IF(N740="snížená",J740,0)</f>
        <v>0</v>
      </c>
      <c r="BG740" s="232">
        <f>IF(N740="zákl. přenesená",J740,0)</f>
        <v>0</v>
      </c>
      <c r="BH740" s="232">
        <f>IF(N740="sníž. přenesená",J740,0)</f>
        <v>0</v>
      </c>
      <c r="BI740" s="232">
        <f>IF(N740="nulová",J740,0)</f>
        <v>0</v>
      </c>
      <c r="BJ740" s="17" t="s">
        <v>80</v>
      </c>
      <c r="BK740" s="232">
        <f>ROUND(I740*H740,2)</f>
        <v>0</v>
      </c>
      <c r="BL740" s="17" t="s">
        <v>307</v>
      </c>
      <c r="BM740" s="231" t="s">
        <v>694</v>
      </c>
    </row>
    <row r="741" s="2" customFormat="1" ht="24.15" customHeight="1">
      <c r="A741" s="38"/>
      <c r="B741" s="39"/>
      <c r="C741" s="219" t="s">
        <v>695</v>
      </c>
      <c r="D741" s="219" t="s">
        <v>173</v>
      </c>
      <c r="E741" s="220" t="s">
        <v>696</v>
      </c>
      <c r="F741" s="221" t="s">
        <v>697</v>
      </c>
      <c r="G741" s="222" t="s">
        <v>371</v>
      </c>
      <c r="H741" s="223">
        <v>0.39900000000000002</v>
      </c>
      <c r="I741" s="224"/>
      <c r="J741" s="225">
        <f>ROUND(I741*H741,2)</f>
        <v>0</v>
      </c>
      <c r="K741" s="226"/>
      <c r="L741" s="44"/>
      <c r="M741" s="227" t="s">
        <v>1</v>
      </c>
      <c r="N741" s="228" t="s">
        <v>38</v>
      </c>
      <c r="O741" s="91"/>
      <c r="P741" s="229">
        <f>O741*H741</f>
        <v>0</v>
      </c>
      <c r="Q741" s="229">
        <v>0</v>
      </c>
      <c r="R741" s="229">
        <f>Q741*H741</f>
        <v>0</v>
      </c>
      <c r="S741" s="229">
        <v>0</v>
      </c>
      <c r="T741" s="230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31" t="s">
        <v>307</v>
      </c>
      <c r="AT741" s="231" t="s">
        <v>173</v>
      </c>
      <c r="AU741" s="231" t="s">
        <v>82</v>
      </c>
      <c r="AY741" s="17" t="s">
        <v>171</v>
      </c>
      <c r="BE741" s="232">
        <f>IF(N741="základní",J741,0)</f>
        <v>0</v>
      </c>
      <c r="BF741" s="232">
        <f>IF(N741="snížená",J741,0)</f>
        <v>0</v>
      </c>
      <c r="BG741" s="232">
        <f>IF(N741="zákl. přenesená",J741,0)</f>
        <v>0</v>
      </c>
      <c r="BH741" s="232">
        <f>IF(N741="sníž. přenesená",J741,0)</f>
        <v>0</v>
      </c>
      <c r="BI741" s="232">
        <f>IF(N741="nulová",J741,0)</f>
        <v>0</v>
      </c>
      <c r="BJ741" s="17" t="s">
        <v>80</v>
      </c>
      <c r="BK741" s="232">
        <f>ROUND(I741*H741,2)</f>
        <v>0</v>
      </c>
      <c r="BL741" s="17" t="s">
        <v>307</v>
      </c>
      <c r="BM741" s="231" t="s">
        <v>698</v>
      </c>
    </row>
    <row r="742" s="12" customFormat="1" ht="22.8" customHeight="1">
      <c r="A742" s="12"/>
      <c r="B742" s="203"/>
      <c r="C742" s="204"/>
      <c r="D742" s="205" t="s">
        <v>72</v>
      </c>
      <c r="E742" s="217" t="s">
        <v>699</v>
      </c>
      <c r="F742" s="217" t="s">
        <v>700</v>
      </c>
      <c r="G742" s="204"/>
      <c r="H742" s="204"/>
      <c r="I742" s="207"/>
      <c r="J742" s="218">
        <f>BK742</f>
        <v>0</v>
      </c>
      <c r="K742" s="204"/>
      <c r="L742" s="209"/>
      <c r="M742" s="210"/>
      <c r="N742" s="211"/>
      <c r="O742" s="211"/>
      <c r="P742" s="212">
        <f>SUM(P743:P822)</f>
        <v>0</v>
      </c>
      <c r="Q742" s="211"/>
      <c r="R742" s="212">
        <f>SUM(R743:R822)</f>
        <v>0.064124999999999988</v>
      </c>
      <c r="S742" s="211"/>
      <c r="T742" s="213">
        <f>SUM(T743:T822)</f>
        <v>0.037319999999999999</v>
      </c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R742" s="214" t="s">
        <v>82</v>
      </c>
      <c r="AT742" s="215" t="s">
        <v>72</v>
      </c>
      <c r="AU742" s="215" t="s">
        <v>80</v>
      </c>
      <c r="AY742" s="214" t="s">
        <v>171</v>
      </c>
      <c r="BK742" s="216">
        <f>SUM(BK743:BK822)</f>
        <v>0</v>
      </c>
    </row>
    <row r="743" s="2" customFormat="1" ht="16.5" customHeight="1">
      <c r="A743" s="38"/>
      <c r="B743" s="39"/>
      <c r="C743" s="219" t="s">
        <v>701</v>
      </c>
      <c r="D743" s="219" t="s">
        <v>173</v>
      </c>
      <c r="E743" s="220" t="s">
        <v>702</v>
      </c>
      <c r="F743" s="221" t="s">
        <v>703</v>
      </c>
      <c r="G743" s="222" t="s">
        <v>195</v>
      </c>
      <c r="H743" s="223">
        <v>8</v>
      </c>
      <c r="I743" s="224"/>
      <c r="J743" s="225">
        <f>ROUND(I743*H743,2)</f>
        <v>0</v>
      </c>
      <c r="K743" s="226"/>
      <c r="L743" s="44"/>
      <c r="M743" s="227" t="s">
        <v>1</v>
      </c>
      <c r="N743" s="228" t="s">
        <v>38</v>
      </c>
      <c r="O743" s="91"/>
      <c r="P743" s="229">
        <f>O743*H743</f>
        <v>0</v>
      </c>
      <c r="Q743" s="229">
        <v>0</v>
      </c>
      <c r="R743" s="229">
        <f>Q743*H743</f>
        <v>0</v>
      </c>
      <c r="S743" s="229">
        <v>0</v>
      </c>
      <c r="T743" s="230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31" t="s">
        <v>307</v>
      </c>
      <c r="AT743" s="231" t="s">
        <v>173</v>
      </c>
      <c r="AU743" s="231" t="s">
        <v>82</v>
      </c>
      <c r="AY743" s="17" t="s">
        <v>171</v>
      </c>
      <c r="BE743" s="232">
        <f>IF(N743="základní",J743,0)</f>
        <v>0</v>
      </c>
      <c r="BF743" s="232">
        <f>IF(N743="snížená",J743,0)</f>
        <v>0</v>
      </c>
      <c r="BG743" s="232">
        <f>IF(N743="zákl. přenesená",J743,0)</f>
        <v>0</v>
      </c>
      <c r="BH743" s="232">
        <f>IF(N743="sníž. přenesená",J743,0)</f>
        <v>0</v>
      </c>
      <c r="BI743" s="232">
        <f>IF(N743="nulová",J743,0)</f>
        <v>0</v>
      </c>
      <c r="BJ743" s="17" t="s">
        <v>80</v>
      </c>
      <c r="BK743" s="232">
        <f>ROUND(I743*H743,2)</f>
        <v>0</v>
      </c>
      <c r="BL743" s="17" t="s">
        <v>307</v>
      </c>
      <c r="BM743" s="231" t="s">
        <v>704</v>
      </c>
    </row>
    <row r="744" s="13" customFormat="1">
      <c r="A744" s="13"/>
      <c r="B744" s="233"/>
      <c r="C744" s="234"/>
      <c r="D744" s="235" t="s">
        <v>179</v>
      </c>
      <c r="E744" s="236" t="s">
        <v>1</v>
      </c>
      <c r="F744" s="237" t="s">
        <v>705</v>
      </c>
      <c r="G744" s="234"/>
      <c r="H744" s="236" t="s">
        <v>1</v>
      </c>
      <c r="I744" s="238"/>
      <c r="J744" s="234"/>
      <c r="K744" s="234"/>
      <c r="L744" s="239"/>
      <c r="M744" s="240"/>
      <c r="N744" s="241"/>
      <c r="O744" s="241"/>
      <c r="P744" s="241"/>
      <c r="Q744" s="241"/>
      <c r="R744" s="241"/>
      <c r="S744" s="241"/>
      <c r="T744" s="24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3" t="s">
        <v>179</v>
      </c>
      <c r="AU744" s="243" t="s">
        <v>82</v>
      </c>
      <c r="AV744" s="13" t="s">
        <v>80</v>
      </c>
      <c r="AW744" s="13" t="s">
        <v>30</v>
      </c>
      <c r="AX744" s="13" t="s">
        <v>73</v>
      </c>
      <c r="AY744" s="243" t="s">
        <v>171</v>
      </c>
    </row>
    <row r="745" s="14" customFormat="1">
      <c r="A745" s="14"/>
      <c r="B745" s="244"/>
      <c r="C745" s="245"/>
      <c r="D745" s="235" t="s">
        <v>179</v>
      </c>
      <c r="E745" s="246" t="s">
        <v>1</v>
      </c>
      <c r="F745" s="247" t="s">
        <v>236</v>
      </c>
      <c r="G745" s="245"/>
      <c r="H745" s="248">
        <v>8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179</v>
      </c>
      <c r="AU745" s="254" t="s">
        <v>82</v>
      </c>
      <c r="AV745" s="14" t="s">
        <v>82</v>
      </c>
      <c r="AW745" s="14" t="s">
        <v>30</v>
      </c>
      <c r="AX745" s="14" t="s">
        <v>80</v>
      </c>
      <c r="AY745" s="254" t="s">
        <v>171</v>
      </c>
    </row>
    <row r="746" s="2" customFormat="1" ht="16.5" customHeight="1">
      <c r="A746" s="38"/>
      <c r="B746" s="39"/>
      <c r="C746" s="219" t="s">
        <v>706</v>
      </c>
      <c r="D746" s="219" t="s">
        <v>173</v>
      </c>
      <c r="E746" s="220" t="s">
        <v>707</v>
      </c>
      <c r="F746" s="221" t="s">
        <v>708</v>
      </c>
      <c r="G746" s="222" t="s">
        <v>195</v>
      </c>
      <c r="H746" s="223">
        <v>6</v>
      </c>
      <c r="I746" s="224"/>
      <c r="J746" s="225">
        <f>ROUND(I746*H746,2)</f>
        <v>0</v>
      </c>
      <c r="K746" s="226"/>
      <c r="L746" s="44"/>
      <c r="M746" s="227" t="s">
        <v>1</v>
      </c>
      <c r="N746" s="228" t="s">
        <v>38</v>
      </c>
      <c r="O746" s="91"/>
      <c r="P746" s="229">
        <f>O746*H746</f>
        <v>0</v>
      </c>
      <c r="Q746" s="229">
        <v>0</v>
      </c>
      <c r="R746" s="229">
        <f>Q746*H746</f>
        <v>0</v>
      </c>
      <c r="S746" s="229">
        <v>0</v>
      </c>
      <c r="T746" s="230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31" t="s">
        <v>307</v>
      </c>
      <c r="AT746" s="231" t="s">
        <v>173</v>
      </c>
      <c r="AU746" s="231" t="s">
        <v>82</v>
      </c>
      <c r="AY746" s="17" t="s">
        <v>171</v>
      </c>
      <c r="BE746" s="232">
        <f>IF(N746="základní",J746,0)</f>
        <v>0</v>
      </c>
      <c r="BF746" s="232">
        <f>IF(N746="snížená",J746,0)</f>
        <v>0</v>
      </c>
      <c r="BG746" s="232">
        <f>IF(N746="zákl. přenesená",J746,0)</f>
        <v>0</v>
      </c>
      <c r="BH746" s="232">
        <f>IF(N746="sníž. přenesená",J746,0)</f>
        <v>0</v>
      </c>
      <c r="BI746" s="232">
        <f>IF(N746="nulová",J746,0)</f>
        <v>0</v>
      </c>
      <c r="BJ746" s="17" t="s">
        <v>80</v>
      </c>
      <c r="BK746" s="232">
        <f>ROUND(I746*H746,2)</f>
        <v>0</v>
      </c>
      <c r="BL746" s="17" t="s">
        <v>307</v>
      </c>
      <c r="BM746" s="231" t="s">
        <v>709</v>
      </c>
    </row>
    <row r="747" s="13" customFormat="1">
      <c r="A747" s="13"/>
      <c r="B747" s="233"/>
      <c r="C747" s="234"/>
      <c r="D747" s="235" t="s">
        <v>179</v>
      </c>
      <c r="E747" s="236" t="s">
        <v>1</v>
      </c>
      <c r="F747" s="237" t="s">
        <v>710</v>
      </c>
      <c r="G747" s="234"/>
      <c r="H747" s="236" t="s">
        <v>1</v>
      </c>
      <c r="I747" s="238"/>
      <c r="J747" s="234"/>
      <c r="K747" s="234"/>
      <c r="L747" s="239"/>
      <c r="M747" s="240"/>
      <c r="N747" s="241"/>
      <c r="O747" s="241"/>
      <c r="P747" s="241"/>
      <c r="Q747" s="241"/>
      <c r="R747" s="241"/>
      <c r="S747" s="241"/>
      <c r="T747" s="242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3" t="s">
        <v>179</v>
      </c>
      <c r="AU747" s="243" t="s">
        <v>82</v>
      </c>
      <c r="AV747" s="13" t="s">
        <v>80</v>
      </c>
      <c r="AW747" s="13" t="s">
        <v>30</v>
      </c>
      <c r="AX747" s="13" t="s">
        <v>73</v>
      </c>
      <c r="AY747" s="243" t="s">
        <v>171</v>
      </c>
    </row>
    <row r="748" s="14" customFormat="1">
      <c r="A748" s="14"/>
      <c r="B748" s="244"/>
      <c r="C748" s="245"/>
      <c r="D748" s="235" t="s">
        <v>179</v>
      </c>
      <c r="E748" s="246" t="s">
        <v>1</v>
      </c>
      <c r="F748" s="247" t="s">
        <v>208</v>
      </c>
      <c r="G748" s="245"/>
      <c r="H748" s="248">
        <v>6</v>
      </c>
      <c r="I748" s="249"/>
      <c r="J748" s="245"/>
      <c r="K748" s="245"/>
      <c r="L748" s="250"/>
      <c r="M748" s="251"/>
      <c r="N748" s="252"/>
      <c r="O748" s="252"/>
      <c r="P748" s="252"/>
      <c r="Q748" s="252"/>
      <c r="R748" s="252"/>
      <c r="S748" s="252"/>
      <c r="T748" s="253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4" t="s">
        <v>179</v>
      </c>
      <c r="AU748" s="254" t="s">
        <v>82</v>
      </c>
      <c r="AV748" s="14" t="s">
        <v>82</v>
      </c>
      <c r="AW748" s="14" t="s">
        <v>30</v>
      </c>
      <c r="AX748" s="14" t="s">
        <v>80</v>
      </c>
      <c r="AY748" s="254" t="s">
        <v>171</v>
      </c>
    </row>
    <row r="749" s="2" customFormat="1" ht="16.5" customHeight="1">
      <c r="A749" s="38"/>
      <c r="B749" s="39"/>
      <c r="C749" s="219" t="s">
        <v>711</v>
      </c>
      <c r="D749" s="219" t="s">
        <v>173</v>
      </c>
      <c r="E749" s="220" t="s">
        <v>712</v>
      </c>
      <c r="F749" s="221" t="s">
        <v>713</v>
      </c>
      <c r="G749" s="222" t="s">
        <v>195</v>
      </c>
      <c r="H749" s="223">
        <v>6</v>
      </c>
      <c r="I749" s="224"/>
      <c r="J749" s="225">
        <f>ROUND(I749*H749,2)</f>
        <v>0</v>
      </c>
      <c r="K749" s="226"/>
      <c r="L749" s="44"/>
      <c r="M749" s="227" t="s">
        <v>1</v>
      </c>
      <c r="N749" s="228" t="s">
        <v>38</v>
      </c>
      <c r="O749" s="91"/>
      <c r="P749" s="229">
        <f>O749*H749</f>
        <v>0</v>
      </c>
      <c r="Q749" s="229">
        <v>0</v>
      </c>
      <c r="R749" s="229">
        <f>Q749*H749</f>
        <v>0</v>
      </c>
      <c r="S749" s="229">
        <v>0</v>
      </c>
      <c r="T749" s="230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31" t="s">
        <v>307</v>
      </c>
      <c r="AT749" s="231" t="s">
        <v>173</v>
      </c>
      <c r="AU749" s="231" t="s">
        <v>82</v>
      </c>
      <c r="AY749" s="17" t="s">
        <v>171</v>
      </c>
      <c r="BE749" s="232">
        <f>IF(N749="základní",J749,0)</f>
        <v>0</v>
      </c>
      <c r="BF749" s="232">
        <f>IF(N749="snížená",J749,0)</f>
        <v>0</v>
      </c>
      <c r="BG749" s="232">
        <f>IF(N749="zákl. přenesená",J749,0)</f>
        <v>0</v>
      </c>
      <c r="BH749" s="232">
        <f>IF(N749="sníž. přenesená",J749,0)</f>
        <v>0</v>
      </c>
      <c r="BI749" s="232">
        <f>IF(N749="nulová",J749,0)</f>
        <v>0</v>
      </c>
      <c r="BJ749" s="17" t="s">
        <v>80</v>
      </c>
      <c r="BK749" s="232">
        <f>ROUND(I749*H749,2)</f>
        <v>0</v>
      </c>
      <c r="BL749" s="17" t="s">
        <v>307</v>
      </c>
      <c r="BM749" s="231" t="s">
        <v>714</v>
      </c>
    </row>
    <row r="750" s="13" customFormat="1">
      <c r="A750" s="13"/>
      <c r="B750" s="233"/>
      <c r="C750" s="234"/>
      <c r="D750" s="235" t="s">
        <v>179</v>
      </c>
      <c r="E750" s="236" t="s">
        <v>1</v>
      </c>
      <c r="F750" s="237" t="s">
        <v>545</v>
      </c>
      <c r="G750" s="234"/>
      <c r="H750" s="236" t="s">
        <v>1</v>
      </c>
      <c r="I750" s="238"/>
      <c r="J750" s="234"/>
      <c r="K750" s="234"/>
      <c r="L750" s="239"/>
      <c r="M750" s="240"/>
      <c r="N750" s="241"/>
      <c r="O750" s="241"/>
      <c r="P750" s="241"/>
      <c r="Q750" s="241"/>
      <c r="R750" s="241"/>
      <c r="S750" s="241"/>
      <c r="T750" s="242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3" t="s">
        <v>179</v>
      </c>
      <c r="AU750" s="243" t="s">
        <v>82</v>
      </c>
      <c r="AV750" s="13" t="s">
        <v>80</v>
      </c>
      <c r="AW750" s="13" t="s">
        <v>30</v>
      </c>
      <c r="AX750" s="13" t="s">
        <v>73</v>
      </c>
      <c r="AY750" s="243" t="s">
        <v>171</v>
      </c>
    </row>
    <row r="751" s="14" customFormat="1">
      <c r="A751" s="14"/>
      <c r="B751" s="244"/>
      <c r="C751" s="245"/>
      <c r="D751" s="235" t="s">
        <v>179</v>
      </c>
      <c r="E751" s="246" t="s">
        <v>1</v>
      </c>
      <c r="F751" s="247" t="s">
        <v>177</v>
      </c>
      <c r="G751" s="245"/>
      <c r="H751" s="248">
        <v>4</v>
      </c>
      <c r="I751" s="249"/>
      <c r="J751" s="245"/>
      <c r="K751" s="245"/>
      <c r="L751" s="250"/>
      <c r="M751" s="251"/>
      <c r="N751" s="252"/>
      <c r="O751" s="252"/>
      <c r="P751" s="252"/>
      <c r="Q751" s="252"/>
      <c r="R751" s="252"/>
      <c r="S751" s="252"/>
      <c r="T751" s="253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4" t="s">
        <v>179</v>
      </c>
      <c r="AU751" s="254" t="s">
        <v>82</v>
      </c>
      <c r="AV751" s="14" t="s">
        <v>82</v>
      </c>
      <c r="AW751" s="14" t="s">
        <v>30</v>
      </c>
      <c r="AX751" s="14" t="s">
        <v>73</v>
      </c>
      <c r="AY751" s="254" t="s">
        <v>171</v>
      </c>
    </row>
    <row r="752" s="13" customFormat="1">
      <c r="A752" s="13"/>
      <c r="B752" s="233"/>
      <c r="C752" s="234"/>
      <c r="D752" s="235" t="s">
        <v>179</v>
      </c>
      <c r="E752" s="236" t="s">
        <v>1</v>
      </c>
      <c r="F752" s="237" t="s">
        <v>715</v>
      </c>
      <c r="G752" s="234"/>
      <c r="H752" s="236" t="s">
        <v>1</v>
      </c>
      <c r="I752" s="238"/>
      <c r="J752" s="234"/>
      <c r="K752" s="234"/>
      <c r="L752" s="239"/>
      <c r="M752" s="240"/>
      <c r="N752" s="241"/>
      <c r="O752" s="241"/>
      <c r="P752" s="241"/>
      <c r="Q752" s="241"/>
      <c r="R752" s="241"/>
      <c r="S752" s="241"/>
      <c r="T752" s="24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3" t="s">
        <v>179</v>
      </c>
      <c r="AU752" s="243" t="s">
        <v>82</v>
      </c>
      <c r="AV752" s="13" t="s">
        <v>80</v>
      </c>
      <c r="AW752" s="13" t="s">
        <v>30</v>
      </c>
      <c r="AX752" s="13" t="s">
        <v>73</v>
      </c>
      <c r="AY752" s="243" t="s">
        <v>171</v>
      </c>
    </row>
    <row r="753" s="14" customFormat="1">
      <c r="A753" s="14"/>
      <c r="B753" s="244"/>
      <c r="C753" s="245"/>
      <c r="D753" s="235" t="s">
        <v>179</v>
      </c>
      <c r="E753" s="246" t="s">
        <v>1</v>
      </c>
      <c r="F753" s="247" t="s">
        <v>80</v>
      </c>
      <c r="G753" s="245"/>
      <c r="H753" s="248">
        <v>1</v>
      </c>
      <c r="I753" s="249"/>
      <c r="J753" s="245"/>
      <c r="K753" s="245"/>
      <c r="L753" s="250"/>
      <c r="M753" s="251"/>
      <c r="N753" s="252"/>
      <c r="O753" s="252"/>
      <c r="P753" s="252"/>
      <c r="Q753" s="252"/>
      <c r="R753" s="252"/>
      <c r="S753" s="252"/>
      <c r="T753" s="253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4" t="s">
        <v>179</v>
      </c>
      <c r="AU753" s="254" t="s">
        <v>82</v>
      </c>
      <c r="AV753" s="14" t="s">
        <v>82</v>
      </c>
      <c r="AW753" s="14" t="s">
        <v>30</v>
      </c>
      <c r="AX753" s="14" t="s">
        <v>73</v>
      </c>
      <c r="AY753" s="254" t="s">
        <v>171</v>
      </c>
    </row>
    <row r="754" s="13" customFormat="1">
      <c r="A754" s="13"/>
      <c r="B754" s="233"/>
      <c r="C754" s="234"/>
      <c r="D754" s="235" t="s">
        <v>179</v>
      </c>
      <c r="E754" s="236" t="s">
        <v>1</v>
      </c>
      <c r="F754" s="237" t="s">
        <v>716</v>
      </c>
      <c r="G754" s="234"/>
      <c r="H754" s="236" t="s">
        <v>1</v>
      </c>
      <c r="I754" s="238"/>
      <c r="J754" s="234"/>
      <c r="K754" s="234"/>
      <c r="L754" s="239"/>
      <c r="M754" s="240"/>
      <c r="N754" s="241"/>
      <c r="O754" s="241"/>
      <c r="P754" s="241"/>
      <c r="Q754" s="241"/>
      <c r="R754" s="241"/>
      <c r="S754" s="241"/>
      <c r="T754" s="242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3" t="s">
        <v>179</v>
      </c>
      <c r="AU754" s="243" t="s">
        <v>82</v>
      </c>
      <c r="AV754" s="13" t="s">
        <v>80</v>
      </c>
      <c r="AW754" s="13" t="s">
        <v>30</v>
      </c>
      <c r="AX754" s="13" t="s">
        <v>73</v>
      </c>
      <c r="AY754" s="243" t="s">
        <v>171</v>
      </c>
    </row>
    <row r="755" s="14" customFormat="1">
      <c r="A755" s="14"/>
      <c r="B755" s="244"/>
      <c r="C755" s="245"/>
      <c r="D755" s="235" t="s">
        <v>179</v>
      </c>
      <c r="E755" s="246" t="s">
        <v>1</v>
      </c>
      <c r="F755" s="247" t="s">
        <v>80</v>
      </c>
      <c r="G755" s="245"/>
      <c r="H755" s="248">
        <v>1</v>
      </c>
      <c r="I755" s="249"/>
      <c r="J755" s="245"/>
      <c r="K755" s="245"/>
      <c r="L755" s="250"/>
      <c r="M755" s="251"/>
      <c r="N755" s="252"/>
      <c r="O755" s="252"/>
      <c r="P755" s="252"/>
      <c r="Q755" s="252"/>
      <c r="R755" s="252"/>
      <c r="S755" s="252"/>
      <c r="T755" s="253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4" t="s">
        <v>179</v>
      </c>
      <c r="AU755" s="254" t="s">
        <v>82</v>
      </c>
      <c r="AV755" s="14" t="s">
        <v>82</v>
      </c>
      <c r="AW755" s="14" t="s">
        <v>30</v>
      </c>
      <c r="AX755" s="14" t="s">
        <v>73</v>
      </c>
      <c r="AY755" s="254" t="s">
        <v>171</v>
      </c>
    </row>
    <row r="756" s="15" customFormat="1">
      <c r="A756" s="15"/>
      <c r="B756" s="255"/>
      <c r="C756" s="256"/>
      <c r="D756" s="235" t="s">
        <v>179</v>
      </c>
      <c r="E756" s="257" t="s">
        <v>1</v>
      </c>
      <c r="F756" s="258" t="s">
        <v>187</v>
      </c>
      <c r="G756" s="256"/>
      <c r="H756" s="259">
        <v>6</v>
      </c>
      <c r="I756" s="260"/>
      <c r="J756" s="256"/>
      <c r="K756" s="256"/>
      <c r="L756" s="261"/>
      <c r="M756" s="262"/>
      <c r="N756" s="263"/>
      <c r="O756" s="263"/>
      <c r="P756" s="263"/>
      <c r="Q756" s="263"/>
      <c r="R756" s="263"/>
      <c r="S756" s="263"/>
      <c r="T756" s="264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65" t="s">
        <v>179</v>
      </c>
      <c r="AU756" s="265" t="s">
        <v>82</v>
      </c>
      <c r="AV756" s="15" t="s">
        <v>177</v>
      </c>
      <c r="AW756" s="15" t="s">
        <v>30</v>
      </c>
      <c r="AX756" s="15" t="s">
        <v>80</v>
      </c>
      <c r="AY756" s="265" t="s">
        <v>171</v>
      </c>
    </row>
    <row r="757" s="2" customFormat="1" ht="16.5" customHeight="1">
      <c r="A757" s="38"/>
      <c r="B757" s="39"/>
      <c r="C757" s="219" t="s">
        <v>717</v>
      </c>
      <c r="D757" s="219" t="s">
        <v>173</v>
      </c>
      <c r="E757" s="220" t="s">
        <v>718</v>
      </c>
      <c r="F757" s="221" t="s">
        <v>719</v>
      </c>
      <c r="G757" s="222" t="s">
        <v>239</v>
      </c>
      <c r="H757" s="223">
        <v>14</v>
      </c>
      <c r="I757" s="224"/>
      <c r="J757" s="225">
        <f>ROUND(I757*H757,2)</f>
        <v>0</v>
      </c>
      <c r="K757" s="226"/>
      <c r="L757" s="44"/>
      <c r="M757" s="227" t="s">
        <v>1</v>
      </c>
      <c r="N757" s="228" t="s">
        <v>38</v>
      </c>
      <c r="O757" s="91"/>
      <c r="P757" s="229">
        <f>O757*H757</f>
        <v>0</v>
      </c>
      <c r="Q757" s="229">
        <v>0</v>
      </c>
      <c r="R757" s="229">
        <f>Q757*H757</f>
        <v>0</v>
      </c>
      <c r="S757" s="229">
        <v>0.0020999999999999999</v>
      </c>
      <c r="T757" s="230">
        <f>S757*H757</f>
        <v>0.029399999999999999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31" t="s">
        <v>307</v>
      </c>
      <c r="AT757" s="231" t="s">
        <v>173</v>
      </c>
      <c r="AU757" s="231" t="s">
        <v>82</v>
      </c>
      <c r="AY757" s="17" t="s">
        <v>171</v>
      </c>
      <c r="BE757" s="232">
        <f>IF(N757="základní",J757,0)</f>
        <v>0</v>
      </c>
      <c r="BF757" s="232">
        <f>IF(N757="snížená",J757,0)</f>
        <v>0</v>
      </c>
      <c r="BG757" s="232">
        <f>IF(N757="zákl. přenesená",J757,0)</f>
        <v>0</v>
      </c>
      <c r="BH757" s="232">
        <f>IF(N757="sníž. přenesená",J757,0)</f>
        <v>0</v>
      </c>
      <c r="BI757" s="232">
        <f>IF(N757="nulová",J757,0)</f>
        <v>0</v>
      </c>
      <c r="BJ757" s="17" t="s">
        <v>80</v>
      </c>
      <c r="BK757" s="232">
        <f>ROUND(I757*H757,2)</f>
        <v>0</v>
      </c>
      <c r="BL757" s="17" t="s">
        <v>307</v>
      </c>
      <c r="BM757" s="231" t="s">
        <v>720</v>
      </c>
    </row>
    <row r="758" s="13" customFormat="1">
      <c r="A758" s="13"/>
      <c r="B758" s="233"/>
      <c r="C758" s="234"/>
      <c r="D758" s="235" t="s">
        <v>179</v>
      </c>
      <c r="E758" s="236" t="s">
        <v>1</v>
      </c>
      <c r="F758" s="237" t="s">
        <v>710</v>
      </c>
      <c r="G758" s="234"/>
      <c r="H758" s="236" t="s">
        <v>1</v>
      </c>
      <c r="I758" s="238"/>
      <c r="J758" s="234"/>
      <c r="K758" s="234"/>
      <c r="L758" s="239"/>
      <c r="M758" s="240"/>
      <c r="N758" s="241"/>
      <c r="O758" s="241"/>
      <c r="P758" s="241"/>
      <c r="Q758" s="241"/>
      <c r="R758" s="241"/>
      <c r="S758" s="241"/>
      <c r="T758" s="24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3" t="s">
        <v>179</v>
      </c>
      <c r="AU758" s="243" t="s">
        <v>82</v>
      </c>
      <c r="AV758" s="13" t="s">
        <v>80</v>
      </c>
      <c r="AW758" s="13" t="s">
        <v>30</v>
      </c>
      <c r="AX758" s="13" t="s">
        <v>73</v>
      </c>
      <c r="AY758" s="243" t="s">
        <v>171</v>
      </c>
    </row>
    <row r="759" s="14" customFormat="1">
      <c r="A759" s="14"/>
      <c r="B759" s="244"/>
      <c r="C759" s="245"/>
      <c r="D759" s="235" t="s">
        <v>179</v>
      </c>
      <c r="E759" s="246" t="s">
        <v>1</v>
      </c>
      <c r="F759" s="247" t="s">
        <v>82</v>
      </c>
      <c r="G759" s="245"/>
      <c r="H759" s="248">
        <v>2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4" t="s">
        <v>179</v>
      </c>
      <c r="AU759" s="254" t="s">
        <v>82</v>
      </c>
      <c r="AV759" s="14" t="s">
        <v>82</v>
      </c>
      <c r="AW759" s="14" t="s">
        <v>30</v>
      </c>
      <c r="AX759" s="14" t="s">
        <v>73</v>
      </c>
      <c r="AY759" s="254" t="s">
        <v>171</v>
      </c>
    </row>
    <row r="760" s="13" customFormat="1">
      <c r="A760" s="13"/>
      <c r="B760" s="233"/>
      <c r="C760" s="234"/>
      <c r="D760" s="235" t="s">
        <v>179</v>
      </c>
      <c r="E760" s="236" t="s">
        <v>1</v>
      </c>
      <c r="F760" s="237" t="s">
        <v>721</v>
      </c>
      <c r="G760" s="234"/>
      <c r="H760" s="236" t="s">
        <v>1</v>
      </c>
      <c r="I760" s="238"/>
      <c r="J760" s="234"/>
      <c r="K760" s="234"/>
      <c r="L760" s="239"/>
      <c r="M760" s="240"/>
      <c r="N760" s="241"/>
      <c r="O760" s="241"/>
      <c r="P760" s="241"/>
      <c r="Q760" s="241"/>
      <c r="R760" s="241"/>
      <c r="S760" s="241"/>
      <c r="T760" s="242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3" t="s">
        <v>179</v>
      </c>
      <c r="AU760" s="243" t="s">
        <v>82</v>
      </c>
      <c r="AV760" s="13" t="s">
        <v>80</v>
      </c>
      <c r="AW760" s="13" t="s">
        <v>30</v>
      </c>
      <c r="AX760" s="13" t="s">
        <v>73</v>
      </c>
      <c r="AY760" s="243" t="s">
        <v>171</v>
      </c>
    </row>
    <row r="761" s="14" customFormat="1">
      <c r="A761" s="14"/>
      <c r="B761" s="244"/>
      <c r="C761" s="245"/>
      <c r="D761" s="235" t="s">
        <v>179</v>
      </c>
      <c r="E761" s="246" t="s">
        <v>1</v>
      </c>
      <c r="F761" s="247" t="s">
        <v>113</v>
      </c>
      <c r="G761" s="245"/>
      <c r="H761" s="248">
        <v>12</v>
      </c>
      <c r="I761" s="249"/>
      <c r="J761" s="245"/>
      <c r="K761" s="245"/>
      <c r="L761" s="250"/>
      <c r="M761" s="251"/>
      <c r="N761" s="252"/>
      <c r="O761" s="252"/>
      <c r="P761" s="252"/>
      <c r="Q761" s="252"/>
      <c r="R761" s="252"/>
      <c r="S761" s="252"/>
      <c r="T761" s="253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4" t="s">
        <v>179</v>
      </c>
      <c r="AU761" s="254" t="s">
        <v>82</v>
      </c>
      <c r="AV761" s="14" t="s">
        <v>82</v>
      </c>
      <c r="AW761" s="14" t="s">
        <v>30</v>
      </c>
      <c r="AX761" s="14" t="s">
        <v>73</v>
      </c>
      <c r="AY761" s="254" t="s">
        <v>171</v>
      </c>
    </row>
    <row r="762" s="15" customFormat="1">
      <c r="A762" s="15"/>
      <c r="B762" s="255"/>
      <c r="C762" s="256"/>
      <c r="D762" s="235" t="s">
        <v>179</v>
      </c>
      <c r="E762" s="257" t="s">
        <v>1</v>
      </c>
      <c r="F762" s="258" t="s">
        <v>187</v>
      </c>
      <c r="G762" s="256"/>
      <c r="H762" s="259">
        <v>14</v>
      </c>
      <c r="I762" s="260"/>
      <c r="J762" s="256"/>
      <c r="K762" s="256"/>
      <c r="L762" s="261"/>
      <c r="M762" s="262"/>
      <c r="N762" s="263"/>
      <c r="O762" s="263"/>
      <c r="P762" s="263"/>
      <c r="Q762" s="263"/>
      <c r="R762" s="263"/>
      <c r="S762" s="263"/>
      <c r="T762" s="264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65" t="s">
        <v>179</v>
      </c>
      <c r="AU762" s="265" t="s">
        <v>82</v>
      </c>
      <c r="AV762" s="15" t="s">
        <v>177</v>
      </c>
      <c r="AW762" s="15" t="s">
        <v>30</v>
      </c>
      <c r="AX762" s="15" t="s">
        <v>80</v>
      </c>
      <c r="AY762" s="265" t="s">
        <v>171</v>
      </c>
    </row>
    <row r="763" s="2" customFormat="1" ht="16.5" customHeight="1">
      <c r="A763" s="38"/>
      <c r="B763" s="39"/>
      <c r="C763" s="219" t="s">
        <v>722</v>
      </c>
      <c r="D763" s="219" t="s">
        <v>173</v>
      </c>
      <c r="E763" s="220" t="s">
        <v>723</v>
      </c>
      <c r="F763" s="221" t="s">
        <v>724</v>
      </c>
      <c r="G763" s="222" t="s">
        <v>239</v>
      </c>
      <c r="H763" s="223">
        <v>4</v>
      </c>
      <c r="I763" s="224"/>
      <c r="J763" s="225">
        <f>ROUND(I763*H763,2)</f>
        <v>0</v>
      </c>
      <c r="K763" s="226"/>
      <c r="L763" s="44"/>
      <c r="M763" s="227" t="s">
        <v>1</v>
      </c>
      <c r="N763" s="228" t="s">
        <v>38</v>
      </c>
      <c r="O763" s="91"/>
      <c r="P763" s="229">
        <f>O763*H763</f>
        <v>0</v>
      </c>
      <c r="Q763" s="229">
        <v>0</v>
      </c>
      <c r="R763" s="229">
        <f>Q763*H763</f>
        <v>0</v>
      </c>
      <c r="S763" s="229">
        <v>0.00198</v>
      </c>
      <c r="T763" s="230">
        <f>S763*H763</f>
        <v>0.00792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31" t="s">
        <v>307</v>
      </c>
      <c r="AT763" s="231" t="s">
        <v>173</v>
      </c>
      <c r="AU763" s="231" t="s">
        <v>82</v>
      </c>
      <c r="AY763" s="17" t="s">
        <v>171</v>
      </c>
      <c r="BE763" s="232">
        <f>IF(N763="základní",J763,0)</f>
        <v>0</v>
      </c>
      <c r="BF763" s="232">
        <f>IF(N763="snížená",J763,0)</f>
        <v>0</v>
      </c>
      <c r="BG763" s="232">
        <f>IF(N763="zákl. přenesená",J763,0)</f>
        <v>0</v>
      </c>
      <c r="BH763" s="232">
        <f>IF(N763="sníž. přenesená",J763,0)</f>
        <v>0</v>
      </c>
      <c r="BI763" s="232">
        <f>IF(N763="nulová",J763,0)</f>
        <v>0</v>
      </c>
      <c r="BJ763" s="17" t="s">
        <v>80</v>
      </c>
      <c r="BK763" s="232">
        <f>ROUND(I763*H763,2)</f>
        <v>0</v>
      </c>
      <c r="BL763" s="17" t="s">
        <v>307</v>
      </c>
      <c r="BM763" s="231" t="s">
        <v>725</v>
      </c>
    </row>
    <row r="764" s="13" customFormat="1">
      <c r="A764" s="13"/>
      <c r="B764" s="233"/>
      <c r="C764" s="234"/>
      <c r="D764" s="235" t="s">
        <v>179</v>
      </c>
      <c r="E764" s="236" t="s">
        <v>1</v>
      </c>
      <c r="F764" s="237" t="s">
        <v>545</v>
      </c>
      <c r="G764" s="234"/>
      <c r="H764" s="236" t="s">
        <v>1</v>
      </c>
      <c r="I764" s="238"/>
      <c r="J764" s="234"/>
      <c r="K764" s="234"/>
      <c r="L764" s="239"/>
      <c r="M764" s="240"/>
      <c r="N764" s="241"/>
      <c r="O764" s="241"/>
      <c r="P764" s="241"/>
      <c r="Q764" s="241"/>
      <c r="R764" s="241"/>
      <c r="S764" s="241"/>
      <c r="T764" s="242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3" t="s">
        <v>179</v>
      </c>
      <c r="AU764" s="243" t="s">
        <v>82</v>
      </c>
      <c r="AV764" s="13" t="s">
        <v>80</v>
      </c>
      <c r="AW764" s="13" t="s">
        <v>30</v>
      </c>
      <c r="AX764" s="13" t="s">
        <v>73</v>
      </c>
      <c r="AY764" s="243" t="s">
        <v>171</v>
      </c>
    </row>
    <row r="765" s="14" customFormat="1">
      <c r="A765" s="14"/>
      <c r="B765" s="244"/>
      <c r="C765" s="245"/>
      <c r="D765" s="235" t="s">
        <v>179</v>
      </c>
      <c r="E765" s="246" t="s">
        <v>1</v>
      </c>
      <c r="F765" s="247" t="s">
        <v>177</v>
      </c>
      <c r="G765" s="245"/>
      <c r="H765" s="248">
        <v>4</v>
      </c>
      <c r="I765" s="249"/>
      <c r="J765" s="245"/>
      <c r="K765" s="245"/>
      <c r="L765" s="250"/>
      <c r="M765" s="251"/>
      <c r="N765" s="252"/>
      <c r="O765" s="252"/>
      <c r="P765" s="252"/>
      <c r="Q765" s="252"/>
      <c r="R765" s="252"/>
      <c r="S765" s="252"/>
      <c r="T765" s="253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4" t="s">
        <v>179</v>
      </c>
      <c r="AU765" s="254" t="s">
        <v>82</v>
      </c>
      <c r="AV765" s="14" t="s">
        <v>82</v>
      </c>
      <c r="AW765" s="14" t="s">
        <v>30</v>
      </c>
      <c r="AX765" s="14" t="s">
        <v>80</v>
      </c>
      <c r="AY765" s="254" t="s">
        <v>171</v>
      </c>
    </row>
    <row r="766" s="2" customFormat="1" ht="16.5" customHeight="1">
      <c r="A766" s="38"/>
      <c r="B766" s="39"/>
      <c r="C766" s="219" t="s">
        <v>726</v>
      </c>
      <c r="D766" s="219" t="s">
        <v>173</v>
      </c>
      <c r="E766" s="220" t="s">
        <v>727</v>
      </c>
      <c r="F766" s="221" t="s">
        <v>728</v>
      </c>
      <c r="G766" s="222" t="s">
        <v>195</v>
      </c>
      <c r="H766" s="223">
        <v>1</v>
      </c>
      <c r="I766" s="224"/>
      <c r="J766" s="225">
        <f>ROUND(I766*H766,2)</f>
        <v>0</v>
      </c>
      <c r="K766" s="226"/>
      <c r="L766" s="44"/>
      <c r="M766" s="227" t="s">
        <v>1</v>
      </c>
      <c r="N766" s="228" t="s">
        <v>38</v>
      </c>
      <c r="O766" s="91"/>
      <c r="P766" s="229">
        <f>O766*H766</f>
        <v>0</v>
      </c>
      <c r="Q766" s="229">
        <v>0.0017899999999999999</v>
      </c>
      <c r="R766" s="229">
        <f>Q766*H766</f>
        <v>0.0017899999999999999</v>
      </c>
      <c r="S766" s="229">
        <v>0</v>
      </c>
      <c r="T766" s="230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31" t="s">
        <v>307</v>
      </c>
      <c r="AT766" s="231" t="s">
        <v>173</v>
      </c>
      <c r="AU766" s="231" t="s">
        <v>82</v>
      </c>
      <c r="AY766" s="17" t="s">
        <v>171</v>
      </c>
      <c r="BE766" s="232">
        <f>IF(N766="základní",J766,0)</f>
        <v>0</v>
      </c>
      <c r="BF766" s="232">
        <f>IF(N766="snížená",J766,0)</f>
        <v>0</v>
      </c>
      <c r="BG766" s="232">
        <f>IF(N766="zákl. přenesená",J766,0)</f>
        <v>0</v>
      </c>
      <c r="BH766" s="232">
        <f>IF(N766="sníž. přenesená",J766,0)</f>
        <v>0</v>
      </c>
      <c r="BI766" s="232">
        <f>IF(N766="nulová",J766,0)</f>
        <v>0</v>
      </c>
      <c r="BJ766" s="17" t="s">
        <v>80</v>
      </c>
      <c r="BK766" s="232">
        <f>ROUND(I766*H766,2)</f>
        <v>0</v>
      </c>
      <c r="BL766" s="17" t="s">
        <v>307</v>
      </c>
      <c r="BM766" s="231" t="s">
        <v>729</v>
      </c>
    </row>
    <row r="767" s="13" customFormat="1">
      <c r="A767" s="13"/>
      <c r="B767" s="233"/>
      <c r="C767" s="234"/>
      <c r="D767" s="235" t="s">
        <v>179</v>
      </c>
      <c r="E767" s="236" t="s">
        <v>1</v>
      </c>
      <c r="F767" s="237" t="s">
        <v>730</v>
      </c>
      <c r="G767" s="234"/>
      <c r="H767" s="236" t="s">
        <v>1</v>
      </c>
      <c r="I767" s="238"/>
      <c r="J767" s="234"/>
      <c r="K767" s="234"/>
      <c r="L767" s="239"/>
      <c r="M767" s="240"/>
      <c r="N767" s="241"/>
      <c r="O767" s="241"/>
      <c r="P767" s="241"/>
      <c r="Q767" s="241"/>
      <c r="R767" s="241"/>
      <c r="S767" s="241"/>
      <c r="T767" s="242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3" t="s">
        <v>179</v>
      </c>
      <c r="AU767" s="243" t="s">
        <v>82</v>
      </c>
      <c r="AV767" s="13" t="s">
        <v>80</v>
      </c>
      <c r="AW767" s="13" t="s">
        <v>30</v>
      </c>
      <c r="AX767" s="13" t="s">
        <v>73</v>
      </c>
      <c r="AY767" s="243" t="s">
        <v>171</v>
      </c>
    </row>
    <row r="768" s="14" customFormat="1">
      <c r="A768" s="14"/>
      <c r="B768" s="244"/>
      <c r="C768" s="245"/>
      <c r="D768" s="235" t="s">
        <v>179</v>
      </c>
      <c r="E768" s="246" t="s">
        <v>1</v>
      </c>
      <c r="F768" s="247" t="s">
        <v>80</v>
      </c>
      <c r="G768" s="245"/>
      <c r="H768" s="248">
        <v>1</v>
      </c>
      <c r="I768" s="249"/>
      <c r="J768" s="245"/>
      <c r="K768" s="245"/>
      <c r="L768" s="250"/>
      <c r="M768" s="251"/>
      <c r="N768" s="252"/>
      <c r="O768" s="252"/>
      <c r="P768" s="252"/>
      <c r="Q768" s="252"/>
      <c r="R768" s="252"/>
      <c r="S768" s="252"/>
      <c r="T768" s="25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4" t="s">
        <v>179</v>
      </c>
      <c r="AU768" s="254" t="s">
        <v>82</v>
      </c>
      <c r="AV768" s="14" t="s">
        <v>82</v>
      </c>
      <c r="AW768" s="14" t="s">
        <v>30</v>
      </c>
      <c r="AX768" s="14" t="s">
        <v>80</v>
      </c>
      <c r="AY768" s="254" t="s">
        <v>171</v>
      </c>
    </row>
    <row r="769" s="2" customFormat="1" ht="16.5" customHeight="1">
      <c r="A769" s="38"/>
      <c r="B769" s="39"/>
      <c r="C769" s="219" t="s">
        <v>731</v>
      </c>
      <c r="D769" s="219" t="s">
        <v>173</v>
      </c>
      <c r="E769" s="220" t="s">
        <v>732</v>
      </c>
      <c r="F769" s="221" t="s">
        <v>733</v>
      </c>
      <c r="G769" s="222" t="s">
        <v>195</v>
      </c>
      <c r="H769" s="223">
        <v>3</v>
      </c>
      <c r="I769" s="224"/>
      <c r="J769" s="225">
        <f>ROUND(I769*H769,2)</f>
        <v>0</v>
      </c>
      <c r="K769" s="226"/>
      <c r="L769" s="44"/>
      <c r="M769" s="227" t="s">
        <v>1</v>
      </c>
      <c r="N769" s="228" t="s">
        <v>38</v>
      </c>
      <c r="O769" s="91"/>
      <c r="P769" s="229">
        <f>O769*H769</f>
        <v>0</v>
      </c>
      <c r="Q769" s="229">
        <v>0.001</v>
      </c>
      <c r="R769" s="229">
        <f>Q769*H769</f>
        <v>0.0030000000000000001</v>
      </c>
      <c r="S769" s="229">
        <v>0</v>
      </c>
      <c r="T769" s="230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31" t="s">
        <v>307</v>
      </c>
      <c r="AT769" s="231" t="s">
        <v>173</v>
      </c>
      <c r="AU769" s="231" t="s">
        <v>82</v>
      </c>
      <c r="AY769" s="17" t="s">
        <v>171</v>
      </c>
      <c r="BE769" s="232">
        <f>IF(N769="základní",J769,0)</f>
        <v>0</v>
      </c>
      <c r="BF769" s="232">
        <f>IF(N769="snížená",J769,0)</f>
        <v>0</v>
      </c>
      <c r="BG769" s="232">
        <f>IF(N769="zákl. přenesená",J769,0)</f>
        <v>0</v>
      </c>
      <c r="BH769" s="232">
        <f>IF(N769="sníž. přenesená",J769,0)</f>
        <v>0</v>
      </c>
      <c r="BI769" s="232">
        <f>IF(N769="nulová",J769,0)</f>
        <v>0</v>
      </c>
      <c r="BJ769" s="17" t="s">
        <v>80</v>
      </c>
      <c r="BK769" s="232">
        <f>ROUND(I769*H769,2)</f>
        <v>0</v>
      </c>
      <c r="BL769" s="17" t="s">
        <v>307</v>
      </c>
      <c r="BM769" s="231" t="s">
        <v>734</v>
      </c>
    </row>
    <row r="770" s="13" customFormat="1">
      <c r="A770" s="13"/>
      <c r="B770" s="233"/>
      <c r="C770" s="234"/>
      <c r="D770" s="235" t="s">
        <v>179</v>
      </c>
      <c r="E770" s="236" t="s">
        <v>1</v>
      </c>
      <c r="F770" s="237" t="s">
        <v>715</v>
      </c>
      <c r="G770" s="234"/>
      <c r="H770" s="236" t="s">
        <v>1</v>
      </c>
      <c r="I770" s="238"/>
      <c r="J770" s="234"/>
      <c r="K770" s="234"/>
      <c r="L770" s="239"/>
      <c r="M770" s="240"/>
      <c r="N770" s="241"/>
      <c r="O770" s="241"/>
      <c r="P770" s="241"/>
      <c r="Q770" s="241"/>
      <c r="R770" s="241"/>
      <c r="S770" s="241"/>
      <c r="T770" s="242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3" t="s">
        <v>179</v>
      </c>
      <c r="AU770" s="243" t="s">
        <v>82</v>
      </c>
      <c r="AV770" s="13" t="s">
        <v>80</v>
      </c>
      <c r="AW770" s="13" t="s">
        <v>30</v>
      </c>
      <c r="AX770" s="13" t="s">
        <v>73</v>
      </c>
      <c r="AY770" s="243" t="s">
        <v>171</v>
      </c>
    </row>
    <row r="771" s="14" customFormat="1">
      <c r="A771" s="14"/>
      <c r="B771" s="244"/>
      <c r="C771" s="245"/>
      <c r="D771" s="235" t="s">
        <v>179</v>
      </c>
      <c r="E771" s="246" t="s">
        <v>1</v>
      </c>
      <c r="F771" s="247" t="s">
        <v>80</v>
      </c>
      <c r="G771" s="245"/>
      <c r="H771" s="248">
        <v>1</v>
      </c>
      <c r="I771" s="249"/>
      <c r="J771" s="245"/>
      <c r="K771" s="245"/>
      <c r="L771" s="250"/>
      <c r="M771" s="251"/>
      <c r="N771" s="252"/>
      <c r="O771" s="252"/>
      <c r="P771" s="252"/>
      <c r="Q771" s="252"/>
      <c r="R771" s="252"/>
      <c r="S771" s="252"/>
      <c r="T771" s="253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4" t="s">
        <v>179</v>
      </c>
      <c r="AU771" s="254" t="s">
        <v>82</v>
      </c>
      <c r="AV771" s="14" t="s">
        <v>82</v>
      </c>
      <c r="AW771" s="14" t="s">
        <v>30</v>
      </c>
      <c r="AX771" s="14" t="s">
        <v>73</v>
      </c>
      <c r="AY771" s="254" t="s">
        <v>171</v>
      </c>
    </row>
    <row r="772" s="13" customFormat="1">
      <c r="A772" s="13"/>
      <c r="B772" s="233"/>
      <c r="C772" s="234"/>
      <c r="D772" s="235" t="s">
        <v>179</v>
      </c>
      <c r="E772" s="236" t="s">
        <v>1</v>
      </c>
      <c r="F772" s="237" t="s">
        <v>716</v>
      </c>
      <c r="G772" s="234"/>
      <c r="H772" s="236" t="s">
        <v>1</v>
      </c>
      <c r="I772" s="238"/>
      <c r="J772" s="234"/>
      <c r="K772" s="234"/>
      <c r="L772" s="239"/>
      <c r="M772" s="240"/>
      <c r="N772" s="241"/>
      <c r="O772" s="241"/>
      <c r="P772" s="241"/>
      <c r="Q772" s="241"/>
      <c r="R772" s="241"/>
      <c r="S772" s="241"/>
      <c r="T772" s="24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3" t="s">
        <v>179</v>
      </c>
      <c r="AU772" s="243" t="s">
        <v>82</v>
      </c>
      <c r="AV772" s="13" t="s">
        <v>80</v>
      </c>
      <c r="AW772" s="13" t="s">
        <v>30</v>
      </c>
      <c r="AX772" s="13" t="s">
        <v>73</v>
      </c>
      <c r="AY772" s="243" t="s">
        <v>171</v>
      </c>
    </row>
    <row r="773" s="14" customFormat="1">
      <c r="A773" s="14"/>
      <c r="B773" s="244"/>
      <c r="C773" s="245"/>
      <c r="D773" s="235" t="s">
        <v>179</v>
      </c>
      <c r="E773" s="246" t="s">
        <v>1</v>
      </c>
      <c r="F773" s="247" t="s">
        <v>80</v>
      </c>
      <c r="G773" s="245"/>
      <c r="H773" s="248">
        <v>1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4" t="s">
        <v>179</v>
      </c>
      <c r="AU773" s="254" t="s">
        <v>82</v>
      </c>
      <c r="AV773" s="14" t="s">
        <v>82</v>
      </c>
      <c r="AW773" s="14" t="s">
        <v>30</v>
      </c>
      <c r="AX773" s="14" t="s">
        <v>73</v>
      </c>
      <c r="AY773" s="254" t="s">
        <v>171</v>
      </c>
    </row>
    <row r="774" s="13" customFormat="1">
      <c r="A774" s="13"/>
      <c r="B774" s="233"/>
      <c r="C774" s="234"/>
      <c r="D774" s="235" t="s">
        <v>179</v>
      </c>
      <c r="E774" s="236" t="s">
        <v>1</v>
      </c>
      <c r="F774" s="237" t="s">
        <v>735</v>
      </c>
      <c r="G774" s="234"/>
      <c r="H774" s="236" t="s">
        <v>1</v>
      </c>
      <c r="I774" s="238"/>
      <c r="J774" s="234"/>
      <c r="K774" s="234"/>
      <c r="L774" s="239"/>
      <c r="M774" s="240"/>
      <c r="N774" s="241"/>
      <c r="O774" s="241"/>
      <c r="P774" s="241"/>
      <c r="Q774" s="241"/>
      <c r="R774" s="241"/>
      <c r="S774" s="241"/>
      <c r="T774" s="24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3" t="s">
        <v>179</v>
      </c>
      <c r="AU774" s="243" t="s">
        <v>82</v>
      </c>
      <c r="AV774" s="13" t="s">
        <v>80</v>
      </c>
      <c r="AW774" s="13" t="s">
        <v>30</v>
      </c>
      <c r="AX774" s="13" t="s">
        <v>73</v>
      </c>
      <c r="AY774" s="243" t="s">
        <v>171</v>
      </c>
    </row>
    <row r="775" s="14" customFormat="1">
      <c r="A775" s="14"/>
      <c r="B775" s="244"/>
      <c r="C775" s="245"/>
      <c r="D775" s="235" t="s">
        <v>179</v>
      </c>
      <c r="E775" s="246" t="s">
        <v>1</v>
      </c>
      <c r="F775" s="247" t="s">
        <v>80</v>
      </c>
      <c r="G775" s="245"/>
      <c r="H775" s="248">
        <v>1</v>
      </c>
      <c r="I775" s="249"/>
      <c r="J775" s="245"/>
      <c r="K775" s="245"/>
      <c r="L775" s="250"/>
      <c r="M775" s="251"/>
      <c r="N775" s="252"/>
      <c r="O775" s="252"/>
      <c r="P775" s="252"/>
      <c r="Q775" s="252"/>
      <c r="R775" s="252"/>
      <c r="S775" s="252"/>
      <c r="T775" s="253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4" t="s">
        <v>179</v>
      </c>
      <c r="AU775" s="254" t="s">
        <v>82</v>
      </c>
      <c r="AV775" s="14" t="s">
        <v>82</v>
      </c>
      <c r="AW775" s="14" t="s">
        <v>30</v>
      </c>
      <c r="AX775" s="14" t="s">
        <v>73</v>
      </c>
      <c r="AY775" s="254" t="s">
        <v>171</v>
      </c>
    </row>
    <row r="776" s="15" customFormat="1">
      <c r="A776" s="15"/>
      <c r="B776" s="255"/>
      <c r="C776" s="256"/>
      <c r="D776" s="235" t="s">
        <v>179</v>
      </c>
      <c r="E776" s="257" t="s">
        <v>1</v>
      </c>
      <c r="F776" s="258" t="s">
        <v>187</v>
      </c>
      <c r="G776" s="256"/>
      <c r="H776" s="259">
        <v>3</v>
      </c>
      <c r="I776" s="260"/>
      <c r="J776" s="256"/>
      <c r="K776" s="256"/>
      <c r="L776" s="261"/>
      <c r="M776" s="262"/>
      <c r="N776" s="263"/>
      <c r="O776" s="263"/>
      <c r="P776" s="263"/>
      <c r="Q776" s="263"/>
      <c r="R776" s="263"/>
      <c r="S776" s="263"/>
      <c r="T776" s="264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65" t="s">
        <v>179</v>
      </c>
      <c r="AU776" s="265" t="s">
        <v>82</v>
      </c>
      <c r="AV776" s="15" t="s">
        <v>177</v>
      </c>
      <c r="AW776" s="15" t="s">
        <v>30</v>
      </c>
      <c r="AX776" s="15" t="s">
        <v>80</v>
      </c>
      <c r="AY776" s="265" t="s">
        <v>171</v>
      </c>
    </row>
    <row r="777" s="2" customFormat="1" ht="21.75" customHeight="1">
      <c r="A777" s="38"/>
      <c r="B777" s="39"/>
      <c r="C777" s="219" t="s">
        <v>736</v>
      </c>
      <c r="D777" s="219" t="s">
        <v>173</v>
      </c>
      <c r="E777" s="220" t="s">
        <v>737</v>
      </c>
      <c r="F777" s="221" t="s">
        <v>738</v>
      </c>
      <c r="G777" s="222" t="s">
        <v>239</v>
      </c>
      <c r="H777" s="223">
        <v>6</v>
      </c>
      <c r="I777" s="224"/>
      <c r="J777" s="225">
        <f>ROUND(I777*H777,2)</f>
        <v>0</v>
      </c>
      <c r="K777" s="226"/>
      <c r="L777" s="44"/>
      <c r="M777" s="227" t="s">
        <v>1</v>
      </c>
      <c r="N777" s="228" t="s">
        <v>38</v>
      </c>
      <c r="O777" s="91"/>
      <c r="P777" s="229">
        <f>O777*H777</f>
        <v>0</v>
      </c>
      <c r="Q777" s="229">
        <v>0.00142</v>
      </c>
      <c r="R777" s="229">
        <f>Q777*H777</f>
        <v>0.0085199999999999998</v>
      </c>
      <c r="S777" s="229">
        <v>0</v>
      </c>
      <c r="T777" s="230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31" t="s">
        <v>307</v>
      </c>
      <c r="AT777" s="231" t="s">
        <v>173</v>
      </c>
      <c r="AU777" s="231" t="s">
        <v>82</v>
      </c>
      <c r="AY777" s="17" t="s">
        <v>171</v>
      </c>
      <c r="BE777" s="232">
        <f>IF(N777="základní",J777,0)</f>
        <v>0</v>
      </c>
      <c r="BF777" s="232">
        <f>IF(N777="snížená",J777,0)</f>
        <v>0</v>
      </c>
      <c r="BG777" s="232">
        <f>IF(N777="zákl. přenesená",J777,0)</f>
        <v>0</v>
      </c>
      <c r="BH777" s="232">
        <f>IF(N777="sníž. přenesená",J777,0)</f>
        <v>0</v>
      </c>
      <c r="BI777" s="232">
        <f>IF(N777="nulová",J777,0)</f>
        <v>0</v>
      </c>
      <c r="BJ777" s="17" t="s">
        <v>80</v>
      </c>
      <c r="BK777" s="232">
        <f>ROUND(I777*H777,2)</f>
        <v>0</v>
      </c>
      <c r="BL777" s="17" t="s">
        <v>307</v>
      </c>
      <c r="BM777" s="231" t="s">
        <v>739</v>
      </c>
    </row>
    <row r="778" s="14" customFormat="1">
      <c r="A778" s="14"/>
      <c r="B778" s="244"/>
      <c r="C778" s="245"/>
      <c r="D778" s="235" t="s">
        <v>179</v>
      </c>
      <c r="E778" s="246" t="s">
        <v>1</v>
      </c>
      <c r="F778" s="247" t="s">
        <v>208</v>
      </c>
      <c r="G778" s="245"/>
      <c r="H778" s="248">
        <v>6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4" t="s">
        <v>179</v>
      </c>
      <c r="AU778" s="254" t="s">
        <v>82</v>
      </c>
      <c r="AV778" s="14" t="s">
        <v>82</v>
      </c>
      <c r="AW778" s="14" t="s">
        <v>30</v>
      </c>
      <c r="AX778" s="14" t="s">
        <v>80</v>
      </c>
      <c r="AY778" s="254" t="s">
        <v>171</v>
      </c>
    </row>
    <row r="779" s="2" customFormat="1" ht="16.5" customHeight="1">
      <c r="A779" s="38"/>
      <c r="B779" s="39"/>
      <c r="C779" s="219" t="s">
        <v>740</v>
      </c>
      <c r="D779" s="219" t="s">
        <v>173</v>
      </c>
      <c r="E779" s="220" t="s">
        <v>741</v>
      </c>
      <c r="F779" s="221" t="s">
        <v>742</v>
      </c>
      <c r="G779" s="222" t="s">
        <v>239</v>
      </c>
      <c r="H779" s="223">
        <v>6</v>
      </c>
      <c r="I779" s="224"/>
      <c r="J779" s="225">
        <f>ROUND(I779*H779,2)</f>
        <v>0</v>
      </c>
      <c r="K779" s="226"/>
      <c r="L779" s="44"/>
      <c r="M779" s="227" t="s">
        <v>1</v>
      </c>
      <c r="N779" s="228" t="s">
        <v>38</v>
      </c>
      <c r="O779" s="91"/>
      <c r="P779" s="229">
        <f>O779*H779</f>
        <v>0</v>
      </c>
      <c r="Q779" s="229">
        <v>0.00040999999999999999</v>
      </c>
      <c r="R779" s="229">
        <f>Q779*H779</f>
        <v>0.0024599999999999999</v>
      </c>
      <c r="S779" s="229">
        <v>0</v>
      </c>
      <c r="T779" s="230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31" t="s">
        <v>307</v>
      </c>
      <c r="AT779" s="231" t="s">
        <v>173</v>
      </c>
      <c r="AU779" s="231" t="s">
        <v>82</v>
      </c>
      <c r="AY779" s="17" t="s">
        <v>171</v>
      </c>
      <c r="BE779" s="232">
        <f>IF(N779="základní",J779,0)</f>
        <v>0</v>
      </c>
      <c r="BF779" s="232">
        <f>IF(N779="snížená",J779,0)</f>
        <v>0</v>
      </c>
      <c r="BG779" s="232">
        <f>IF(N779="zákl. přenesená",J779,0)</f>
        <v>0</v>
      </c>
      <c r="BH779" s="232">
        <f>IF(N779="sníž. přenesená",J779,0)</f>
        <v>0</v>
      </c>
      <c r="BI779" s="232">
        <f>IF(N779="nulová",J779,0)</f>
        <v>0</v>
      </c>
      <c r="BJ779" s="17" t="s">
        <v>80</v>
      </c>
      <c r="BK779" s="232">
        <f>ROUND(I779*H779,2)</f>
        <v>0</v>
      </c>
      <c r="BL779" s="17" t="s">
        <v>307</v>
      </c>
      <c r="BM779" s="231" t="s">
        <v>743</v>
      </c>
    </row>
    <row r="780" s="13" customFormat="1">
      <c r="A780" s="13"/>
      <c r="B780" s="233"/>
      <c r="C780" s="234"/>
      <c r="D780" s="235" t="s">
        <v>179</v>
      </c>
      <c r="E780" s="236" t="s">
        <v>1</v>
      </c>
      <c r="F780" s="237" t="s">
        <v>744</v>
      </c>
      <c r="G780" s="234"/>
      <c r="H780" s="236" t="s">
        <v>1</v>
      </c>
      <c r="I780" s="238"/>
      <c r="J780" s="234"/>
      <c r="K780" s="234"/>
      <c r="L780" s="239"/>
      <c r="M780" s="240"/>
      <c r="N780" s="241"/>
      <c r="O780" s="241"/>
      <c r="P780" s="241"/>
      <c r="Q780" s="241"/>
      <c r="R780" s="241"/>
      <c r="S780" s="241"/>
      <c r="T780" s="24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3" t="s">
        <v>179</v>
      </c>
      <c r="AU780" s="243" t="s">
        <v>82</v>
      </c>
      <c r="AV780" s="13" t="s">
        <v>80</v>
      </c>
      <c r="AW780" s="13" t="s">
        <v>30</v>
      </c>
      <c r="AX780" s="13" t="s">
        <v>73</v>
      </c>
      <c r="AY780" s="243" t="s">
        <v>171</v>
      </c>
    </row>
    <row r="781" s="14" customFormat="1">
      <c r="A781" s="14"/>
      <c r="B781" s="244"/>
      <c r="C781" s="245"/>
      <c r="D781" s="235" t="s">
        <v>179</v>
      </c>
      <c r="E781" s="246" t="s">
        <v>1</v>
      </c>
      <c r="F781" s="247" t="s">
        <v>208</v>
      </c>
      <c r="G781" s="245"/>
      <c r="H781" s="248">
        <v>6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4" t="s">
        <v>179</v>
      </c>
      <c r="AU781" s="254" t="s">
        <v>82</v>
      </c>
      <c r="AV781" s="14" t="s">
        <v>82</v>
      </c>
      <c r="AW781" s="14" t="s">
        <v>30</v>
      </c>
      <c r="AX781" s="14" t="s">
        <v>80</v>
      </c>
      <c r="AY781" s="254" t="s">
        <v>171</v>
      </c>
    </row>
    <row r="782" s="2" customFormat="1" ht="16.5" customHeight="1">
      <c r="A782" s="38"/>
      <c r="B782" s="39"/>
      <c r="C782" s="219" t="s">
        <v>745</v>
      </c>
      <c r="D782" s="219" t="s">
        <v>173</v>
      </c>
      <c r="E782" s="220" t="s">
        <v>746</v>
      </c>
      <c r="F782" s="221" t="s">
        <v>747</v>
      </c>
      <c r="G782" s="222" t="s">
        <v>239</v>
      </c>
      <c r="H782" s="223">
        <v>14</v>
      </c>
      <c r="I782" s="224"/>
      <c r="J782" s="225">
        <f>ROUND(I782*H782,2)</f>
        <v>0</v>
      </c>
      <c r="K782" s="226"/>
      <c r="L782" s="44"/>
      <c r="M782" s="227" t="s">
        <v>1</v>
      </c>
      <c r="N782" s="228" t="s">
        <v>38</v>
      </c>
      <c r="O782" s="91"/>
      <c r="P782" s="229">
        <f>O782*H782</f>
        <v>0</v>
      </c>
      <c r="Q782" s="229">
        <v>0.00048000000000000001</v>
      </c>
      <c r="R782" s="229">
        <f>Q782*H782</f>
        <v>0.0067200000000000003</v>
      </c>
      <c r="S782" s="229">
        <v>0</v>
      </c>
      <c r="T782" s="230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31" t="s">
        <v>307</v>
      </c>
      <c r="AT782" s="231" t="s">
        <v>173</v>
      </c>
      <c r="AU782" s="231" t="s">
        <v>82</v>
      </c>
      <c r="AY782" s="17" t="s">
        <v>171</v>
      </c>
      <c r="BE782" s="232">
        <f>IF(N782="základní",J782,0)</f>
        <v>0</v>
      </c>
      <c r="BF782" s="232">
        <f>IF(N782="snížená",J782,0)</f>
        <v>0</v>
      </c>
      <c r="BG782" s="232">
        <f>IF(N782="zákl. přenesená",J782,0)</f>
        <v>0</v>
      </c>
      <c r="BH782" s="232">
        <f>IF(N782="sníž. přenesená",J782,0)</f>
        <v>0</v>
      </c>
      <c r="BI782" s="232">
        <f>IF(N782="nulová",J782,0)</f>
        <v>0</v>
      </c>
      <c r="BJ782" s="17" t="s">
        <v>80</v>
      </c>
      <c r="BK782" s="232">
        <f>ROUND(I782*H782,2)</f>
        <v>0</v>
      </c>
      <c r="BL782" s="17" t="s">
        <v>307</v>
      </c>
      <c r="BM782" s="231" t="s">
        <v>748</v>
      </c>
    </row>
    <row r="783" s="13" customFormat="1">
      <c r="A783" s="13"/>
      <c r="B783" s="233"/>
      <c r="C783" s="234"/>
      <c r="D783" s="235" t="s">
        <v>179</v>
      </c>
      <c r="E783" s="236" t="s">
        <v>1</v>
      </c>
      <c r="F783" s="237" t="s">
        <v>749</v>
      </c>
      <c r="G783" s="234"/>
      <c r="H783" s="236" t="s">
        <v>1</v>
      </c>
      <c r="I783" s="238"/>
      <c r="J783" s="234"/>
      <c r="K783" s="234"/>
      <c r="L783" s="239"/>
      <c r="M783" s="240"/>
      <c r="N783" s="241"/>
      <c r="O783" s="241"/>
      <c r="P783" s="241"/>
      <c r="Q783" s="241"/>
      <c r="R783" s="241"/>
      <c r="S783" s="241"/>
      <c r="T783" s="242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3" t="s">
        <v>179</v>
      </c>
      <c r="AU783" s="243" t="s">
        <v>82</v>
      </c>
      <c r="AV783" s="13" t="s">
        <v>80</v>
      </c>
      <c r="AW783" s="13" t="s">
        <v>30</v>
      </c>
      <c r="AX783" s="13" t="s">
        <v>73</v>
      </c>
      <c r="AY783" s="243" t="s">
        <v>171</v>
      </c>
    </row>
    <row r="784" s="14" customFormat="1">
      <c r="A784" s="14"/>
      <c r="B784" s="244"/>
      <c r="C784" s="245"/>
      <c r="D784" s="235" t="s">
        <v>179</v>
      </c>
      <c r="E784" s="246" t="s">
        <v>1</v>
      </c>
      <c r="F784" s="247" t="s">
        <v>113</v>
      </c>
      <c r="G784" s="245"/>
      <c r="H784" s="248">
        <v>12</v>
      </c>
      <c r="I784" s="249"/>
      <c r="J784" s="245"/>
      <c r="K784" s="245"/>
      <c r="L784" s="250"/>
      <c r="M784" s="251"/>
      <c r="N784" s="252"/>
      <c r="O784" s="252"/>
      <c r="P784" s="252"/>
      <c r="Q784" s="252"/>
      <c r="R784" s="252"/>
      <c r="S784" s="252"/>
      <c r="T784" s="253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4" t="s">
        <v>179</v>
      </c>
      <c r="AU784" s="254" t="s">
        <v>82</v>
      </c>
      <c r="AV784" s="14" t="s">
        <v>82</v>
      </c>
      <c r="AW784" s="14" t="s">
        <v>30</v>
      </c>
      <c r="AX784" s="14" t="s">
        <v>73</v>
      </c>
      <c r="AY784" s="254" t="s">
        <v>171</v>
      </c>
    </row>
    <row r="785" s="13" customFormat="1">
      <c r="A785" s="13"/>
      <c r="B785" s="233"/>
      <c r="C785" s="234"/>
      <c r="D785" s="235" t="s">
        <v>179</v>
      </c>
      <c r="E785" s="236" t="s">
        <v>1</v>
      </c>
      <c r="F785" s="237" t="s">
        <v>750</v>
      </c>
      <c r="G785" s="234"/>
      <c r="H785" s="236" t="s">
        <v>1</v>
      </c>
      <c r="I785" s="238"/>
      <c r="J785" s="234"/>
      <c r="K785" s="234"/>
      <c r="L785" s="239"/>
      <c r="M785" s="240"/>
      <c r="N785" s="241"/>
      <c r="O785" s="241"/>
      <c r="P785" s="241"/>
      <c r="Q785" s="241"/>
      <c r="R785" s="241"/>
      <c r="S785" s="241"/>
      <c r="T785" s="242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3" t="s">
        <v>179</v>
      </c>
      <c r="AU785" s="243" t="s">
        <v>82</v>
      </c>
      <c r="AV785" s="13" t="s">
        <v>80</v>
      </c>
      <c r="AW785" s="13" t="s">
        <v>30</v>
      </c>
      <c r="AX785" s="13" t="s">
        <v>73</v>
      </c>
      <c r="AY785" s="243" t="s">
        <v>171</v>
      </c>
    </row>
    <row r="786" s="14" customFormat="1">
      <c r="A786" s="14"/>
      <c r="B786" s="244"/>
      <c r="C786" s="245"/>
      <c r="D786" s="235" t="s">
        <v>179</v>
      </c>
      <c r="E786" s="246" t="s">
        <v>1</v>
      </c>
      <c r="F786" s="247" t="s">
        <v>82</v>
      </c>
      <c r="G786" s="245"/>
      <c r="H786" s="248">
        <v>2</v>
      </c>
      <c r="I786" s="249"/>
      <c r="J786" s="245"/>
      <c r="K786" s="245"/>
      <c r="L786" s="250"/>
      <c r="M786" s="251"/>
      <c r="N786" s="252"/>
      <c r="O786" s="252"/>
      <c r="P786" s="252"/>
      <c r="Q786" s="252"/>
      <c r="R786" s="252"/>
      <c r="S786" s="252"/>
      <c r="T786" s="253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4" t="s">
        <v>179</v>
      </c>
      <c r="AU786" s="254" t="s">
        <v>82</v>
      </c>
      <c r="AV786" s="14" t="s">
        <v>82</v>
      </c>
      <c r="AW786" s="14" t="s">
        <v>30</v>
      </c>
      <c r="AX786" s="14" t="s">
        <v>73</v>
      </c>
      <c r="AY786" s="254" t="s">
        <v>171</v>
      </c>
    </row>
    <row r="787" s="15" customFormat="1">
      <c r="A787" s="15"/>
      <c r="B787" s="255"/>
      <c r="C787" s="256"/>
      <c r="D787" s="235" t="s">
        <v>179</v>
      </c>
      <c r="E787" s="257" t="s">
        <v>1</v>
      </c>
      <c r="F787" s="258" t="s">
        <v>187</v>
      </c>
      <c r="G787" s="256"/>
      <c r="H787" s="259">
        <v>14</v>
      </c>
      <c r="I787" s="260"/>
      <c r="J787" s="256"/>
      <c r="K787" s="256"/>
      <c r="L787" s="261"/>
      <c r="M787" s="262"/>
      <c r="N787" s="263"/>
      <c r="O787" s="263"/>
      <c r="P787" s="263"/>
      <c r="Q787" s="263"/>
      <c r="R787" s="263"/>
      <c r="S787" s="263"/>
      <c r="T787" s="264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65" t="s">
        <v>179</v>
      </c>
      <c r="AU787" s="265" t="s">
        <v>82</v>
      </c>
      <c r="AV787" s="15" t="s">
        <v>177</v>
      </c>
      <c r="AW787" s="15" t="s">
        <v>30</v>
      </c>
      <c r="AX787" s="15" t="s">
        <v>80</v>
      </c>
      <c r="AY787" s="265" t="s">
        <v>171</v>
      </c>
    </row>
    <row r="788" s="2" customFormat="1" ht="16.5" customHeight="1">
      <c r="A788" s="38"/>
      <c r="B788" s="39"/>
      <c r="C788" s="219" t="s">
        <v>751</v>
      </c>
      <c r="D788" s="219" t="s">
        <v>173</v>
      </c>
      <c r="E788" s="220" t="s">
        <v>752</v>
      </c>
      <c r="F788" s="221" t="s">
        <v>753</v>
      </c>
      <c r="G788" s="222" t="s">
        <v>239</v>
      </c>
      <c r="H788" s="223">
        <v>5.5</v>
      </c>
      <c r="I788" s="224"/>
      <c r="J788" s="225">
        <f>ROUND(I788*H788,2)</f>
        <v>0</v>
      </c>
      <c r="K788" s="226"/>
      <c r="L788" s="44"/>
      <c r="M788" s="227" t="s">
        <v>1</v>
      </c>
      <c r="N788" s="228" t="s">
        <v>38</v>
      </c>
      <c r="O788" s="91"/>
      <c r="P788" s="229">
        <f>O788*H788</f>
        <v>0</v>
      </c>
      <c r="Q788" s="229">
        <v>0.00071000000000000002</v>
      </c>
      <c r="R788" s="229">
        <f>Q788*H788</f>
        <v>0.0039050000000000001</v>
      </c>
      <c r="S788" s="229">
        <v>0</v>
      </c>
      <c r="T788" s="230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31" t="s">
        <v>307</v>
      </c>
      <c r="AT788" s="231" t="s">
        <v>173</v>
      </c>
      <c r="AU788" s="231" t="s">
        <v>82</v>
      </c>
      <c r="AY788" s="17" t="s">
        <v>171</v>
      </c>
      <c r="BE788" s="232">
        <f>IF(N788="základní",J788,0)</f>
        <v>0</v>
      </c>
      <c r="BF788" s="232">
        <f>IF(N788="snížená",J788,0)</f>
        <v>0</v>
      </c>
      <c r="BG788" s="232">
        <f>IF(N788="zákl. přenesená",J788,0)</f>
        <v>0</v>
      </c>
      <c r="BH788" s="232">
        <f>IF(N788="sníž. přenesená",J788,0)</f>
        <v>0</v>
      </c>
      <c r="BI788" s="232">
        <f>IF(N788="nulová",J788,0)</f>
        <v>0</v>
      </c>
      <c r="BJ788" s="17" t="s">
        <v>80</v>
      </c>
      <c r="BK788" s="232">
        <f>ROUND(I788*H788,2)</f>
        <v>0</v>
      </c>
      <c r="BL788" s="17" t="s">
        <v>307</v>
      </c>
      <c r="BM788" s="231" t="s">
        <v>754</v>
      </c>
    </row>
    <row r="789" s="13" customFormat="1">
      <c r="A789" s="13"/>
      <c r="B789" s="233"/>
      <c r="C789" s="234"/>
      <c r="D789" s="235" t="s">
        <v>179</v>
      </c>
      <c r="E789" s="236" t="s">
        <v>1</v>
      </c>
      <c r="F789" s="237" t="s">
        <v>710</v>
      </c>
      <c r="G789" s="234"/>
      <c r="H789" s="236" t="s">
        <v>1</v>
      </c>
      <c r="I789" s="238"/>
      <c r="J789" s="234"/>
      <c r="K789" s="234"/>
      <c r="L789" s="239"/>
      <c r="M789" s="240"/>
      <c r="N789" s="241"/>
      <c r="O789" s="241"/>
      <c r="P789" s="241"/>
      <c r="Q789" s="241"/>
      <c r="R789" s="241"/>
      <c r="S789" s="241"/>
      <c r="T789" s="242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3" t="s">
        <v>179</v>
      </c>
      <c r="AU789" s="243" t="s">
        <v>82</v>
      </c>
      <c r="AV789" s="13" t="s">
        <v>80</v>
      </c>
      <c r="AW789" s="13" t="s">
        <v>30</v>
      </c>
      <c r="AX789" s="13" t="s">
        <v>73</v>
      </c>
      <c r="AY789" s="243" t="s">
        <v>171</v>
      </c>
    </row>
    <row r="790" s="14" customFormat="1">
      <c r="A790" s="14"/>
      <c r="B790" s="244"/>
      <c r="C790" s="245"/>
      <c r="D790" s="235" t="s">
        <v>179</v>
      </c>
      <c r="E790" s="246" t="s">
        <v>1</v>
      </c>
      <c r="F790" s="247" t="s">
        <v>755</v>
      </c>
      <c r="G790" s="245"/>
      <c r="H790" s="248">
        <v>5.5</v>
      </c>
      <c r="I790" s="249"/>
      <c r="J790" s="245"/>
      <c r="K790" s="245"/>
      <c r="L790" s="250"/>
      <c r="M790" s="251"/>
      <c r="N790" s="252"/>
      <c r="O790" s="252"/>
      <c r="P790" s="252"/>
      <c r="Q790" s="252"/>
      <c r="R790" s="252"/>
      <c r="S790" s="252"/>
      <c r="T790" s="25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4" t="s">
        <v>179</v>
      </c>
      <c r="AU790" s="254" t="s">
        <v>82</v>
      </c>
      <c r="AV790" s="14" t="s">
        <v>82</v>
      </c>
      <c r="AW790" s="14" t="s">
        <v>30</v>
      </c>
      <c r="AX790" s="14" t="s">
        <v>80</v>
      </c>
      <c r="AY790" s="254" t="s">
        <v>171</v>
      </c>
    </row>
    <row r="791" s="2" customFormat="1" ht="16.5" customHeight="1">
      <c r="A791" s="38"/>
      <c r="B791" s="39"/>
      <c r="C791" s="219" t="s">
        <v>756</v>
      </c>
      <c r="D791" s="219" t="s">
        <v>173</v>
      </c>
      <c r="E791" s="220" t="s">
        <v>757</v>
      </c>
      <c r="F791" s="221" t="s">
        <v>758</v>
      </c>
      <c r="G791" s="222" t="s">
        <v>239</v>
      </c>
      <c r="H791" s="223">
        <v>5</v>
      </c>
      <c r="I791" s="224"/>
      <c r="J791" s="225">
        <f>ROUND(I791*H791,2)</f>
        <v>0</v>
      </c>
      <c r="K791" s="226"/>
      <c r="L791" s="44"/>
      <c r="M791" s="227" t="s">
        <v>1</v>
      </c>
      <c r="N791" s="228" t="s">
        <v>38</v>
      </c>
      <c r="O791" s="91"/>
      <c r="P791" s="229">
        <f>O791*H791</f>
        <v>0</v>
      </c>
      <c r="Q791" s="229">
        <v>0.0022399999999999998</v>
      </c>
      <c r="R791" s="229">
        <f>Q791*H791</f>
        <v>0.011199999999999998</v>
      </c>
      <c r="S791" s="229">
        <v>0</v>
      </c>
      <c r="T791" s="230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31" t="s">
        <v>307</v>
      </c>
      <c r="AT791" s="231" t="s">
        <v>173</v>
      </c>
      <c r="AU791" s="231" t="s">
        <v>82</v>
      </c>
      <c r="AY791" s="17" t="s">
        <v>171</v>
      </c>
      <c r="BE791" s="232">
        <f>IF(N791="základní",J791,0)</f>
        <v>0</v>
      </c>
      <c r="BF791" s="232">
        <f>IF(N791="snížená",J791,0)</f>
        <v>0</v>
      </c>
      <c r="BG791" s="232">
        <f>IF(N791="zákl. přenesená",J791,0)</f>
        <v>0</v>
      </c>
      <c r="BH791" s="232">
        <f>IF(N791="sníž. přenesená",J791,0)</f>
        <v>0</v>
      </c>
      <c r="BI791" s="232">
        <f>IF(N791="nulová",J791,0)</f>
        <v>0</v>
      </c>
      <c r="BJ791" s="17" t="s">
        <v>80</v>
      </c>
      <c r="BK791" s="232">
        <f>ROUND(I791*H791,2)</f>
        <v>0</v>
      </c>
      <c r="BL791" s="17" t="s">
        <v>307</v>
      </c>
      <c r="BM791" s="231" t="s">
        <v>759</v>
      </c>
    </row>
    <row r="792" s="13" customFormat="1">
      <c r="A792" s="13"/>
      <c r="B792" s="233"/>
      <c r="C792" s="234"/>
      <c r="D792" s="235" t="s">
        <v>179</v>
      </c>
      <c r="E792" s="236" t="s">
        <v>1</v>
      </c>
      <c r="F792" s="237" t="s">
        <v>760</v>
      </c>
      <c r="G792" s="234"/>
      <c r="H792" s="236" t="s">
        <v>1</v>
      </c>
      <c r="I792" s="238"/>
      <c r="J792" s="234"/>
      <c r="K792" s="234"/>
      <c r="L792" s="239"/>
      <c r="M792" s="240"/>
      <c r="N792" s="241"/>
      <c r="O792" s="241"/>
      <c r="P792" s="241"/>
      <c r="Q792" s="241"/>
      <c r="R792" s="241"/>
      <c r="S792" s="241"/>
      <c r="T792" s="242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3" t="s">
        <v>179</v>
      </c>
      <c r="AU792" s="243" t="s">
        <v>82</v>
      </c>
      <c r="AV792" s="13" t="s">
        <v>80</v>
      </c>
      <c r="AW792" s="13" t="s">
        <v>30</v>
      </c>
      <c r="AX792" s="13" t="s">
        <v>73</v>
      </c>
      <c r="AY792" s="243" t="s">
        <v>171</v>
      </c>
    </row>
    <row r="793" s="14" customFormat="1">
      <c r="A793" s="14"/>
      <c r="B793" s="244"/>
      <c r="C793" s="245"/>
      <c r="D793" s="235" t="s">
        <v>179</v>
      </c>
      <c r="E793" s="246" t="s">
        <v>1</v>
      </c>
      <c r="F793" s="247" t="s">
        <v>82</v>
      </c>
      <c r="G793" s="245"/>
      <c r="H793" s="248">
        <v>2</v>
      </c>
      <c r="I793" s="249"/>
      <c r="J793" s="245"/>
      <c r="K793" s="245"/>
      <c r="L793" s="250"/>
      <c r="M793" s="251"/>
      <c r="N793" s="252"/>
      <c r="O793" s="252"/>
      <c r="P793" s="252"/>
      <c r="Q793" s="252"/>
      <c r="R793" s="252"/>
      <c r="S793" s="252"/>
      <c r="T793" s="253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4" t="s">
        <v>179</v>
      </c>
      <c r="AU793" s="254" t="s">
        <v>82</v>
      </c>
      <c r="AV793" s="14" t="s">
        <v>82</v>
      </c>
      <c r="AW793" s="14" t="s">
        <v>30</v>
      </c>
      <c r="AX793" s="14" t="s">
        <v>73</v>
      </c>
      <c r="AY793" s="254" t="s">
        <v>171</v>
      </c>
    </row>
    <row r="794" s="13" customFormat="1">
      <c r="A794" s="13"/>
      <c r="B794" s="233"/>
      <c r="C794" s="234"/>
      <c r="D794" s="235" t="s">
        <v>179</v>
      </c>
      <c r="E794" s="236" t="s">
        <v>1</v>
      </c>
      <c r="F794" s="237" t="s">
        <v>761</v>
      </c>
      <c r="G794" s="234"/>
      <c r="H794" s="236" t="s">
        <v>1</v>
      </c>
      <c r="I794" s="238"/>
      <c r="J794" s="234"/>
      <c r="K794" s="234"/>
      <c r="L794" s="239"/>
      <c r="M794" s="240"/>
      <c r="N794" s="241"/>
      <c r="O794" s="241"/>
      <c r="P794" s="241"/>
      <c r="Q794" s="241"/>
      <c r="R794" s="241"/>
      <c r="S794" s="241"/>
      <c r="T794" s="24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3" t="s">
        <v>179</v>
      </c>
      <c r="AU794" s="243" t="s">
        <v>82</v>
      </c>
      <c r="AV794" s="13" t="s">
        <v>80</v>
      </c>
      <c r="AW794" s="13" t="s">
        <v>30</v>
      </c>
      <c r="AX794" s="13" t="s">
        <v>73</v>
      </c>
      <c r="AY794" s="243" t="s">
        <v>171</v>
      </c>
    </row>
    <row r="795" s="14" customFormat="1">
      <c r="A795" s="14"/>
      <c r="B795" s="244"/>
      <c r="C795" s="245"/>
      <c r="D795" s="235" t="s">
        <v>179</v>
      </c>
      <c r="E795" s="246" t="s">
        <v>1</v>
      </c>
      <c r="F795" s="247" t="s">
        <v>191</v>
      </c>
      <c r="G795" s="245"/>
      <c r="H795" s="248">
        <v>3</v>
      </c>
      <c r="I795" s="249"/>
      <c r="J795" s="245"/>
      <c r="K795" s="245"/>
      <c r="L795" s="250"/>
      <c r="M795" s="251"/>
      <c r="N795" s="252"/>
      <c r="O795" s="252"/>
      <c r="P795" s="252"/>
      <c r="Q795" s="252"/>
      <c r="R795" s="252"/>
      <c r="S795" s="252"/>
      <c r="T795" s="253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4" t="s">
        <v>179</v>
      </c>
      <c r="AU795" s="254" t="s">
        <v>82</v>
      </c>
      <c r="AV795" s="14" t="s">
        <v>82</v>
      </c>
      <c r="AW795" s="14" t="s">
        <v>30</v>
      </c>
      <c r="AX795" s="14" t="s">
        <v>73</v>
      </c>
      <c r="AY795" s="254" t="s">
        <v>171</v>
      </c>
    </row>
    <row r="796" s="15" customFormat="1">
      <c r="A796" s="15"/>
      <c r="B796" s="255"/>
      <c r="C796" s="256"/>
      <c r="D796" s="235" t="s">
        <v>179</v>
      </c>
      <c r="E796" s="257" t="s">
        <v>1</v>
      </c>
      <c r="F796" s="258" t="s">
        <v>187</v>
      </c>
      <c r="G796" s="256"/>
      <c r="H796" s="259">
        <v>5</v>
      </c>
      <c r="I796" s="260"/>
      <c r="J796" s="256"/>
      <c r="K796" s="256"/>
      <c r="L796" s="261"/>
      <c r="M796" s="262"/>
      <c r="N796" s="263"/>
      <c r="O796" s="263"/>
      <c r="P796" s="263"/>
      <c r="Q796" s="263"/>
      <c r="R796" s="263"/>
      <c r="S796" s="263"/>
      <c r="T796" s="264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65" t="s">
        <v>179</v>
      </c>
      <c r="AU796" s="265" t="s">
        <v>82</v>
      </c>
      <c r="AV796" s="15" t="s">
        <v>177</v>
      </c>
      <c r="AW796" s="15" t="s">
        <v>30</v>
      </c>
      <c r="AX796" s="15" t="s">
        <v>80</v>
      </c>
      <c r="AY796" s="265" t="s">
        <v>171</v>
      </c>
    </row>
    <row r="797" s="2" customFormat="1" ht="16.5" customHeight="1">
      <c r="A797" s="38"/>
      <c r="B797" s="39"/>
      <c r="C797" s="219" t="s">
        <v>762</v>
      </c>
      <c r="D797" s="219" t="s">
        <v>173</v>
      </c>
      <c r="E797" s="220" t="s">
        <v>763</v>
      </c>
      <c r="F797" s="221" t="s">
        <v>764</v>
      </c>
      <c r="G797" s="222" t="s">
        <v>195</v>
      </c>
      <c r="H797" s="223">
        <v>2</v>
      </c>
      <c r="I797" s="224"/>
      <c r="J797" s="225">
        <f>ROUND(I797*H797,2)</f>
        <v>0</v>
      </c>
      <c r="K797" s="226"/>
      <c r="L797" s="44"/>
      <c r="M797" s="227" t="s">
        <v>1</v>
      </c>
      <c r="N797" s="228" t="s">
        <v>38</v>
      </c>
      <c r="O797" s="91"/>
      <c r="P797" s="229">
        <f>O797*H797</f>
        <v>0</v>
      </c>
      <c r="Q797" s="229">
        <v>0</v>
      </c>
      <c r="R797" s="229">
        <f>Q797*H797</f>
        <v>0</v>
      </c>
      <c r="S797" s="229">
        <v>0</v>
      </c>
      <c r="T797" s="230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31" t="s">
        <v>307</v>
      </c>
      <c r="AT797" s="231" t="s">
        <v>173</v>
      </c>
      <c r="AU797" s="231" t="s">
        <v>82</v>
      </c>
      <c r="AY797" s="17" t="s">
        <v>171</v>
      </c>
      <c r="BE797" s="232">
        <f>IF(N797="základní",J797,0)</f>
        <v>0</v>
      </c>
      <c r="BF797" s="232">
        <f>IF(N797="snížená",J797,0)</f>
        <v>0</v>
      </c>
      <c r="BG797" s="232">
        <f>IF(N797="zákl. přenesená",J797,0)</f>
        <v>0</v>
      </c>
      <c r="BH797" s="232">
        <f>IF(N797="sníž. přenesená",J797,0)</f>
        <v>0</v>
      </c>
      <c r="BI797" s="232">
        <f>IF(N797="nulová",J797,0)</f>
        <v>0</v>
      </c>
      <c r="BJ797" s="17" t="s">
        <v>80</v>
      </c>
      <c r="BK797" s="232">
        <f>ROUND(I797*H797,2)</f>
        <v>0</v>
      </c>
      <c r="BL797" s="17" t="s">
        <v>307</v>
      </c>
      <c r="BM797" s="231" t="s">
        <v>765</v>
      </c>
    </row>
    <row r="798" s="13" customFormat="1">
      <c r="A798" s="13"/>
      <c r="B798" s="233"/>
      <c r="C798" s="234"/>
      <c r="D798" s="235" t="s">
        <v>179</v>
      </c>
      <c r="E798" s="236" t="s">
        <v>1</v>
      </c>
      <c r="F798" s="237" t="s">
        <v>744</v>
      </c>
      <c r="G798" s="234"/>
      <c r="H798" s="236" t="s">
        <v>1</v>
      </c>
      <c r="I798" s="238"/>
      <c r="J798" s="234"/>
      <c r="K798" s="234"/>
      <c r="L798" s="239"/>
      <c r="M798" s="240"/>
      <c r="N798" s="241"/>
      <c r="O798" s="241"/>
      <c r="P798" s="241"/>
      <c r="Q798" s="241"/>
      <c r="R798" s="241"/>
      <c r="S798" s="241"/>
      <c r="T798" s="24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3" t="s">
        <v>179</v>
      </c>
      <c r="AU798" s="243" t="s">
        <v>82</v>
      </c>
      <c r="AV798" s="13" t="s">
        <v>80</v>
      </c>
      <c r="AW798" s="13" t="s">
        <v>30</v>
      </c>
      <c r="AX798" s="13" t="s">
        <v>73</v>
      </c>
      <c r="AY798" s="243" t="s">
        <v>171</v>
      </c>
    </row>
    <row r="799" s="14" customFormat="1">
      <c r="A799" s="14"/>
      <c r="B799" s="244"/>
      <c r="C799" s="245"/>
      <c r="D799" s="235" t="s">
        <v>179</v>
      </c>
      <c r="E799" s="246" t="s">
        <v>1</v>
      </c>
      <c r="F799" s="247" t="s">
        <v>82</v>
      </c>
      <c r="G799" s="245"/>
      <c r="H799" s="248">
        <v>2</v>
      </c>
      <c r="I799" s="249"/>
      <c r="J799" s="245"/>
      <c r="K799" s="245"/>
      <c r="L799" s="250"/>
      <c r="M799" s="251"/>
      <c r="N799" s="252"/>
      <c r="O799" s="252"/>
      <c r="P799" s="252"/>
      <c r="Q799" s="252"/>
      <c r="R799" s="252"/>
      <c r="S799" s="252"/>
      <c r="T799" s="253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4" t="s">
        <v>179</v>
      </c>
      <c r="AU799" s="254" t="s">
        <v>82</v>
      </c>
      <c r="AV799" s="14" t="s">
        <v>82</v>
      </c>
      <c r="AW799" s="14" t="s">
        <v>30</v>
      </c>
      <c r="AX799" s="14" t="s">
        <v>80</v>
      </c>
      <c r="AY799" s="254" t="s">
        <v>171</v>
      </c>
    </row>
    <row r="800" s="2" customFormat="1" ht="16.5" customHeight="1">
      <c r="A800" s="38"/>
      <c r="B800" s="39"/>
      <c r="C800" s="219" t="s">
        <v>766</v>
      </c>
      <c r="D800" s="219" t="s">
        <v>173</v>
      </c>
      <c r="E800" s="220" t="s">
        <v>767</v>
      </c>
      <c r="F800" s="221" t="s">
        <v>768</v>
      </c>
      <c r="G800" s="222" t="s">
        <v>195</v>
      </c>
      <c r="H800" s="223">
        <v>2</v>
      </c>
      <c r="I800" s="224"/>
      <c r="J800" s="225">
        <f>ROUND(I800*H800,2)</f>
        <v>0</v>
      </c>
      <c r="K800" s="226"/>
      <c r="L800" s="44"/>
      <c r="M800" s="227" t="s">
        <v>1</v>
      </c>
      <c r="N800" s="228" t="s">
        <v>38</v>
      </c>
      <c r="O800" s="91"/>
      <c r="P800" s="229">
        <f>O800*H800</f>
        <v>0</v>
      </c>
      <c r="Q800" s="229">
        <v>0</v>
      </c>
      <c r="R800" s="229">
        <f>Q800*H800</f>
        <v>0</v>
      </c>
      <c r="S800" s="229">
        <v>0</v>
      </c>
      <c r="T800" s="230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231" t="s">
        <v>307</v>
      </c>
      <c r="AT800" s="231" t="s">
        <v>173</v>
      </c>
      <c r="AU800" s="231" t="s">
        <v>82</v>
      </c>
      <c r="AY800" s="17" t="s">
        <v>171</v>
      </c>
      <c r="BE800" s="232">
        <f>IF(N800="základní",J800,0)</f>
        <v>0</v>
      </c>
      <c r="BF800" s="232">
        <f>IF(N800="snížená",J800,0)</f>
        <v>0</v>
      </c>
      <c r="BG800" s="232">
        <f>IF(N800="zákl. přenesená",J800,0)</f>
        <v>0</v>
      </c>
      <c r="BH800" s="232">
        <f>IF(N800="sníž. přenesená",J800,0)</f>
        <v>0</v>
      </c>
      <c r="BI800" s="232">
        <f>IF(N800="nulová",J800,0)</f>
        <v>0</v>
      </c>
      <c r="BJ800" s="17" t="s">
        <v>80</v>
      </c>
      <c r="BK800" s="232">
        <f>ROUND(I800*H800,2)</f>
        <v>0</v>
      </c>
      <c r="BL800" s="17" t="s">
        <v>307</v>
      </c>
      <c r="BM800" s="231" t="s">
        <v>769</v>
      </c>
    </row>
    <row r="801" s="13" customFormat="1">
      <c r="A801" s="13"/>
      <c r="B801" s="233"/>
      <c r="C801" s="234"/>
      <c r="D801" s="235" t="s">
        <v>179</v>
      </c>
      <c r="E801" s="236" t="s">
        <v>1</v>
      </c>
      <c r="F801" s="237" t="s">
        <v>750</v>
      </c>
      <c r="G801" s="234"/>
      <c r="H801" s="236" t="s">
        <v>1</v>
      </c>
      <c r="I801" s="238"/>
      <c r="J801" s="234"/>
      <c r="K801" s="234"/>
      <c r="L801" s="239"/>
      <c r="M801" s="240"/>
      <c r="N801" s="241"/>
      <c r="O801" s="241"/>
      <c r="P801" s="241"/>
      <c r="Q801" s="241"/>
      <c r="R801" s="241"/>
      <c r="S801" s="241"/>
      <c r="T801" s="24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3" t="s">
        <v>179</v>
      </c>
      <c r="AU801" s="243" t="s">
        <v>82</v>
      </c>
      <c r="AV801" s="13" t="s">
        <v>80</v>
      </c>
      <c r="AW801" s="13" t="s">
        <v>30</v>
      </c>
      <c r="AX801" s="13" t="s">
        <v>73</v>
      </c>
      <c r="AY801" s="243" t="s">
        <v>171</v>
      </c>
    </row>
    <row r="802" s="14" customFormat="1">
      <c r="A802" s="14"/>
      <c r="B802" s="244"/>
      <c r="C802" s="245"/>
      <c r="D802" s="235" t="s">
        <v>179</v>
      </c>
      <c r="E802" s="246" t="s">
        <v>1</v>
      </c>
      <c r="F802" s="247" t="s">
        <v>82</v>
      </c>
      <c r="G802" s="245"/>
      <c r="H802" s="248">
        <v>2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4" t="s">
        <v>179</v>
      </c>
      <c r="AU802" s="254" t="s">
        <v>82</v>
      </c>
      <c r="AV802" s="14" t="s">
        <v>82</v>
      </c>
      <c r="AW802" s="14" t="s">
        <v>30</v>
      </c>
      <c r="AX802" s="14" t="s">
        <v>80</v>
      </c>
      <c r="AY802" s="254" t="s">
        <v>171</v>
      </c>
    </row>
    <row r="803" s="2" customFormat="1" ht="16.5" customHeight="1">
      <c r="A803" s="38"/>
      <c r="B803" s="39"/>
      <c r="C803" s="219" t="s">
        <v>770</v>
      </c>
      <c r="D803" s="219" t="s">
        <v>173</v>
      </c>
      <c r="E803" s="220" t="s">
        <v>771</v>
      </c>
      <c r="F803" s="221" t="s">
        <v>772</v>
      </c>
      <c r="G803" s="222" t="s">
        <v>195</v>
      </c>
      <c r="H803" s="223">
        <v>7</v>
      </c>
      <c r="I803" s="224"/>
      <c r="J803" s="225">
        <f>ROUND(I803*H803,2)</f>
        <v>0</v>
      </c>
      <c r="K803" s="226"/>
      <c r="L803" s="44"/>
      <c r="M803" s="227" t="s">
        <v>1</v>
      </c>
      <c r="N803" s="228" t="s">
        <v>38</v>
      </c>
      <c r="O803" s="91"/>
      <c r="P803" s="229">
        <f>O803*H803</f>
        <v>0</v>
      </c>
      <c r="Q803" s="229">
        <v>0</v>
      </c>
      <c r="R803" s="229">
        <f>Q803*H803</f>
        <v>0</v>
      </c>
      <c r="S803" s="229">
        <v>0</v>
      </c>
      <c r="T803" s="230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31" t="s">
        <v>307</v>
      </c>
      <c r="AT803" s="231" t="s">
        <v>173</v>
      </c>
      <c r="AU803" s="231" t="s">
        <v>82</v>
      </c>
      <c r="AY803" s="17" t="s">
        <v>171</v>
      </c>
      <c r="BE803" s="232">
        <f>IF(N803="základní",J803,0)</f>
        <v>0</v>
      </c>
      <c r="BF803" s="232">
        <f>IF(N803="snížená",J803,0)</f>
        <v>0</v>
      </c>
      <c r="BG803" s="232">
        <f>IF(N803="zákl. přenesená",J803,0)</f>
        <v>0</v>
      </c>
      <c r="BH803" s="232">
        <f>IF(N803="sníž. přenesená",J803,0)</f>
        <v>0</v>
      </c>
      <c r="BI803" s="232">
        <f>IF(N803="nulová",J803,0)</f>
        <v>0</v>
      </c>
      <c r="BJ803" s="17" t="s">
        <v>80</v>
      </c>
      <c r="BK803" s="232">
        <f>ROUND(I803*H803,2)</f>
        <v>0</v>
      </c>
      <c r="BL803" s="17" t="s">
        <v>307</v>
      </c>
      <c r="BM803" s="231" t="s">
        <v>773</v>
      </c>
    </row>
    <row r="804" s="13" customFormat="1">
      <c r="A804" s="13"/>
      <c r="B804" s="233"/>
      <c r="C804" s="234"/>
      <c r="D804" s="235" t="s">
        <v>179</v>
      </c>
      <c r="E804" s="236" t="s">
        <v>1</v>
      </c>
      <c r="F804" s="237" t="s">
        <v>774</v>
      </c>
      <c r="G804" s="234"/>
      <c r="H804" s="236" t="s">
        <v>1</v>
      </c>
      <c r="I804" s="238"/>
      <c r="J804" s="234"/>
      <c r="K804" s="234"/>
      <c r="L804" s="239"/>
      <c r="M804" s="240"/>
      <c r="N804" s="241"/>
      <c r="O804" s="241"/>
      <c r="P804" s="241"/>
      <c r="Q804" s="241"/>
      <c r="R804" s="241"/>
      <c r="S804" s="241"/>
      <c r="T804" s="242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3" t="s">
        <v>179</v>
      </c>
      <c r="AU804" s="243" t="s">
        <v>82</v>
      </c>
      <c r="AV804" s="13" t="s">
        <v>80</v>
      </c>
      <c r="AW804" s="13" t="s">
        <v>30</v>
      </c>
      <c r="AX804" s="13" t="s">
        <v>73</v>
      </c>
      <c r="AY804" s="243" t="s">
        <v>171</v>
      </c>
    </row>
    <row r="805" s="14" customFormat="1">
      <c r="A805" s="14"/>
      <c r="B805" s="244"/>
      <c r="C805" s="245"/>
      <c r="D805" s="235" t="s">
        <v>179</v>
      </c>
      <c r="E805" s="246" t="s">
        <v>1</v>
      </c>
      <c r="F805" s="247" t="s">
        <v>220</v>
      </c>
      <c r="G805" s="245"/>
      <c r="H805" s="248">
        <v>7</v>
      </c>
      <c r="I805" s="249"/>
      <c r="J805" s="245"/>
      <c r="K805" s="245"/>
      <c r="L805" s="250"/>
      <c r="M805" s="251"/>
      <c r="N805" s="252"/>
      <c r="O805" s="252"/>
      <c r="P805" s="252"/>
      <c r="Q805" s="252"/>
      <c r="R805" s="252"/>
      <c r="S805" s="252"/>
      <c r="T805" s="253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4" t="s">
        <v>179</v>
      </c>
      <c r="AU805" s="254" t="s">
        <v>82</v>
      </c>
      <c r="AV805" s="14" t="s">
        <v>82</v>
      </c>
      <c r="AW805" s="14" t="s">
        <v>30</v>
      </c>
      <c r="AX805" s="14" t="s">
        <v>80</v>
      </c>
      <c r="AY805" s="254" t="s">
        <v>171</v>
      </c>
    </row>
    <row r="806" s="2" customFormat="1" ht="21.75" customHeight="1">
      <c r="A806" s="38"/>
      <c r="B806" s="39"/>
      <c r="C806" s="219" t="s">
        <v>775</v>
      </c>
      <c r="D806" s="219" t="s">
        <v>173</v>
      </c>
      <c r="E806" s="220" t="s">
        <v>776</v>
      </c>
      <c r="F806" s="221" t="s">
        <v>777</v>
      </c>
      <c r="G806" s="222" t="s">
        <v>195</v>
      </c>
      <c r="H806" s="223">
        <v>4</v>
      </c>
      <c r="I806" s="224"/>
      <c r="J806" s="225">
        <f>ROUND(I806*H806,2)</f>
        <v>0</v>
      </c>
      <c r="K806" s="226"/>
      <c r="L806" s="44"/>
      <c r="M806" s="227" t="s">
        <v>1</v>
      </c>
      <c r="N806" s="228" t="s">
        <v>38</v>
      </c>
      <c r="O806" s="91"/>
      <c r="P806" s="229">
        <f>O806*H806</f>
        <v>0</v>
      </c>
      <c r="Q806" s="229">
        <v>0</v>
      </c>
      <c r="R806" s="229">
        <f>Q806*H806</f>
        <v>0</v>
      </c>
      <c r="S806" s="229">
        <v>0</v>
      </c>
      <c r="T806" s="230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31" t="s">
        <v>307</v>
      </c>
      <c r="AT806" s="231" t="s">
        <v>173</v>
      </c>
      <c r="AU806" s="231" t="s">
        <v>82</v>
      </c>
      <c r="AY806" s="17" t="s">
        <v>171</v>
      </c>
      <c r="BE806" s="232">
        <f>IF(N806="základní",J806,0)</f>
        <v>0</v>
      </c>
      <c r="BF806" s="232">
        <f>IF(N806="snížená",J806,0)</f>
        <v>0</v>
      </c>
      <c r="BG806" s="232">
        <f>IF(N806="zákl. přenesená",J806,0)</f>
        <v>0</v>
      </c>
      <c r="BH806" s="232">
        <f>IF(N806="sníž. přenesená",J806,0)</f>
        <v>0</v>
      </c>
      <c r="BI806" s="232">
        <f>IF(N806="nulová",J806,0)</f>
        <v>0</v>
      </c>
      <c r="BJ806" s="17" t="s">
        <v>80</v>
      </c>
      <c r="BK806" s="232">
        <f>ROUND(I806*H806,2)</f>
        <v>0</v>
      </c>
      <c r="BL806" s="17" t="s">
        <v>307</v>
      </c>
      <c r="BM806" s="231" t="s">
        <v>778</v>
      </c>
    </row>
    <row r="807" s="13" customFormat="1">
      <c r="A807" s="13"/>
      <c r="B807" s="233"/>
      <c r="C807" s="234"/>
      <c r="D807" s="235" t="s">
        <v>179</v>
      </c>
      <c r="E807" s="236" t="s">
        <v>1</v>
      </c>
      <c r="F807" s="237" t="s">
        <v>761</v>
      </c>
      <c r="G807" s="234"/>
      <c r="H807" s="236" t="s">
        <v>1</v>
      </c>
      <c r="I807" s="238"/>
      <c r="J807" s="234"/>
      <c r="K807" s="234"/>
      <c r="L807" s="239"/>
      <c r="M807" s="240"/>
      <c r="N807" s="241"/>
      <c r="O807" s="241"/>
      <c r="P807" s="241"/>
      <c r="Q807" s="241"/>
      <c r="R807" s="241"/>
      <c r="S807" s="241"/>
      <c r="T807" s="242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3" t="s">
        <v>179</v>
      </c>
      <c r="AU807" s="243" t="s">
        <v>82</v>
      </c>
      <c r="AV807" s="13" t="s">
        <v>80</v>
      </c>
      <c r="AW807" s="13" t="s">
        <v>30</v>
      </c>
      <c r="AX807" s="13" t="s">
        <v>73</v>
      </c>
      <c r="AY807" s="243" t="s">
        <v>171</v>
      </c>
    </row>
    <row r="808" s="14" customFormat="1">
      <c r="A808" s="14"/>
      <c r="B808" s="244"/>
      <c r="C808" s="245"/>
      <c r="D808" s="235" t="s">
        <v>179</v>
      </c>
      <c r="E808" s="246" t="s">
        <v>1</v>
      </c>
      <c r="F808" s="247" t="s">
        <v>191</v>
      </c>
      <c r="G808" s="245"/>
      <c r="H808" s="248">
        <v>3</v>
      </c>
      <c r="I808" s="249"/>
      <c r="J808" s="245"/>
      <c r="K808" s="245"/>
      <c r="L808" s="250"/>
      <c r="M808" s="251"/>
      <c r="N808" s="252"/>
      <c r="O808" s="252"/>
      <c r="P808" s="252"/>
      <c r="Q808" s="252"/>
      <c r="R808" s="252"/>
      <c r="S808" s="252"/>
      <c r="T808" s="253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4" t="s">
        <v>179</v>
      </c>
      <c r="AU808" s="254" t="s">
        <v>82</v>
      </c>
      <c r="AV808" s="14" t="s">
        <v>82</v>
      </c>
      <c r="AW808" s="14" t="s">
        <v>30</v>
      </c>
      <c r="AX808" s="14" t="s">
        <v>73</v>
      </c>
      <c r="AY808" s="254" t="s">
        <v>171</v>
      </c>
    </row>
    <row r="809" s="13" customFormat="1">
      <c r="A809" s="13"/>
      <c r="B809" s="233"/>
      <c r="C809" s="234"/>
      <c r="D809" s="235" t="s">
        <v>179</v>
      </c>
      <c r="E809" s="236" t="s">
        <v>1</v>
      </c>
      <c r="F809" s="237" t="s">
        <v>779</v>
      </c>
      <c r="G809" s="234"/>
      <c r="H809" s="236" t="s">
        <v>1</v>
      </c>
      <c r="I809" s="238"/>
      <c r="J809" s="234"/>
      <c r="K809" s="234"/>
      <c r="L809" s="239"/>
      <c r="M809" s="240"/>
      <c r="N809" s="241"/>
      <c r="O809" s="241"/>
      <c r="P809" s="241"/>
      <c r="Q809" s="241"/>
      <c r="R809" s="241"/>
      <c r="S809" s="241"/>
      <c r="T809" s="24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3" t="s">
        <v>179</v>
      </c>
      <c r="AU809" s="243" t="s">
        <v>82</v>
      </c>
      <c r="AV809" s="13" t="s">
        <v>80</v>
      </c>
      <c r="AW809" s="13" t="s">
        <v>30</v>
      </c>
      <c r="AX809" s="13" t="s">
        <v>73</v>
      </c>
      <c r="AY809" s="243" t="s">
        <v>171</v>
      </c>
    </row>
    <row r="810" s="14" customFormat="1">
      <c r="A810" s="14"/>
      <c r="B810" s="244"/>
      <c r="C810" s="245"/>
      <c r="D810" s="235" t="s">
        <v>179</v>
      </c>
      <c r="E810" s="246" t="s">
        <v>1</v>
      </c>
      <c r="F810" s="247" t="s">
        <v>80</v>
      </c>
      <c r="G810" s="245"/>
      <c r="H810" s="248">
        <v>1</v>
      </c>
      <c r="I810" s="249"/>
      <c r="J810" s="245"/>
      <c r="K810" s="245"/>
      <c r="L810" s="250"/>
      <c r="M810" s="251"/>
      <c r="N810" s="252"/>
      <c r="O810" s="252"/>
      <c r="P810" s="252"/>
      <c r="Q810" s="252"/>
      <c r="R810" s="252"/>
      <c r="S810" s="252"/>
      <c r="T810" s="25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4" t="s">
        <v>179</v>
      </c>
      <c r="AU810" s="254" t="s">
        <v>82</v>
      </c>
      <c r="AV810" s="14" t="s">
        <v>82</v>
      </c>
      <c r="AW810" s="14" t="s">
        <v>30</v>
      </c>
      <c r="AX810" s="14" t="s">
        <v>73</v>
      </c>
      <c r="AY810" s="254" t="s">
        <v>171</v>
      </c>
    </row>
    <row r="811" s="15" customFormat="1">
      <c r="A811" s="15"/>
      <c r="B811" s="255"/>
      <c r="C811" s="256"/>
      <c r="D811" s="235" t="s">
        <v>179</v>
      </c>
      <c r="E811" s="257" t="s">
        <v>1</v>
      </c>
      <c r="F811" s="258" t="s">
        <v>187</v>
      </c>
      <c r="G811" s="256"/>
      <c r="H811" s="259">
        <v>4</v>
      </c>
      <c r="I811" s="260"/>
      <c r="J811" s="256"/>
      <c r="K811" s="256"/>
      <c r="L811" s="261"/>
      <c r="M811" s="262"/>
      <c r="N811" s="263"/>
      <c r="O811" s="263"/>
      <c r="P811" s="263"/>
      <c r="Q811" s="263"/>
      <c r="R811" s="263"/>
      <c r="S811" s="263"/>
      <c r="T811" s="264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65" t="s">
        <v>179</v>
      </c>
      <c r="AU811" s="265" t="s">
        <v>82</v>
      </c>
      <c r="AV811" s="15" t="s">
        <v>177</v>
      </c>
      <c r="AW811" s="15" t="s">
        <v>30</v>
      </c>
      <c r="AX811" s="15" t="s">
        <v>80</v>
      </c>
      <c r="AY811" s="265" t="s">
        <v>171</v>
      </c>
    </row>
    <row r="812" s="2" customFormat="1" ht="24.15" customHeight="1">
      <c r="A812" s="38"/>
      <c r="B812" s="39"/>
      <c r="C812" s="219" t="s">
        <v>780</v>
      </c>
      <c r="D812" s="219" t="s">
        <v>173</v>
      </c>
      <c r="E812" s="220" t="s">
        <v>781</v>
      </c>
      <c r="F812" s="221" t="s">
        <v>782</v>
      </c>
      <c r="G812" s="222" t="s">
        <v>195</v>
      </c>
      <c r="H812" s="223">
        <v>2</v>
      </c>
      <c r="I812" s="224"/>
      <c r="J812" s="225">
        <f>ROUND(I812*H812,2)</f>
        <v>0</v>
      </c>
      <c r="K812" s="226"/>
      <c r="L812" s="44"/>
      <c r="M812" s="227" t="s">
        <v>1</v>
      </c>
      <c r="N812" s="228" t="s">
        <v>38</v>
      </c>
      <c r="O812" s="91"/>
      <c r="P812" s="229">
        <f>O812*H812</f>
        <v>0</v>
      </c>
      <c r="Q812" s="229">
        <v>0.0050400000000000002</v>
      </c>
      <c r="R812" s="229">
        <f>Q812*H812</f>
        <v>0.01008</v>
      </c>
      <c r="S812" s="229">
        <v>0</v>
      </c>
      <c r="T812" s="230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31" t="s">
        <v>307</v>
      </c>
      <c r="AT812" s="231" t="s">
        <v>173</v>
      </c>
      <c r="AU812" s="231" t="s">
        <v>82</v>
      </c>
      <c r="AY812" s="17" t="s">
        <v>171</v>
      </c>
      <c r="BE812" s="232">
        <f>IF(N812="základní",J812,0)</f>
        <v>0</v>
      </c>
      <c r="BF812" s="232">
        <f>IF(N812="snížená",J812,0)</f>
        <v>0</v>
      </c>
      <c r="BG812" s="232">
        <f>IF(N812="zákl. přenesená",J812,0)</f>
        <v>0</v>
      </c>
      <c r="BH812" s="232">
        <f>IF(N812="sníž. přenesená",J812,0)</f>
        <v>0</v>
      </c>
      <c r="BI812" s="232">
        <f>IF(N812="nulová",J812,0)</f>
        <v>0</v>
      </c>
      <c r="BJ812" s="17" t="s">
        <v>80</v>
      </c>
      <c r="BK812" s="232">
        <f>ROUND(I812*H812,2)</f>
        <v>0</v>
      </c>
      <c r="BL812" s="17" t="s">
        <v>307</v>
      </c>
      <c r="BM812" s="231" t="s">
        <v>783</v>
      </c>
    </row>
    <row r="813" s="2" customFormat="1" ht="55.5" customHeight="1">
      <c r="A813" s="38"/>
      <c r="B813" s="39"/>
      <c r="C813" s="266" t="s">
        <v>784</v>
      </c>
      <c r="D813" s="266" t="s">
        <v>393</v>
      </c>
      <c r="E813" s="267" t="s">
        <v>785</v>
      </c>
      <c r="F813" s="268" t="s">
        <v>786</v>
      </c>
      <c r="G813" s="269" t="s">
        <v>195</v>
      </c>
      <c r="H813" s="270">
        <v>2</v>
      </c>
      <c r="I813" s="271"/>
      <c r="J813" s="272">
        <f>ROUND(I813*H813,2)</f>
        <v>0</v>
      </c>
      <c r="K813" s="273"/>
      <c r="L813" s="274"/>
      <c r="M813" s="275" t="s">
        <v>1</v>
      </c>
      <c r="N813" s="276" t="s">
        <v>38</v>
      </c>
      <c r="O813" s="91"/>
      <c r="P813" s="229">
        <f>O813*H813</f>
        <v>0</v>
      </c>
      <c r="Q813" s="229">
        <v>0.0045900000000000003</v>
      </c>
      <c r="R813" s="229">
        <f>Q813*H813</f>
        <v>0.0091800000000000007</v>
      </c>
      <c r="S813" s="229">
        <v>0</v>
      </c>
      <c r="T813" s="230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31" t="s">
        <v>399</v>
      </c>
      <c r="AT813" s="231" t="s">
        <v>393</v>
      </c>
      <c r="AU813" s="231" t="s">
        <v>82</v>
      </c>
      <c r="AY813" s="17" t="s">
        <v>171</v>
      </c>
      <c r="BE813" s="232">
        <f>IF(N813="základní",J813,0)</f>
        <v>0</v>
      </c>
      <c r="BF813" s="232">
        <f>IF(N813="snížená",J813,0)</f>
        <v>0</v>
      </c>
      <c r="BG813" s="232">
        <f>IF(N813="zákl. přenesená",J813,0)</f>
        <v>0</v>
      </c>
      <c r="BH813" s="232">
        <f>IF(N813="sníž. přenesená",J813,0)</f>
        <v>0</v>
      </c>
      <c r="BI813" s="232">
        <f>IF(N813="nulová",J813,0)</f>
        <v>0</v>
      </c>
      <c r="BJ813" s="17" t="s">
        <v>80</v>
      </c>
      <c r="BK813" s="232">
        <f>ROUND(I813*H813,2)</f>
        <v>0</v>
      </c>
      <c r="BL813" s="17" t="s">
        <v>307</v>
      </c>
      <c r="BM813" s="231" t="s">
        <v>787</v>
      </c>
    </row>
    <row r="814" s="2" customFormat="1" ht="21.75" customHeight="1">
      <c r="A814" s="38"/>
      <c r="B814" s="39"/>
      <c r="C814" s="266" t="s">
        <v>788</v>
      </c>
      <c r="D814" s="266" t="s">
        <v>393</v>
      </c>
      <c r="E814" s="267" t="s">
        <v>789</v>
      </c>
      <c r="F814" s="268" t="s">
        <v>790</v>
      </c>
      <c r="G814" s="269" t="s">
        <v>195</v>
      </c>
      <c r="H814" s="270">
        <v>2</v>
      </c>
      <c r="I814" s="271"/>
      <c r="J814" s="272">
        <f>ROUND(I814*H814,2)</f>
        <v>0</v>
      </c>
      <c r="K814" s="273"/>
      <c r="L814" s="274"/>
      <c r="M814" s="275" t="s">
        <v>1</v>
      </c>
      <c r="N814" s="276" t="s">
        <v>38</v>
      </c>
      <c r="O814" s="91"/>
      <c r="P814" s="229">
        <f>O814*H814</f>
        <v>0</v>
      </c>
      <c r="Q814" s="229">
        <v>0.00116</v>
      </c>
      <c r="R814" s="229">
        <f>Q814*H814</f>
        <v>0.00232</v>
      </c>
      <c r="S814" s="229">
        <v>0</v>
      </c>
      <c r="T814" s="230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31" t="s">
        <v>399</v>
      </c>
      <c r="AT814" s="231" t="s">
        <v>393</v>
      </c>
      <c r="AU814" s="231" t="s">
        <v>82</v>
      </c>
      <c r="AY814" s="17" t="s">
        <v>171</v>
      </c>
      <c r="BE814" s="232">
        <f>IF(N814="základní",J814,0)</f>
        <v>0</v>
      </c>
      <c r="BF814" s="232">
        <f>IF(N814="snížená",J814,0)</f>
        <v>0</v>
      </c>
      <c r="BG814" s="232">
        <f>IF(N814="zákl. přenesená",J814,0)</f>
        <v>0</v>
      </c>
      <c r="BH814" s="232">
        <f>IF(N814="sníž. přenesená",J814,0)</f>
        <v>0</v>
      </c>
      <c r="BI814" s="232">
        <f>IF(N814="nulová",J814,0)</f>
        <v>0</v>
      </c>
      <c r="BJ814" s="17" t="s">
        <v>80</v>
      </c>
      <c r="BK814" s="232">
        <f>ROUND(I814*H814,2)</f>
        <v>0</v>
      </c>
      <c r="BL814" s="17" t="s">
        <v>307</v>
      </c>
      <c r="BM814" s="231" t="s">
        <v>791</v>
      </c>
    </row>
    <row r="815" s="2" customFormat="1" ht="24.15" customHeight="1">
      <c r="A815" s="38"/>
      <c r="B815" s="39"/>
      <c r="C815" s="219" t="s">
        <v>792</v>
      </c>
      <c r="D815" s="219" t="s">
        <v>173</v>
      </c>
      <c r="E815" s="220" t="s">
        <v>793</v>
      </c>
      <c r="F815" s="221" t="s">
        <v>794</v>
      </c>
      <c r="G815" s="222" t="s">
        <v>195</v>
      </c>
      <c r="H815" s="223">
        <v>1</v>
      </c>
      <c r="I815" s="224"/>
      <c r="J815" s="225">
        <f>ROUND(I815*H815,2)</f>
        <v>0</v>
      </c>
      <c r="K815" s="226"/>
      <c r="L815" s="44"/>
      <c r="M815" s="227" t="s">
        <v>1</v>
      </c>
      <c r="N815" s="228" t="s">
        <v>38</v>
      </c>
      <c r="O815" s="91"/>
      <c r="P815" s="229">
        <f>O815*H815</f>
        <v>0</v>
      </c>
      <c r="Q815" s="229">
        <v>0.00014999999999999999</v>
      </c>
      <c r="R815" s="229">
        <f>Q815*H815</f>
        <v>0.00014999999999999999</v>
      </c>
      <c r="S815" s="229">
        <v>0</v>
      </c>
      <c r="T815" s="230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31" t="s">
        <v>307</v>
      </c>
      <c r="AT815" s="231" t="s">
        <v>173</v>
      </c>
      <c r="AU815" s="231" t="s">
        <v>82</v>
      </c>
      <c r="AY815" s="17" t="s">
        <v>171</v>
      </c>
      <c r="BE815" s="232">
        <f>IF(N815="základní",J815,0)</f>
        <v>0</v>
      </c>
      <c r="BF815" s="232">
        <f>IF(N815="snížená",J815,0)</f>
        <v>0</v>
      </c>
      <c r="BG815" s="232">
        <f>IF(N815="zákl. přenesená",J815,0)</f>
        <v>0</v>
      </c>
      <c r="BH815" s="232">
        <f>IF(N815="sníž. přenesená",J815,0)</f>
        <v>0</v>
      </c>
      <c r="BI815" s="232">
        <f>IF(N815="nulová",J815,0)</f>
        <v>0</v>
      </c>
      <c r="BJ815" s="17" t="s">
        <v>80</v>
      </c>
      <c r="BK815" s="232">
        <f>ROUND(I815*H815,2)</f>
        <v>0</v>
      </c>
      <c r="BL815" s="17" t="s">
        <v>307</v>
      </c>
      <c r="BM815" s="231" t="s">
        <v>795</v>
      </c>
    </row>
    <row r="816" s="14" customFormat="1">
      <c r="A816" s="14"/>
      <c r="B816" s="244"/>
      <c r="C816" s="245"/>
      <c r="D816" s="235" t="s">
        <v>179</v>
      </c>
      <c r="E816" s="246" t="s">
        <v>1</v>
      </c>
      <c r="F816" s="247" t="s">
        <v>80</v>
      </c>
      <c r="G816" s="245"/>
      <c r="H816" s="248">
        <v>1</v>
      </c>
      <c r="I816" s="249"/>
      <c r="J816" s="245"/>
      <c r="K816" s="245"/>
      <c r="L816" s="250"/>
      <c r="M816" s="251"/>
      <c r="N816" s="252"/>
      <c r="O816" s="252"/>
      <c r="P816" s="252"/>
      <c r="Q816" s="252"/>
      <c r="R816" s="252"/>
      <c r="S816" s="252"/>
      <c r="T816" s="253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4" t="s">
        <v>179</v>
      </c>
      <c r="AU816" s="254" t="s">
        <v>82</v>
      </c>
      <c r="AV816" s="14" t="s">
        <v>82</v>
      </c>
      <c r="AW816" s="14" t="s">
        <v>30</v>
      </c>
      <c r="AX816" s="14" t="s">
        <v>80</v>
      </c>
      <c r="AY816" s="254" t="s">
        <v>171</v>
      </c>
    </row>
    <row r="817" s="2" customFormat="1" ht="55.5" customHeight="1">
      <c r="A817" s="38"/>
      <c r="B817" s="39"/>
      <c r="C817" s="266" t="s">
        <v>796</v>
      </c>
      <c r="D817" s="266" t="s">
        <v>393</v>
      </c>
      <c r="E817" s="267" t="s">
        <v>797</v>
      </c>
      <c r="F817" s="268" t="s">
        <v>798</v>
      </c>
      <c r="G817" s="269" t="s">
        <v>195</v>
      </c>
      <c r="H817" s="270">
        <v>1</v>
      </c>
      <c r="I817" s="271"/>
      <c r="J817" s="272">
        <f>ROUND(I817*H817,2)</f>
        <v>0</v>
      </c>
      <c r="K817" s="273"/>
      <c r="L817" s="274"/>
      <c r="M817" s="275" t="s">
        <v>1</v>
      </c>
      <c r="N817" s="276" t="s">
        <v>38</v>
      </c>
      <c r="O817" s="91"/>
      <c r="P817" s="229">
        <f>O817*H817</f>
        <v>0</v>
      </c>
      <c r="Q817" s="229">
        <v>0.0035000000000000001</v>
      </c>
      <c r="R817" s="229">
        <f>Q817*H817</f>
        <v>0.0035000000000000001</v>
      </c>
      <c r="S817" s="229">
        <v>0</v>
      </c>
      <c r="T817" s="230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31" t="s">
        <v>236</v>
      </c>
      <c r="AT817" s="231" t="s">
        <v>393</v>
      </c>
      <c r="AU817" s="231" t="s">
        <v>82</v>
      </c>
      <c r="AY817" s="17" t="s">
        <v>171</v>
      </c>
      <c r="BE817" s="232">
        <f>IF(N817="základní",J817,0)</f>
        <v>0</v>
      </c>
      <c r="BF817" s="232">
        <f>IF(N817="snížená",J817,0)</f>
        <v>0</v>
      </c>
      <c r="BG817" s="232">
        <f>IF(N817="zákl. přenesená",J817,0)</f>
        <v>0</v>
      </c>
      <c r="BH817" s="232">
        <f>IF(N817="sníž. přenesená",J817,0)</f>
        <v>0</v>
      </c>
      <c r="BI817" s="232">
        <f>IF(N817="nulová",J817,0)</f>
        <v>0</v>
      </c>
      <c r="BJ817" s="17" t="s">
        <v>80</v>
      </c>
      <c r="BK817" s="232">
        <f>ROUND(I817*H817,2)</f>
        <v>0</v>
      </c>
      <c r="BL817" s="17" t="s">
        <v>177</v>
      </c>
      <c r="BM817" s="231" t="s">
        <v>799</v>
      </c>
    </row>
    <row r="818" s="2" customFormat="1" ht="21.75" customHeight="1">
      <c r="A818" s="38"/>
      <c r="B818" s="39"/>
      <c r="C818" s="266" t="s">
        <v>800</v>
      </c>
      <c r="D818" s="266" t="s">
        <v>393</v>
      </c>
      <c r="E818" s="267" t="s">
        <v>801</v>
      </c>
      <c r="F818" s="268" t="s">
        <v>802</v>
      </c>
      <c r="G818" s="269" t="s">
        <v>195</v>
      </c>
      <c r="H818" s="270">
        <v>1</v>
      </c>
      <c r="I818" s="271"/>
      <c r="J818" s="272">
        <f>ROUND(I818*H818,2)</f>
        <v>0</v>
      </c>
      <c r="K818" s="273"/>
      <c r="L818" s="274"/>
      <c r="M818" s="275" t="s">
        <v>1</v>
      </c>
      <c r="N818" s="276" t="s">
        <v>38</v>
      </c>
      <c r="O818" s="91"/>
      <c r="P818" s="229">
        <f>O818*H818</f>
        <v>0</v>
      </c>
      <c r="Q818" s="229">
        <v>0.0012999999999999999</v>
      </c>
      <c r="R818" s="229">
        <f>Q818*H818</f>
        <v>0.0012999999999999999</v>
      </c>
      <c r="S818" s="229">
        <v>0</v>
      </c>
      <c r="T818" s="230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31" t="s">
        <v>236</v>
      </c>
      <c r="AT818" s="231" t="s">
        <v>393</v>
      </c>
      <c r="AU818" s="231" t="s">
        <v>82</v>
      </c>
      <c r="AY818" s="17" t="s">
        <v>171</v>
      </c>
      <c r="BE818" s="232">
        <f>IF(N818="základní",J818,0)</f>
        <v>0</v>
      </c>
      <c r="BF818" s="232">
        <f>IF(N818="snížená",J818,0)</f>
        <v>0</v>
      </c>
      <c r="BG818" s="232">
        <f>IF(N818="zákl. přenesená",J818,0)</f>
        <v>0</v>
      </c>
      <c r="BH818" s="232">
        <f>IF(N818="sníž. přenesená",J818,0)</f>
        <v>0</v>
      </c>
      <c r="BI818" s="232">
        <f>IF(N818="nulová",J818,0)</f>
        <v>0</v>
      </c>
      <c r="BJ818" s="17" t="s">
        <v>80</v>
      </c>
      <c r="BK818" s="232">
        <f>ROUND(I818*H818,2)</f>
        <v>0</v>
      </c>
      <c r="BL818" s="17" t="s">
        <v>177</v>
      </c>
      <c r="BM818" s="231" t="s">
        <v>803</v>
      </c>
    </row>
    <row r="819" s="2" customFormat="1" ht="21.75" customHeight="1">
      <c r="A819" s="38"/>
      <c r="B819" s="39"/>
      <c r="C819" s="219" t="s">
        <v>804</v>
      </c>
      <c r="D819" s="219" t="s">
        <v>173</v>
      </c>
      <c r="E819" s="220" t="s">
        <v>805</v>
      </c>
      <c r="F819" s="221" t="s">
        <v>806</v>
      </c>
      <c r="G819" s="222" t="s">
        <v>239</v>
      </c>
      <c r="H819" s="223">
        <v>36.5</v>
      </c>
      <c r="I819" s="224"/>
      <c r="J819" s="225">
        <f>ROUND(I819*H819,2)</f>
        <v>0</v>
      </c>
      <c r="K819" s="226"/>
      <c r="L819" s="44"/>
      <c r="M819" s="227" t="s">
        <v>1</v>
      </c>
      <c r="N819" s="228" t="s">
        <v>38</v>
      </c>
      <c r="O819" s="91"/>
      <c r="P819" s="229">
        <f>O819*H819</f>
        <v>0</v>
      </c>
      <c r="Q819" s="229">
        <v>0</v>
      </c>
      <c r="R819" s="229">
        <f>Q819*H819</f>
        <v>0</v>
      </c>
      <c r="S819" s="229">
        <v>0</v>
      </c>
      <c r="T819" s="230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31" t="s">
        <v>307</v>
      </c>
      <c r="AT819" s="231" t="s">
        <v>173</v>
      </c>
      <c r="AU819" s="231" t="s">
        <v>82</v>
      </c>
      <c r="AY819" s="17" t="s">
        <v>171</v>
      </c>
      <c r="BE819" s="232">
        <f>IF(N819="základní",J819,0)</f>
        <v>0</v>
      </c>
      <c r="BF819" s="232">
        <f>IF(N819="snížená",J819,0)</f>
        <v>0</v>
      </c>
      <c r="BG819" s="232">
        <f>IF(N819="zákl. přenesená",J819,0)</f>
        <v>0</v>
      </c>
      <c r="BH819" s="232">
        <f>IF(N819="sníž. přenesená",J819,0)</f>
        <v>0</v>
      </c>
      <c r="BI819" s="232">
        <f>IF(N819="nulová",J819,0)</f>
        <v>0</v>
      </c>
      <c r="BJ819" s="17" t="s">
        <v>80</v>
      </c>
      <c r="BK819" s="232">
        <f>ROUND(I819*H819,2)</f>
        <v>0</v>
      </c>
      <c r="BL819" s="17" t="s">
        <v>307</v>
      </c>
      <c r="BM819" s="231" t="s">
        <v>807</v>
      </c>
    </row>
    <row r="820" s="2" customFormat="1" ht="24.15" customHeight="1">
      <c r="A820" s="38"/>
      <c r="B820" s="39"/>
      <c r="C820" s="219" t="s">
        <v>808</v>
      </c>
      <c r="D820" s="219" t="s">
        <v>173</v>
      </c>
      <c r="E820" s="220" t="s">
        <v>809</v>
      </c>
      <c r="F820" s="221" t="s">
        <v>810</v>
      </c>
      <c r="G820" s="222" t="s">
        <v>371</v>
      </c>
      <c r="H820" s="223">
        <v>0.058999999999999997</v>
      </c>
      <c r="I820" s="224"/>
      <c r="J820" s="225">
        <f>ROUND(I820*H820,2)</f>
        <v>0</v>
      </c>
      <c r="K820" s="226"/>
      <c r="L820" s="44"/>
      <c r="M820" s="227" t="s">
        <v>1</v>
      </c>
      <c r="N820" s="228" t="s">
        <v>38</v>
      </c>
      <c r="O820" s="91"/>
      <c r="P820" s="229">
        <f>O820*H820</f>
        <v>0</v>
      </c>
      <c r="Q820" s="229">
        <v>0</v>
      </c>
      <c r="R820" s="229">
        <f>Q820*H820</f>
        <v>0</v>
      </c>
      <c r="S820" s="229">
        <v>0</v>
      </c>
      <c r="T820" s="230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31" t="s">
        <v>307</v>
      </c>
      <c r="AT820" s="231" t="s">
        <v>173</v>
      </c>
      <c r="AU820" s="231" t="s">
        <v>82</v>
      </c>
      <c r="AY820" s="17" t="s">
        <v>171</v>
      </c>
      <c r="BE820" s="232">
        <f>IF(N820="základní",J820,0)</f>
        <v>0</v>
      </c>
      <c r="BF820" s="232">
        <f>IF(N820="snížená",J820,0)</f>
        <v>0</v>
      </c>
      <c r="BG820" s="232">
        <f>IF(N820="zákl. přenesená",J820,0)</f>
        <v>0</v>
      </c>
      <c r="BH820" s="232">
        <f>IF(N820="sníž. přenesená",J820,0)</f>
        <v>0</v>
      </c>
      <c r="BI820" s="232">
        <f>IF(N820="nulová",J820,0)</f>
        <v>0</v>
      </c>
      <c r="BJ820" s="17" t="s">
        <v>80</v>
      </c>
      <c r="BK820" s="232">
        <f>ROUND(I820*H820,2)</f>
        <v>0</v>
      </c>
      <c r="BL820" s="17" t="s">
        <v>307</v>
      </c>
      <c r="BM820" s="231" t="s">
        <v>811</v>
      </c>
    </row>
    <row r="821" s="2" customFormat="1" ht="24.15" customHeight="1">
      <c r="A821" s="38"/>
      <c r="B821" s="39"/>
      <c r="C821" s="219" t="s">
        <v>812</v>
      </c>
      <c r="D821" s="219" t="s">
        <v>173</v>
      </c>
      <c r="E821" s="220" t="s">
        <v>813</v>
      </c>
      <c r="F821" s="221" t="s">
        <v>814</v>
      </c>
      <c r="G821" s="222" t="s">
        <v>371</v>
      </c>
      <c r="H821" s="223">
        <v>0.058999999999999997</v>
      </c>
      <c r="I821" s="224"/>
      <c r="J821" s="225">
        <f>ROUND(I821*H821,2)</f>
        <v>0</v>
      </c>
      <c r="K821" s="226"/>
      <c r="L821" s="44"/>
      <c r="M821" s="227" t="s">
        <v>1</v>
      </c>
      <c r="N821" s="228" t="s">
        <v>38</v>
      </c>
      <c r="O821" s="91"/>
      <c r="P821" s="229">
        <f>O821*H821</f>
        <v>0</v>
      </c>
      <c r="Q821" s="229">
        <v>0</v>
      </c>
      <c r="R821" s="229">
        <f>Q821*H821</f>
        <v>0</v>
      </c>
      <c r="S821" s="229">
        <v>0</v>
      </c>
      <c r="T821" s="230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31" t="s">
        <v>307</v>
      </c>
      <c r="AT821" s="231" t="s">
        <v>173</v>
      </c>
      <c r="AU821" s="231" t="s">
        <v>82</v>
      </c>
      <c r="AY821" s="17" t="s">
        <v>171</v>
      </c>
      <c r="BE821" s="232">
        <f>IF(N821="základní",J821,0)</f>
        <v>0</v>
      </c>
      <c r="BF821" s="232">
        <f>IF(N821="snížená",J821,0)</f>
        <v>0</v>
      </c>
      <c r="BG821" s="232">
        <f>IF(N821="zákl. přenesená",J821,0)</f>
        <v>0</v>
      </c>
      <c r="BH821" s="232">
        <f>IF(N821="sníž. přenesená",J821,0)</f>
        <v>0</v>
      </c>
      <c r="BI821" s="232">
        <f>IF(N821="nulová",J821,0)</f>
        <v>0</v>
      </c>
      <c r="BJ821" s="17" t="s">
        <v>80</v>
      </c>
      <c r="BK821" s="232">
        <f>ROUND(I821*H821,2)</f>
        <v>0</v>
      </c>
      <c r="BL821" s="17" t="s">
        <v>307</v>
      </c>
      <c r="BM821" s="231" t="s">
        <v>815</v>
      </c>
    </row>
    <row r="822" s="2" customFormat="1" ht="24.15" customHeight="1">
      <c r="A822" s="38"/>
      <c r="B822" s="39"/>
      <c r="C822" s="219" t="s">
        <v>816</v>
      </c>
      <c r="D822" s="219" t="s">
        <v>173</v>
      </c>
      <c r="E822" s="220" t="s">
        <v>817</v>
      </c>
      <c r="F822" s="221" t="s">
        <v>818</v>
      </c>
      <c r="G822" s="222" t="s">
        <v>371</v>
      </c>
      <c r="H822" s="223">
        <v>0.058999999999999997</v>
      </c>
      <c r="I822" s="224"/>
      <c r="J822" s="225">
        <f>ROUND(I822*H822,2)</f>
        <v>0</v>
      </c>
      <c r="K822" s="226"/>
      <c r="L822" s="44"/>
      <c r="M822" s="227" t="s">
        <v>1</v>
      </c>
      <c r="N822" s="228" t="s">
        <v>38</v>
      </c>
      <c r="O822" s="91"/>
      <c r="P822" s="229">
        <f>O822*H822</f>
        <v>0</v>
      </c>
      <c r="Q822" s="229">
        <v>0</v>
      </c>
      <c r="R822" s="229">
        <f>Q822*H822</f>
        <v>0</v>
      </c>
      <c r="S822" s="229">
        <v>0</v>
      </c>
      <c r="T822" s="230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31" t="s">
        <v>307</v>
      </c>
      <c r="AT822" s="231" t="s">
        <v>173</v>
      </c>
      <c r="AU822" s="231" t="s">
        <v>82</v>
      </c>
      <c r="AY822" s="17" t="s">
        <v>171</v>
      </c>
      <c r="BE822" s="232">
        <f>IF(N822="základní",J822,0)</f>
        <v>0</v>
      </c>
      <c r="BF822" s="232">
        <f>IF(N822="snížená",J822,0)</f>
        <v>0</v>
      </c>
      <c r="BG822" s="232">
        <f>IF(N822="zákl. přenesená",J822,0)</f>
        <v>0</v>
      </c>
      <c r="BH822" s="232">
        <f>IF(N822="sníž. přenesená",J822,0)</f>
        <v>0</v>
      </c>
      <c r="BI822" s="232">
        <f>IF(N822="nulová",J822,0)</f>
        <v>0</v>
      </c>
      <c r="BJ822" s="17" t="s">
        <v>80</v>
      </c>
      <c r="BK822" s="232">
        <f>ROUND(I822*H822,2)</f>
        <v>0</v>
      </c>
      <c r="BL822" s="17" t="s">
        <v>307</v>
      </c>
      <c r="BM822" s="231" t="s">
        <v>819</v>
      </c>
    </row>
    <row r="823" s="12" customFormat="1" ht="22.8" customHeight="1">
      <c r="A823" s="12"/>
      <c r="B823" s="203"/>
      <c r="C823" s="204"/>
      <c r="D823" s="205" t="s">
        <v>72</v>
      </c>
      <c r="E823" s="217" t="s">
        <v>820</v>
      </c>
      <c r="F823" s="217" t="s">
        <v>821</v>
      </c>
      <c r="G823" s="204"/>
      <c r="H823" s="204"/>
      <c r="I823" s="207"/>
      <c r="J823" s="218">
        <f>BK823</f>
        <v>0</v>
      </c>
      <c r="K823" s="204"/>
      <c r="L823" s="209"/>
      <c r="M823" s="210"/>
      <c r="N823" s="211"/>
      <c r="O823" s="211"/>
      <c r="P823" s="212">
        <f>SUM(P824:P855)</f>
        <v>0</v>
      </c>
      <c r="Q823" s="211"/>
      <c r="R823" s="212">
        <f>SUM(R824:R855)</f>
        <v>0.071239999999999998</v>
      </c>
      <c r="S823" s="211"/>
      <c r="T823" s="213">
        <f>SUM(T824:T855)</f>
        <v>0.087779999999999997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214" t="s">
        <v>82</v>
      </c>
      <c r="AT823" s="215" t="s">
        <v>72</v>
      </c>
      <c r="AU823" s="215" t="s">
        <v>80</v>
      </c>
      <c r="AY823" s="214" t="s">
        <v>171</v>
      </c>
      <c r="BK823" s="216">
        <f>SUM(BK824:BK855)</f>
        <v>0</v>
      </c>
    </row>
    <row r="824" s="2" customFormat="1" ht="16.5" customHeight="1">
      <c r="A824" s="38"/>
      <c r="B824" s="39"/>
      <c r="C824" s="219" t="s">
        <v>822</v>
      </c>
      <c r="D824" s="219" t="s">
        <v>173</v>
      </c>
      <c r="E824" s="220" t="s">
        <v>823</v>
      </c>
      <c r="F824" s="221" t="s">
        <v>824</v>
      </c>
      <c r="G824" s="222" t="s">
        <v>239</v>
      </c>
      <c r="H824" s="223">
        <v>42</v>
      </c>
      <c r="I824" s="224"/>
      <c r="J824" s="225">
        <f>ROUND(I824*H824,2)</f>
        <v>0</v>
      </c>
      <c r="K824" s="226"/>
      <c r="L824" s="44"/>
      <c r="M824" s="227" t="s">
        <v>1</v>
      </c>
      <c r="N824" s="228" t="s">
        <v>38</v>
      </c>
      <c r="O824" s="91"/>
      <c r="P824" s="229">
        <f>O824*H824</f>
        <v>0</v>
      </c>
      <c r="Q824" s="229">
        <v>0</v>
      </c>
      <c r="R824" s="229">
        <f>Q824*H824</f>
        <v>0</v>
      </c>
      <c r="S824" s="229">
        <v>0.00027999999999999998</v>
      </c>
      <c r="T824" s="230">
        <f>S824*H824</f>
        <v>0.01176</v>
      </c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R824" s="231" t="s">
        <v>307</v>
      </c>
      <c r="AT824" s="231" t="s">
        <v>173</v>
      </c>
      <c r="AU824" s="231" t="s">
        <v>82</v>
      </c>
      <c r="AY824" s="17" t="s">
        <v>171</v>
      </c>
      <c r="BE824" s="232">
        <f>IF(N824="základní",J824,0)</f>
        <v>0</v>
      </c>
      <c r="BF824" s="232">
        <f>IF(N824="snížená",J824,0)</f>
        <v>0</v>
      </c>
      <c r="BG824" s="232">
        <f>IF(N824="zákl. přenesená",J824,0)</f>
        <v>0</v>
      </c>
      <c r="BH824" s="232">
        <f>IF(N824="sníž. přenesená",J824,0)</f>
        <v>0</v>
      </c>
      <c r="BI824" s="232">
        <f>IF(N824="nulová",J824,0)</f>
        <v>0</v>
      </c>
      <c r="BJ824" s="17" t="s">
        <v>80</v>
      </c>
      <c r="BK824" s="232">
        <f>ROUND(I824*H824,2)</f>
        <v>0</v>
      </c>
      <c r="BL824" s="17" t="s">
        <v>307</v>
      </c>
      <c r="BM824" s="231" t="s">
        <v>825</v>
      </c>
    </row>
    <row r="825" s="14" customFormat="1">
      <c r="A825" s="14"/>
      <c r="B825" s="244"/>
      <c r="C825" s="245"/>
      <c r="D825" s="235" t="s">
        <v>179</v>
      </c>
      <c r="E825" s="246" t="s">
        <v>1</v>
      </c>
      <c r="F825" s="247" t="s">
        <v>486</v>
      </c>
      <c r="G825" s="245"/>
      <c r="H825" s="248">
        <v>42</v>
      </c>
      <c r="I825" s="249"/>
      <c r="J825" s="245"/>
      <c r="K825" s="245"/>
      <c r="L825" s="250"/>
      <c r="M825" s="251"/>
      <c r="N825" s="252"/>
      <c r="O825" s="252"/>
      <c r="P825" s="252"/>
      <c r="Q825" s="252"/>
      <c r="R825" s="252"/>
      <c r="S825" s="252"/>
      <c r="T825" s="253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4" t="s">
        <v>179</v>
      </c>
      <c r="AU825" s="254" t="s">
        <v>82</v>
      </c>
      <c r="AV825" s="14" t="s">
        <v>82</v>
      </c>
      <c r="AW825" s="14" t="s">
        <v>30</v>
      </c>
      <c r="AX825" s="14" t="s">
        <v>80</v>
      </c>
      <c r="AY825" s="254" t="s">
        <v>171</v>
      </c>
    </row>
    <row r="826" s="2" customFormat="1" ht="21.75" customHeight="1">
      <c r="A826" s="38"/>
      <c r="B826" s="39"/>
      <c r="C826" s="219" t="s">
        <v>826</v>
      </c>
      <c r="D826" s="219" t="s">
        <v>173</v>
      </c>
      <c r="E826" s="220" t="s">
        <v>827</v>
      </c>
      <c r="F826" s="221" t="s">
        <v>828</v>
      </c>
      <c r="G826" s="222" t="s">
        <v>195</v>
      </c>
      <c r="H826" s="223">
        <v>20</v>
      </c>
      <c r="I826" s="224"/>
      <c r="J826" s="225">
        <f>ROUND(I826*H826,2)</f>
        <v>0</v>
      </c>
      <c r="K826" s="226"/>
      <c r="L826" s="44"/>
      <c r="M826" s="227" t="s">
        <v>1</v>
      </c>
      <c r="N826" s="228" t="s">
        <v>38</v>
      </c>
      <c r="O826" s="91"/>
      <c r="P826" s="229">
        <f>O826*H826</f>
        <v>0</v>
      </c>
      <c r="Q826" s="229">
        <v>0</v>
      </c>
      <c r="R826" s="229">
        <f>Q826*H826</f>
        <v>0</v>
      </c>
      <c r="S826" s="229">
        <v>0</v>
      </c>
      <c r="T826" s="230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31" t="s">
        <v>307</v>
      </c>
      <c r="AT826" s="231" t="s">
        <v>173</v>
      </c>
      <c r="AU826" s="231" t="s">
        <v>82</v>
      </c>
      <c r="AY826" s="17" t="s">
        <v>171</v>
      </c>
      <c r="BE826" s="232">
        <f>IF(N826="základní",J826,0)</f>
        <v>0</v>
      </c>
      <c r="BF826" s="232">
        <f>IF(N826="snížená",J826,0)</f>
        <v>0</v>
      </c>
      <c r="BG826" s="232">
        <f>IF(N826="zákl. přenesená",J826,0)</f>
        <v>0</v>
      </c>
      <c r="BH826" s="232">
        <f>IF(N826="sníž. přenesená",J826,0)</f>
        <v>0</v>
      </c>
      <c r="BI826" s="232">
        <f>IF(N826="nulová",J826,0)</f>
        <v>0</v>
      </c>
      <c r="BJ826" s="17" t="s">
        <v>80</v>
      </c>
      <c r="BK826" s="232">
        <f>ROUND(I826*H826,2)</f>
        <v>0</v>
      </c>
      <c r="BL826" s="17" t="s">
        <v>307</v>
      </c>
      <c r="BM826" s="231" t="s">
        <v>829</v>
      </c>
    </row>
    <row r="827" s="14" customFormat="1">
      <c r="A827" s="14"/>
      <c r="B827" s="244"/>
      <c r="C827" s="245"/>
      <c r="D827" s="235" t="s">
        <v>179</v>
      </c>
      <c r="E827" s="246" t="s">
        <v>1</v>
      </c>
      <c r="F827" s="247" t="s">
        <v>311</v>
      </c>
      <c r="G827" s="245"/>
      <c r="H827" s="248">
        <v>20</v>
      </c>
      <c r="I827" s="249"/>
      <c r="J827" s="245"/>
      <c r="K827" s="245"/>
      <c r="L827" s="250"/>
      <c r="M827" s="251"/>
      <c r="N827" s="252"/>
      <c r="O827" s="252"/>
      <c r="P827" s="252"/>
      <c r="Q827" s="252"/>
      <c r="R827" s="252"/>
      <c r="S827" s="252"/>
      <c r="T827" s="253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4" t="s">
        <v>179</v>
      </c>
      <c r="AU827" s="254" t="s">
        <v>82</v>
      </c>
      <c r="AV827" s="14" t="s">
        <v>82</v>
      </c>
      <c r="AW827" s="14" t="s">
        <v>30</v>
      </c>
      <c r="AX827" s="14" t="s">
        <v>80</v>
      </c>
      <c r="AY827" s="254" t="s">
        <v>171</v>
      </c>
    </row>
    <row r="828" s="2" customFormat="1" ht="24.15" customHeight="1">
      <c r="A828" s="38"/>
      <c r="B828" s="39"/>
      <c r="C828" s="219" t="s">
        <v>830</v>
      </c>
      <c r="D828" s="219" t="s">
        <v>173</v>
      </c>
      <c r="E828" s="220" t="s">
        <v>831</v>
      </c>
      <c r="F828" s="221" t="s">
        <v>832</v>
      </c>
      <c r="G828" s="222" t="s">
        <v>239</v>
      </c>
      <c r="H828" s="223">
        <v>40</v>
      </c>
      <c r="I828" s="224"/>
      <c r="J828" s="225">
        <f>ROUND(I828*H828,2)</f>
        <v>0</v>
      </c>
      <c r="K828" s="226"/>
      <c r="L828" s="44"/>
      <c r="M828" s="227" t="s">
        <v>1</v>
      </c>
      <c r="N828" s="228" t="s">
        <v>38</v>
      </c>
      <c r="O828" s="91"/>
      <c r="P828" s="229">
        <f>O828*H828</f>
        <v>0</v>
      </c>
      <c r="Q828" s="229">
        <v>0.00116</v>
      </c>
      <c r="R828" s="229">
        <f>Q828*H828</f>
        <v>0.046399999999999997</v>
      </c>
      <c r="S828" s="229">
        <v>0</v>
      </c>
      <c r="T828" s="230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31" t="s">
        <v>307</v>
      </c>
      <c r="AT828" s="231" t="s">
        <v>173</v>
      </c>
      <c r="AU828" s="231" t="s">
        <v>82</v>
      </c>
      <c r="AY828" s="17" t="s">
        <v>171</v>
      </c>
      <c r="BE828" s="232">
        <f>IF(N828="základní",J828,0)</f>
        <v>0</v>
      </c>
      <c r="BF828" s="232">
        <f>IF(N828="snížená",J828,0)</f>
        <v>0</v>
      </c>
      <c r="BG828" s="232">
        <f>IF(N828="zákl. přenesená",J828,0)</f>
        <v>0</v>
      </c>
      <c r="BH828" s="232">
        <f>IF(N828="sníž. přenesená",J828,0)</f>
        <v>0</v>
      </c>
      <c r="BI828" s="232">
        <f>IF(N828="nulová",J828,0)</f>
        <v>0</v>
      </c>
      <c r="BJ828" s="17" t="s">
        <v>80</v>
      </c>
      <c r="BK828" s="232">
        <f>ROUND(I828*H828,2)</f>
        <v>0</v>
      </c>
      <c r="BL828" s="17" t="s">
        <v>307</v>
      </c>
      <c r="BM828" s="231" t="s">
        <v>833</v>
      </c>
    </row>
    <row r="829" s="14" customFormat="1">
      <c r="A829" s="14"/>
      <c r="B829" s="244"/>
      <c r="C829" s="245"/>
      <c r="D829" s="235" t="s">
        <v>179</v>
      </c>
      <c r="E829" s="246" t="s">
        <v>1</v>
      </c>
      <c r="F829" s="247" t="s">
        <v>478</v>
      </c>
      <c r="G829" s="245"/>
      <c r="H829" s="248">
        <v>40</v>
      </c>
      <c r="I829" s="249"/>
      <c r="J829" s="245"/>
      <c r="K829" s="245"/>
      <c r="L829" s="250"/>
      <c r="M829" s="251"/>
      <c r="N829" s="252"/>
      <c r="O829" s="252"/>
      <c r="P829" s="252"/>
      <c r="Q829" s="252"/>
      <c r="R829" s="252"/>
      <c r="S829" s="252"/>
      <c r="T829" s="253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4" t="s">
        <v>179</v>
      </c>
      <c r="AU829" s="254" t="s">
        <v>82</v>
      </c>
      <c r="AV829" s="14" t="s">
        <v>82</v>
      </c>
      <c r="AW829" s="14" t="s">
        <v>30</v>
      </c>
      <c r="AX829" s="14" t="s">
        <v>80</v>
      </c>
      <c r="AY829" s="254" t="s">
        <v>171</v>
      </c>
    </row>
    <row r="830" s="2" customFormat="1" ht="24.15" customHeight="1">
      <c r="A830" s="38"/>
      <c r="B830" s="39"/>
      <c r="C830" s="219" t="s">
        <v>834</v>
      </c>
      <c r="D830" s="219" t="s">
        <v>173</v>
      </c>
      <c r="E830" s="220" t="s">
        <v>835</v>
      </c>
      <c r="F830" s="221" t="s">
        <v>836</v>
      </c>
      <c r="G830" s="222" t="s">
        <v>837</v>
      </c>
      <c r="H830" s="223">
        <v>1</v>
      </c>
      <c r="I830" s="224"/>
      <c r="J830" s="225">
        <f>ROUND(I830*H830,2)</f>
        <v>0</v>
      </c>
      <c r="K830" s="226"/>
      <c r="L830" s="44"/>
      <c r="M830" s="227" t="s">
        <v>1</v>
      </c>
      <c r="N830" s="228" t="s">
        <v>38</v>
      </c>
      <c r="O830" s="91"/>
      <c r="P830" s="229">
        <f>O830*H830</f>
        <v>0</v>
      </c>
      <c r="Q830" s="229">
        <v>0</v>
      </c>
      <c r="R830" s="229">
        <f>Q830*H830</f>
        <v>0</v>
      </c>
      <c r="S830" s="229">
        <v>0</v>
      </c>
      <c r="T830" s="230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31" t="s">
        <v>307</v>
      </c>
      <c r="AT830" s="231" t="s">
        <v>173</v>
      </c>
      <c r="AU830" s="231" t="s">
        <v>82</v>
      </c>
      <c r="AY830" s="17" t="s">
        <v>171</v>
      </c>
      <c r="BE830" s="232">
        <f>IF(N830="základní",J830,0)</f>
        <v>0</v>
      </c>
      <c r="BF830" s="232">
        <f>IF(N830="snížená",J830,0)</f>
        <v>0</v>
      </c>
      <c r="BG830" s="232">
        <f>IF(N830="zákl. přenesená",J830,0)</f>
        <v>0</v>
      </c>
      <c r="BH830" s="232">
        <f>IF(N830="sníž. přenesená",J830,0)</f>
        <v>0</v>
      </c>
      <c r="BI830" s="232">
        <f>IF(N830="nulová",J830,0)</f>
        <v>0</v>
      </c>
      <c r="BJ830" s="17" t="s">
        <v>80</v>
      </c>
      <c r="BK830" s="232">
        <f>ROUND(I830*H830,2)</f>
        <v>0</v>
      </c>
      <c r="BL830" s="17" t="s">
        <v>307</v>
      </c>
      <c r="BM830" s="231" t="s">
        <v>838</v>
      </c>
    </row>
    <row r="831" s="2" customFormat="1" ht="24.15" customHeight="1">
      <c r="A831" s="38"/>
      <c r="B831" s="39"/>
      <c r="C831" s="219" t="s">
        <v>839</v>
      </c>
      <c r="D831" s="219" t="s">
        <v>173</v>
      </c>
      <c r="E831" s="220" t="s">
        <v>840</v>
      </c>
      <c r="F831" s="221" t="s">
        <v>841</v>
      </c>
      <c r="G831" s="222" t="s">
        <v>837</v>
      </c>
      <c r="H831" s="223">
        <v>1</v>
      </c>
      <c r="I831" s="224"/>
      <c r="J831" s="225">
        <f>ROUND(I831*H831,2)</f>
        <v>0</v>
      </c>
      <c r="K831" s="226"/>
      <c r="L831" s="44"/>
      <c r="M831" s="227" t="s">
        <v>1</v>
      </c>
      <c r="N831" s="228" t="s">
        <v>38</v>
      </c>
      <c r="O831" s="91"/>
      <c r="P831" s="229">
        <f>O831*H831</f>
        <v>0</v>
      </c>
      <c r="Q831" s="229">
        <v>0</v>
      </c>
      <c r="R831" s="229">
        <f>Q831*H831</f>
        <v>0</v>
      </c>
      <c r="S831" s="229">
        <v>0</v>
      </c>
      <c r="T831" s="230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31" t="s">
        <v>307</v>
      </c>
      <c r="AT831" s="231" t="s">
        <v>173</v>
      </c>
      <c r="AU831" s="231" t="s">
        <v>82</v>
      </c>
      <c r="AY831" s="17" t="s">
        <v>171</v>
      </c>
      <c r="BE831" s="232">
        <f>IF(N831="základní",J831,0)</f>
        <v>0</v>
      </c>
      <c r="BF831" s="232">
        <f>IF(N831="snížená",J831,0)</f>
        <v>0</v>
      </c>
      <c r="BG831" s="232">
        <f>IF(N831="zákl. přenesená",J831,0)</f>
        <v>0</v>
      </c>
      <c r="BH831" s="232">
        <f>IF(N831="sníž. přenesená",J831,0)</f>
        <v>0</v>
      </c>
      <c r="BI831" s="232">
        <f>IF(N831="nulová",J831,0)</f>
        <v>0</v>
      </c>
      <c r="BJ831" s="17" t="s">
        <v>80</v>
      </c>
      <c r="BK831" s="232">
        <f>ROUND(I831*H831,2)</f>
        <v>0</v>
      </c>
      <c r="BL831" s="17" t="s">
        <v>307</v>
      </c>
      <c r="BM831" s="231" t="s">
        <v>842</v>
      </c>
    </row>
    <row r="832" s="2" customFormat="1" ht="37.8" customHeight="1">
      <c r="A832" s="38"/>
      <c r="B832" s="39"/>
      <c r="C832" s="219" t="s">
        <v>843</v>
      </c>
      <c r="D832" s="219" t="s">
        <v>173</v>
      </c>
      <c r="E832" s="220" t="s">
        <v>844</v>
      </c>
      <c r="F832" s="221" t="s">
        <v>845</v>
      </c>
      <c r="G832" s="222" t="s">
        <v>239</v>
      </c>
      <c r="H832" s="223">
        <v>40</v>
      </c>
      <c r="I832" s="224"/>
      <c r="J832" s="225">
        <f>ROUND(I832*H832,2)</f>
        <v>0</v>
      </c>
      <c r="K832" s="226"/>
      <c r="L832" s="44"/>
      <c r="M832" s="227" t="s">
        <v>1</v>
      </c>
      <c r="N832" s="228" t="s">
        <v>38</v>
      </c>
      <c r="O832" s="91"/>
      <c r="P832" s="229">
        <f>O832*H832</f>
        <v>0</v>
      </c>
      <c r="Q832" s="229">
        <v>5.0000000000000002E-05</v>
      </c>
      <c r="R832" s="229">
        <f>Q832*H832</f>
        <v>0.002</v>
      </c>
      <c r="S832" s="229">
        <v>0</v>
      </c>
      <c r="T832" s="230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31" t="s">
        <v>307</v>
      </c>
      <c r="AT832" s="231" t="s">
        <v>173</v>
      </c>
      <c r="AU832" s="231" t="s">
        <v>82</v>
      </c>
      <c r="AY832" s="17" t="s">
        <v>171</v>
      </c>
      <c r="BE832" s="232">
        <f>IF(N832="základní",J832,0)</f>
        <v>0</v>
      </c>
      <c r="BF832" s="232">
        <f>IF(N832="snížená",J832,0)</f>
        <v>0</v>
      </c>
      <c r="BG832" s="232">
        <f>IF(N832="zákl. přenesená",J832,0)</f>
        <v>0</v>
      </c>
      <c r="BH832" s="232">
        <f>IF(N832="sníž. přenesená",J832,0)</f>
        <v>0</v>
      </c>
      <c r="BI832" s="232">
        <f>IF(N832="nulová",J832,0)</f>
        <v>0</v>
      </c>
      <c r="BJ832" s="17" t="s">
        <v>80</v>
      </c>
      <c r="BK832" s="232">
        <f>ROUND(I832*H832,2)</f>
        <v>0</v>
      </c>
      <c r="BL832" s="17" t="s">
        <v>307</v>
      </c>
      <c r="BM832" s="231" t="s">
        <v>846</v>
      </c>
    </row>
    <row r="833" s="2" customFormat="1" ht="16.5" customHeight="1">
      <c r="A833" s="38"/>
      <c r="B833" s="39"/>
      <c r="C833" s="219" t="s">
        <v>847</v>
      </c>
      <c r="D833" s="219" t="s">
        <v>173</v>
      </c>
      <c r="E833" s="220" t="s">
        <v>848</v>
      </c>
      <c r="F833" s="221" t="s">
        <v>849</v>
      </c>
      <c r="G833" s="222" t="s">
        <v>239</v>
      </c>
      <c r="H833" s="223">
        <v>42</v>
      </c>
      <c r="I833" s="224"/>
      <c r="J833" s="225">
        <f>ROUND(I833*H833,2)</f>
        <v>0</v>
      </c>
      <c r="K833" s="226"/>
      <c r="L833" s="44"/>
      <c r="M833" s="227" t="s">
        <v>1</v>
      </c>
      <c r="N833" s="228" t="s">
        <v>38</v>
      </c>
      <c r="O833" s="91"/>
      <c r="P833" s="229">
        <f>O833*H833</f>
        <v>0</v>
      </c>
      <c r="Q833" s="229">
        <v>0</v>
      </c>
      <c r="R833" s="229">
        <f>Q833*H833</f>
        <v>0</v>
      </c>
      <c r="S833" s="229">
        <v>0.00024000000000000001</v>
      </c>
      <c r="T833" s="230">
        <f>S833*H833</f>
        <v>0.01008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31" t="s">
        <v>307</v>
      </c>
      <c r="AT833" s="231" t="s">
        <v>173</v>
      </c>
      <c r="AU833" s="231" t="s">
        <v>82</v>
      </c>
      <c r="AY833" s="17" t="s">
        <v>171</v>
      </c>
      <c r="BE833" s="232">
        <f>IF(N833="základní",J833,0)</f>
        <v>0</v>
      </c>
      <c r="BF833" s="232">
        <f>IF(N833="snížená",J833,0)</f>
        <v>0</v>
      </c>
      <c r="BG833" s="232">
        <f>IF(N833="zákl. přenesená",J833,0)</f>
        <v>0</v>
      </c>
      <c r="BH833" s="232">
        <f>IF(N833="sníž. přenesená",J833,0)</f>
        <v>0</v>
      </c>
      <c r="BI833" s="232">
        <f>IF(N833="nulová",J833,0)</f>
        <v>0</v>
      </c>
      <c r="BJ833" s="17" t="s">
        <v>80</v>
      </c>
      <c r="BK833" s="232">
        <f>ROUND(I833*H833,2)</f>
        <v>0</v>
      </c>
      <c r="BL833" s="17" t="s">
        <v>307</v>
      </c>
      <c r="BM833" s="231" t="s">
        <v>850</v>
      </c>
    </row>
    <row r="834" s="2" customFormat="1" ht="16.5" customHeight="1">
      <c r="A834" s="38"/>
      <c r="B834" s="39"/>
      <c r="C834" s="219" t="s">
        <v>851</v>
      </c>
      <c r="D834" s="219" t="s">
        <v>173</v>
      </c>
      <c r="E834" s="220" t="s">
        <v>852</v>
      </c>
      <c r="F834" s="221" t="s">
        <v>853</v>
      </c>
      <c r="G834" s="222" t="s">
        <v>195</v>
      </c>
      <c r="H834" s="223">
        <v>34</v>
      </c>
      <c r="I834" s="224"/>
      <c r="J834" s="225">
        <f>ROUND(I834*H834,2)</f>
        <v>0</v>
      </c>
      <c r="K834" s="226"/>
      <c r="L834" s="44"/>
      <c r="M834" s="227" t="s">
        <v>1</v>
      </c>
      <c r="N834" s="228" t="s">
        <v>38</v>
      </c>
      <c r="O834" s="91"/>
      <c r="P834" s="229">
        <f>O834*H834</f>
        <v>0</v>
      </c>
      <c r="Q834" s="229">
        <v>0</v>
      </c>
      <c r="R834" s="229">
        <f>Q834*H834</f>
        <v>0</v>
      </c>
      <c r="S834" s="229">
        <v>0</v>
      </c>
      <c r="T834" s="230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31" t="s">
        <v>307</v>
      </c>
      <c r="AT834" s="231" t="s">
        <v>173</v>
      </c>
      <c r="AU834" s="231" t="s">
        <v>82</v>
      </c>
      <c r="AY834" s="17" t="s">
        <v>171</v>
      </c>
      <c r="BE834" s="232">
        <f>IF(N834="základní",J834,0)</f>
        <v>0</v>
      </c>
      <c r="BF834" s="232">
        <f>IF(N834="snížená",J834,0)</f>
        <v>0</v>
      </c>
      <c r="BG834" s="232">
        <f>IF(N834="zákl. přenesená",J834,0)</f>
        <v>0</v>
      </c>
      <c r="BH834" s="232">
        <f>IF(N834="sníž. přenesená",J834,0)</f>
        <v>0</v>
      </c>
      <c r="BI834" s="232">
        <f>IF(N834="nulová",J834,0)</f>
        <v>0</v>
      </c>
      <c r="BJ834" s="17" t="s">
        <v>80</v>
      </c>
      <c r="BK834" s="232">
        <f>ROUND(I834*H834,2)</f>
        <v>0</v>
      </c>
      <c r="BL834" s="17" t="s">
        <v>307</v>
      </c>
      <c r="BM834" s="231" t="s">
        <v>854</v>
      </c>
    </row>
    <row r="835" s="14" customFormat="1">
      <c r="A835" s="14"/>
      <c r="B835" s="244"/>
      <c r="C835" s="245"/>
      <c r="D835" s="235" t="s">
        <v>179</v>
      </c>
      <c r="E835" s="246" t="s">
        <v>1</v>
      </c>
      <c r="F835" s="247" t="s">
        <v>430</v>
      </c>
      <c r="G835" s="245"/>
      <c r="H835" s="248">
        <v>34</v>
      </c>
      <c r="I835" s="249"/>
      <c r="J835" s="245"/>
      <c r="K835" s="245"/>
      <c r="L835" s="250"/>
      <c r="M835" s="251"/>
      <c r="N835" s="252"/>
      <c r="O835" s="252"/>
      <c r="P835" s="252"/>
      <c r="Q835" s="252"/>
      <c r="R835" s="252"/>
      <c r="S835" s="252"/>
      <c r="T835" s="253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4" t="s">
        <v>179</v>
      </c>
      <c r="AU835" s="254" t="s">
        <v>82</v>
      </c>
      <c r="AV835" s="14" t="s">
        <v>82</v>
      </c>
      <c r="AW835" s="14" t="s">
        <v>30</v>
      </c>
      <c r="AX835" s="14" t="s">
        <v>80</v>
      </c>
      <c r="AY835" s="254" t="s">
        <v>171</v>
      </c>
    </row>
    <row r="836" s="2" customFormat="1" ht="24.15" customHeight="1">
      <c r="A836" s="38"/>
      <c r="B836" s="39"/>
      <c r="C836" s="219" t="s">
        <v>855</v>
      </c>
      <c r="D836" s="219" t="s">
        <v>173</v>
      </c>
      <c r="E836" s="220" t="s">
        <v>856</v>
      </c>
      <c r="F836" s="221" t="s">
        <v>857</v>
      </c>
      <c r="G836" s="222" t="s">
        <v>195</v>
      </c>
      <c r="H836" s="223">
        <v>2</v>
      </c>
      <c r="I836" s="224"/>
      <c r="J836" s="225">
        <f>ROUND(I836*H836,2)</f>
        <v>0</v>
      </c>
      <c r="K836" s="226"/>
      <c r="L836" s="44"/>
      <c r="M836" s="227" t="s">
        <v>1</v>
      </c>
      <c r="N836" s="228" t="s">
        <v>38</v>
      </c>
      <c r="O836" s="91"/>
      <c r="P836" s="229">
        <f>O836*H836</f>
        <v>0</v>
      </c>
      <c r="Q836" s="229">
        <v>0</v>
      </c>
      <c r="R836" s="229">
        <f>Q836*H836</f>
        <v>0</v>
      </c>
      <c r="S836" s="229">
        <v>0</v>
      </c>
      <c r="T836" s="230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31" t="s">
        <v>307</v>
      </c>
      <c r="AT836" s="231" t="s">
        <v>173</v>
      </c>
      <c r="AU836" s="231" t="s">
        <v>82</v>
      </c>
      <c r="AY836" s="17" t="s">
        <v>171</v>
      </c>
      <c r="BE836" s="232">
        <f>IF(N836="základní",J836,0)</f>
        <v>0</v>
      </c>
      <c r="BF836" s="232">
        <f>IF(N836="snížená",J836,0)</f>
        <v>0</v>
      </c>
      <c r="BG836" s="232">
        <f>IF(N836="zákl. přenesená",J836,0)</f>
        <v>0</v>
      </c>
      <c r="BH836" s="232">
        <f>IF(N836="sníž. přenesená",J836,0)</f>
        <v>0</v>
      </c>
      <c r="BI836" s="232">
        <f>IF(N836="nulová",J836,0)</f>
        <v>0</v>
      </c>
      <c r="BJ836" s="17" t="s">
        <v>80</v>
      </c>
      <c r="BK836" s="232">
        <f>ROUND(I836*H836,2)</f>
        <v>0</v>
      </c>
      <c r="BL836" s="17" t="s">
        <v>307</v>
      </c>
      <c r="BM836" s="231" t="s">
        <v>858</v>
      </c>
    </row>
    <row r="837" s="2" customFormat="1" ht="21.75" customHeight="1">
      <c r="A837" s="38"/>
      <c r="B837" s="39"/>
      <c r="C837" s="219" t="s">
        <v>859</v>
      </c>
      <c r="D837" s="219" t="s">
        <v>173</v>
      </c>
      <c r="E837" s="220" t="s">
        <v>860</v>
      </c>
      <c r="F837" s="221" t="s">
        <v>861</v>
      </c>
      <c r="G837" s="222" t="s">
        <v>195</v>
      </c>
      <c r="H837" s="223">
        <v>17</v>
      </c>
      <c r="I837" s="224"/>
      <c r="J837" s="225">
        <f>ROUND(I837*H837,2)</f>
        <v>0</v>
      </c>
      <c r="K837" s="226"/>
      <c r="L837" s="44"/>
      <c r="M837" s="227" t="s">
        <v>1</v>
      </c>
      <c r="N837" s="228" t="s">
        <v>38</v>
      </c>
      <c r="O837" s="91"/>
      <c r="P837" s="229">
        <f>O837*H837</f>
        <v>0</v>
      </c>
      <c r="Q837" s="229">
        <v>0.00017000000000000001</v>
      </c>
      <c r="R837" s="229">
        <f>Q837*H837</f>
        <v>0.0028900000000000002</v>
      </c>
      <c r="S837" s="229">
        <v>0</v>
      </c>
      <c r="T837" s="230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31" t="s">
        <v>307</v>
      </c>
      <c r="AT837" s="231" t="s">
        <v>173</v>
      </c>
      <c r="AU837" s="231" t="s">
        <v>82</v>
      </c>
      <c r="AY837" s="17" t="s">
        <v>171</v>
      </c>
      <c r="BE837" s="232">
        <f>IF(N837="základní",J837,0)</f>
        <v>0</v>
      </c>
      <c r="BF837" s="232">
        <f>IF(N837="snížená",J837,0)</f>
        <v>0</v>
      </c>
      <c r="BG837" s="232">
        <f>IF(N837="zákl. přenesená",J837,0)</f>
        <v>0</v>
      </c>
      <c r="BH837" s="232">
        <f>IF(N837="sníž. přenesená",J837,0)</f>
        <v>0</v>
      </c>
      <c r="BI837" s="232">
        <f>IF(N837="nulová",J837,0)</f>
        <v>0</v>
      </c>
      <c r="BJ837" s="17" t="s">
        <v>80</v>
      </c>
      <c r="BK837" s="232">
        <f>ROUND(I837*H837,2)</f>
        <v>0</v>
      </c>
      <c r="BL837" s="17" t="s">
        <v>307</v>
      </c>
      <c r="BM837" s="231" t="s">
        <v>862</v>
      </c>
    </row>
    <row r="838" s="14" customFormat="1">
      <c r="A838" s="14"/>
      <c r="B838" s="244"/>
      <c r="C838" s="245"/>
      <c r="D838" s="235" t="s">
        <v>179</v>
      </c>
      <c r="E838" s="246" t="s">
        <v>1</v>
      </c>
      <c r="F838" s="247" t="s">
        <v>312</v>
      </c>
      <c r="G838" s="245"/>
      <c r="H838" s="248">
        <v>17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4" t="s">
        <v>179</v>
      </c>
      <c r="AU838" s="254" t="s">
        <v>82</v>
      </c>
      <c r="AV838" s="14" t="s">
        <v>82</v>
      </c>
      <c r="AW838" s="14" t="s">
        <v>30</v>
      </c>
      <c r="AX838" s="14" t="s">
        <v>80</v>
      </c>
      <c r="AY838" s="254" t="s">
        <v>171</v>
      </c>
    </row>
    <row r="839" s="2" customFormat="1" ht="21.75" customHeight="1">
      <c r="A839" s="38"/>
      <c r="B839" s="39"/>
      <c r="C839" s="219" t="s">
        <v>863</v>
      </c>
      <c r="D839" s="219" t="s">
        <v>173</v>
      </c>
      <c r="E839" s="220" t="s">
        <v>864</v>
      </c>
      <c r="F839" s="221" t="s">
        <v>865</v>
      </c>
      <c r="G839" s="222" t="s">
        <v>837</v>
      </c>
      <c r="H839" s="223">
        <v>7</v>
      </c>
      <c r="I839" s="224"/>
      <c r="J839" s="225">
        <f>ROUND(I839*H839,2)</f>
        <v>0</v>
      </c>
      <c r="K839" s="226"/>
      <c r="L839" s="44"/>
      <c r="M839" s="227" t="s">
        <v>1</v>
      </c>
      <c r="N839" s="228" t="s">
        <v>38</v>
      </c>
      <c r="O839" s="91"/>
      <c r="P839" s="229">
        <f>O839*H839</f>
        <v>0</v>
      </c>
      <c r="Q839" s="229">
        <v>0.00021000000000000001</v>
      </c>
      <c r="R839" s="229">
        <f>Q839*H839</f>
        <v>0.00147</v>
      </c>
      <c r="S839" s="229">
        <v>0</v>
      </c>
      <c r="T839" s="230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31" t="s">
        <v>307</v>
      </c>
      <c r="AT839" s="231" t="s">
        <v>173</v>
      </c>
      <c r="AU839" s="231" t="s">
        <v>82</v>
      </c>
      <c r="AY839" s="17" t="s">
        <v>171</v>
      </c>
      <c r="BE839" s="232">
        <f>IF(N839="základní",J839,0)</f>
        <v>0</v>
      </c>
      <c r="BF839" s="232">
        <f>IF(N839="snížená",J839,0)</f>
        <v>0</v>
      </c>
      <c r="BG839" s="232">
        <f>IF(N839="zákl. přenesená",J839,0)</f>
        <v>0</v>
      </c>
      <c r="BH839" s="232">
        <f>IF(N839="sníž. přenesená",J839,0)</f>
        <v>0</v>
      </c>
      <c r="BI839" s="232">
        <f>IF(N839="nulová",J839,0)</f>
        <v>0</v>
      </c>
      <c r="BJ839" s="17" t="s">
        <v>80</v>
      </c>
      <c r="BK839" s="232">
        <f>ROUND(I839*H839,2)</f>
        <v>0</v>
      </c>
      <c r="BL839" s="17" t="s">
        <v>307</v>
      </c>
      <c r="BM839" s="231" t="s">
        <v>866</v>
      </c>
    </row>
    <row r="840" s="14" customFormat="1">
      <c r="A840" s="14"/>
      <c r="B840" s="244"/>
      <c r="C840" s="245"/>
      <c r="D840" s="235" t="s">
        <v>179</v>
      </c>
      <c r="E840" s="246" t="s">
        <v>1</v>
      </c>
      <c r="F840" s="247" t="s">
        <v>220</v>
      </c>
      <c r="G840" s="245"/>
      <c r="H840" s="248">
        <v>7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179</v>
      </c>
      <c r="AU840" s="254" t="s">
        <v>82</v>
      </c>
      <c r="AV840" s="14" t="s">
        <v>82</v>
      </c>
      <c r="AW840" s="14" t="s">
        <v>30</v>
      </c>
      <c r="AX840" s="14" t="s">
        <v>80</v>
      </c>
      <c r="AY840" s="254" t="s">
        <v>171</v>
      </c>
    </row>
    <row r="841" s="2" customFormat="1" ht="21.75" customHeight="1">
      <c r="A841" s="38"/>
      <c r="B841" s="39"/>
      <c r="C841" s="219" t="s">
        <v>867</v>
      </c>
      <c r="D841" s="219" t="s">
        <v>173</v>
      </c>
      <c r="E841" s="220" t="s">
        <v>868</v>
      </c>
      <c r="F841" s="221" t="s">
        <v>869</v>
      </c>
      <c r="G841" s="222" t="s">
        <v>195</v>
      </c>
      <c r="H841" s="223">
        <v>28</v>
      </c>
      <c r="I841" s="224"/>
      <c r="J841" s="225">
        <f>ROUND(I841*H841,2)</f>
        <v>0</v>
      </c>
      <c r="K841" s="226"/>
      <c r="L841" s="44"/>
      <c r="M841" s="227" t="s">
        <v>1</v>
      </c>
      <c r="N841" s="228" t="s">
        <v>38</v>
      </c>
      <c r="O841" s="91"/>
      <c r="P841" s="229">
        <f>O841*H841</f>
        <v>0</v>
      </c>
      <c r="Q841" s="229">
        <v>0</v>
      </c>
      <c r="R841" s="229">
        <f>Q841*H841</f>
        <v>0</v>
      </c>
      <c r="S841" s="229">
        <v>0.00052999999999999998</v>
      </c>
      <c r="T841" s="230">
        <f>S841*H841</f>
        <v>0.014839999999999999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31" t="s">
        <v>307</v>
      </c>
      <c r="AT841" s="231" t="s">
        <v>173</v>
      </c>
      <c r="AU841" s="231" t="s">
        <v>82</v>
      </c>
      <c r="AY841" s="17" t="s">
        <v>171</v>
      </c>
      <c r="BE841" s="232">
        <f>IF(N841="základní",J841,0)</f>
        <v>0</v>
      </c>
      <c r="BF841" s="232">
        <f>IF(N841="snížená",J841,0)</f>
        <v>0</v>
      </c>
      <c r="BG841" s="232">
        <f>IF(N841="zákl. přenesená",J841,0)</f>
        <v>0</v>
      </c>
      <c r="BH841" s="232">
        <f>IF(N841="sníž. přenesená",J841,0)</f>
        <v>0</v>
      </c>
      <c r="BI841" s="232">
        <f>IF(N841="nulová",J841,0)</f>
        <v>0</v>
      </c>
      <c r="BJ841" s="17" t="s">
        <v>80</v>
      </c>
      <c r="BK841" s="232">
        <f>ROUND(I841*H841,2)</f>
        <v>0</v>
      </c>
      <c r="BL841" s="17" t="s">
        <v>307</v>
      </c>
      <c r="BM841" s="231" t="s">
        <v>870</v>
      </c>
    </row>
    <row r="842" s="14" customFormat="1">
      <c r="A842" s="14"/>
      <c r="B842" s="244"/>
      <c r="C842" s="245"/>
      <c r="D842" s="235" t="s">
        <v>179</v>
      </c>
      <c r="E842" s="246" t="s">
        <v>1</v>
      </c>
      <c r="F842" s="247" t="s">
        <v>374</v>
      </c>
      <c r="G842" s="245"/>
      <c r="H842" s="248">
        <v>28</v>
      </c>
      <c r="I842" s="249"/>
      <c r="J842" s="245"/>
      <c r="K842" s="245"/>
      <c r="L842" s="250"/>
      <c r="M842" s="251"/>
      <c r="N842" s="252"/>
      <c r="O842" s="252"/>
      <c r="P842" s="252"/>
      <c r="Q842" s="252"/>
      <c r="R842" s="252"/>
      <c r="S842" s="252"/>
      <c r="T842" s="253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4" t="s">
        <v>179</v>
      </c>
      <c r="AU842" s="254" t="s">
        <v>82</v>
      </c>
      <c r="AV842" s="14" t="s">
        <v>82</v>
      </c>
      <c r="AW842" s="14" t="s">
        <v>30</v>
      </c>
      <c r="AX842" s="14" t="s">
        <v>80</v>
      </c>
      <c r="AY842" s="254" t="s">
        <v>171</v>
      </c>
    </row>
    <row r="843" s="2" customFormat="1" ht="24.15" customHeight="1">
      <c r="A843" s="38"/>
      <c r="B843" s="39"/>
      <c r="C843" s="219" t="s">
        <v>871</v>
      </c>
      <c r="D843" s="219" t="s">
        <v>173</v>
      </c>
      <c r="E843" s="220" t="s">
        <v>872</v>
      </c>
      <c r="F843" s="221" t="s">
        <v>873</v>
      </c>
      <c r="G843" s="222" t="s">
        <v>195</v>
      </c>
      <c r="H843" s="223">
        <v>10</v>
      </c>
      <c r="I843" s="224"/>
      <c r="J843" s="225">
        <f>ROUND(I843*H843,2)</f>
        <v>0</v>
      </c>
      <c r="K843" s="226"/>
      <c r="L843" s="44"/>
      <c r="M843" s="227" t="s">
        <v>1</v>
      </c>
      <c r="N843" s="228" t="s">
        <v>38</v>
      </c>
      <c r="O843" s="91"/>
      <c r="P843" s="229">
        <f>O843*H843</f>
        <v>0</v>
      </c>
      <c r="Q843" s="229">
        <v>0</v>
      </c>
      <c r="R843" s="229">
        <f>Q843*H843</f>
        <v>0</v>
      </c>
      <c r="S843" s="229">
        <v>0.00511</v>
      </c>
      <c r="T843" s="230">
        <f>S843*H843</f>
        <v>0.0511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31" t="s">
        <v>307</v>
      </c>
      <c r="AT843" s="231" t="s">
        <v>173</v>
      </c>
      <c r="AU843" s="231" t="s">
        <v>82</v>
      </c>
      <c r="AY843" s="17" t="s">
        <v>171</v>
      </c>
      <c r="BE843" s="232">
        <f>IF(N843="základní",J843,0)</f>
        <v>0</v>
      </c>
      <c r="BF843" s="232">
        <f>IF(N843="snížená",J843,0)</f>
        <v>0</v>
      </c>
      <c r="BG843" s="232">
        <f>IF(N843="zákl. přenesená",J843,0)</f>
        <v>0</v>
      </c>
      <c r="BH843" s="232">
        <f>IF(N843="sníž. přenesená",J843,0)</f>
        <v>0</v>
      </c>
      <c r="BI843" s="232">
        <f>IF(N843="nulová",J843,0)</f>
        <v>0</v>
      </c>
      <c r="BJ843" s="17" t="s">
        <v>80</v>
      </c>
      <c r="BK843" s="232">
        <f>ROUND(I843*H843,2)</f>
        <v>0</v>
      </c>
      <c r="BL843" s="17" t="s">
        <v>307</v>
      </c>
      <c r="BM843" s="231" t="s">
        <v>874</v>
      </c>
    </row>
    <row r="844" s="14" customFormat="1">
      <c r="A844" s="14"/>
      <c r="B844" s="244"/>
      <c r="C844" s="245"/>
      <c r="D844" s="235" t="s">
        <v>179</v>
      </c>
      <c r="E844" s="246" t="s">
        <v>1</v>
      </c>
      <c r="F844" s="247" t="s">
        <v>107</v>
      </c>
      <c r="G844" s="245"/>
      <c r="H844" s="248">
        <v>10</v>
      </c>
      <c r="I844" s="249"/>
      <c r="J844" s="245"/>
      <c r="K844" s="245"/>
      <c r="L844" s="250"/>
      <c r="M844" s="251"/>
      <c r="N844" s="252"/>
      <c r="O844" s="252"/>
      <c r="P844" s="252"/>
      <c r="Q844" s="252"/>
      <c r="R844" s="252"/>
      <c r="S844" s="252"/>
      <c r="T844" s="253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4" t="s">
        <v>179</v>
      </c>
      <c r="AU844" s="254" t="s">
        <v>82</v>
      </c>
      <c r="AV844" s="14" t="s">
        <v>82</v>
      </c>
      <c r="AW844" s="14" t="s">
        <v>30</v>
      </c>
      <c r="AX844" s="14" t="s">
        <v>80</v>
      </c>
      <c r="AY844" s="254" t="s">
        <v>171</v>
      </c>
    </row>
    <row r="845" s="2" customFormat="1" ht="24.15" customHeight="1">
      <c r="A845" s="38"/>
      <c r="B845" s="39"/>
      <c r="C845" s="219" t="s">
        <v>875</v>
      </c>
      <c r="D845" s="219" t="s">
        <v>173</v>
      </c>
      <c r="E845" s="220" t="s">
        <v>876</v>
      </c>
      <c r="F845" s="221" t="s">
        <v>877</v>
      </c>
      <c r="G845" s="222" t="s">
        <v>195</v>
      </c>
      <c r="H845" s="223">
        <v>22</v>
      </c>
      <c r="I845" s="224"/>
      <c r="J845" s="225">
        <f>ROUND(I845*H845,2)</f>
        <v>0</v>
      </c>
      <c r="K845" s="226"/>
      <c r="L845" s="44"/>
      <c r="M845" s="227" t="s">
        <v>1</v>
      </c>
      <c r="N845" s="228" t="s">
        <v>38</v>
      </c>
      <c r="O845" s="91"/>
      <c r="P845" s="229">
        <f>O845*H845</f>
        <v>0</v>
      </c>
      <c r="Q845" s="229">
        <v>0.00027999999999999998</v>
      </c>
      <c r="R845" s="229">
        <f>Q845*H845</f>
        <v>0.0061599999999999997</v>
      </c>
      <c r="S845" s="229">
        <v>0</v>
      </c>
      <c r="T845" s="230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31" t="s">
        <v>307</v>
      </c>
      <c r="AT845" s="231" t="s">
        <v>173</v>
      </c>
      <c r="AU845" s="231" t="s">
        <v>82</v>
      </c>
      <c r="AY845" s="17" t="s">
        <v>171</v>
      </c>
      <c r="BE845" s="232">
        <f>IF(N845="základní",J845,0)</f>
        <v>0</v>
      </c>
      <c r="BF845" s="232">
        <f>IF(N845="snížená",J845,0)</f>
        <v>0</v>
      </c>
      <c r="BG845" s="232">
        <f>IF(N845="zákl. přenesená",J845,0)</f>
        <v>0</v>
      </c>
      <c r="BH845" s="232">
        <f>IF(N845="sníž. přenesená",J845,0)</f>
        <v>0</v>
      </c>
      <c r="BI845" s="232">
        <f>IF(N845="nulová",J845,0)</f>
        <v>0</v>
      </c>
      <c r="BJ845" s="17" t="s">
        <v>80</v>
      </c>
      <c r="BK845" s="232">
        <f>ROUND(I845*H845,2)</f>
        <v>0</v>
      </c>
      <c r="BL845" s="17" t="s">
        <v>307</v>
      </c>
      <c r="BM845" s="231" t="s">
        <v>878</v>
      </c>
    </row>
    <row r="846" s="14" customFormat="1">
      <c r="A846" s="14"/>
      <c r="B846" s="244"/>
      <c r="C846" s="245"/>
      <c r="D846" s="235" t="s">
        <v>179</v>
      </c>
      <c r="E846" s="246" t="s">
        <v>1</v>
      </c>
      <c r="F846" s="247" t="s">
        <v>347</v>
      </c>
      <c r="G846" s="245"/>
      <c r="H846" s="248">
        <v>22</v>
      </c>
      <c r="I846" s="249"/>
      <c r="J846" s="245"/>
      <c r="K846" s="245"/>
      <c r="L846" s="250"/>
      <c r="M846" s="251"/>
      <c r="N846" s="252"/>
      <c r="O846" s="252"/>
      <c r="P846" s="252"/>
      <c r="Q846" s="252"/>
      <c r="R846" s="252"/>
      <c r="S846" s="252"/>
      <c r="T846" s="253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4" t="s">
        <v>179</v>
      </c>
      <c r="AU846" s="254" t="s">
        <v>82</v>
      </c>
      <c r="AV846" s="14" t="s">
        <v>82</v>
      </c>
      <c r="AW846" s="14" t="s">
        <v>30</v>
      </c>
      <c r="AX846" s="14" t="s">
        <v>80</v>
      </c>
      <c r="AY846" s="254" t="s">
        <v>171</v>
      </c>
    </row>
    <row r="847" s="2" customFormat="1" ht="21.75" customHeight="1">
      <c r="A847" s="38"/>
      <c r="B847" s="39"/>
      <c r="C847" s="219" t="s">
        <v>879</v>
      </c>
      <c r="D847" s="219" t="s">
        <v>173</v>
      </c>
      <c r="E847" s="220" t="s">
        <v>880</v>
      </c>
      <c r="F847" s="221" t="s">
        <v>881</v>
      </c>
      <c r="G847" s="222" t="s">
        <v>195</v>
      </c>
      <c r="H847" s="223">
        <v>16</v>
      </c>
      <c r="I847" s="224"/>
      <c r="J847" s="225">
        <f>ROUND(I847*H847,2)</f>
        <v>0</v>
      </c>
      <c r="K847" s="226"/>
      <c r="L847" s="44"/>
      <c r="M847" s="227" t="s">
        <v>1</v>
      </c>
      <c r="N847" s="228" t="s">
        <v>38</v>
      </c>
      <c r="O847" s="91"/>
      <c r="P847" s="229">
        <f>O847*H847</f>
        <v>0</v>
      </c>
      <c r="Q847" s="229">
        <v>2.0000000000000002E-05</v>
      </c>
      <c r="R847" s="229">
        <f>Q847*H847</f>
        <v>0.00032000000000000003</v>
      </c>
      <c r="S847" s="229">
        <v>0</v>
      </c>
      <c r="T847" s="230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31" t="s">
        <v>307</v>
      </c>
      <c r="AT847" s="231" t="s">
        <v>173</v>
      </c>
      <c r="AU847" s="231" t="s">
        <v>82</v>
      </c>
      <c r="AY847" s="17" t="s">
        <v>171</v>
      </c>
      <c r="BE847" s="232">
        <f>IF(N847="základní",J847,0)</f>
        <v>0</v>
      </c>
      <c r="BF847" s="232">
        <f>IF(N847="snížená",J847,0)</f>
        <v>0</v>
      </c>
      <c r="BG847" s="232">
        <f>IF(N847="zákl. přenesená",J847,0)</f>
        <v>0</v>
      </c>
      <c r="BH847" s="232">
        <f>IF(N847="sníž. přenesená",J847,0)</f>
        <v>0</v>
      </c>
      <c r="BI847" s="232">
        <f>IF(N847="nulová",J847,0)</f>
        <v>0</v>
      </c>
      <c r="BJ847" s="17" t="s">
        <v>80</v>
      </c>
      <c r="BK847" s="232">
        <f>ROUND(I847*H847,2)</f>
        <v>0</v>
      </c>
      <c r="BL847" s="17" t="s">
        <v>307</v>
      </c>
      <c r="BM847" s="231" t="s">
        <v>882</v>
      </c>
    </row>
    <row r="848" s="14" customFormat="1">
      <c r="A848" s="14"/>
      <c r="B848" s="244"/>
      <c r="C848" s="245"/>
      <c r="D848" s="235" t="s">
        <v>179</v>
      </c>
      <c r="E848" s="246" t="s">
        <v>1</v>
      </c>
      <c r="F848" s="247" t="s">
        <v>307</v>
      </c>
      <c r="G848" s="245"/>
      <c r="H848" s="248">
        <v>16</v>
      </c>
      <c r="I848" s="249"/>
      <c r="J848" s="245"/>
      <c r="K848" s="245"/>
      <c r="L848" s="250"/>
      <c r="M848" s="251"/>
      <c r="N848" s="252"/>
      <c r="O848" s="252"/>
      <c r="P848" s="252"/>
      <c r="Q848" s="252"/>
      <c r="R848" s="252"/>
      <c r="S848" s="252"/>
      <c r="T848" s="253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4" t="s">
        <v>179</v>
      </c>
      <c r="AU848" s="254" t="s">
        <v>82</v>
      </c>
      <c r="AV848" s="14" t="s">
        <v>82</v>
      </c>
      <c r="AW848" s="14" t="s">
        <v>30</v>
      </c>
      <c r="AX848" s="14" t="s">
        <v>80</v>
      </c>
      <c r="AY848" s="254" t="s">
        <v>171</v>
      </c>
    </row>
    <row r="849" s="2" customFormat="1" ht="16.5" customHeight="1">
      <c r="A849" s="38"/>
      <c r="B849" s="39"/>
      <c r="C849" s="266" t="s">
        <v>883</v>
      </c>
      <c r="D849" s="266" t="s">
        <v>393</v>
      </c>
      <c r="E849" s="267" t="s">
        <v>884</v>
      </c>
      <c r="F849" s="268" t="s">
        <v>885</v>
      </c>
      <c r="G849" s="269" t="s">
        <v>239</v>
      </c>
      <c r="H849" s="270">
        <v>16</v>
      </c>
      <c r="I849" s="271"/>
      <c r="J849" s="272">
        <f>ROUND(I849*H849,2)</f>
        <v>0</v>
      </c>
      <c r="K849" s="273"/>
      <c r="L849" s="274"/>
      <c r="M849" s="275" t="s">
        <v>1</v>
      </c>
      <c r="N849" s="276" t="s">
        <v>38</v>
      </c>
      <c r="O849" s="91"/>
      <c r="P849" s="229">
        <f>O849*H849</f>
        <v>0</v>
      </c>
      <c r="Q849" s="229">
        <v>0.00025000000000000001</v>
      </c>
      <c r="R849" s="229">
        <f>Q849*H849</f>
        <v>0.0040000000000000001</v>
      </c>
      <c r="S849" s="229">
        <v>0</v>
      </c>
      <c r="T849" s="230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31" t="s">
        <v>399</v>
      </c>
      <c r="AT849" s="231" t="s">
        <v>393</v>
      </c>
      <c r="AU849" s="231" t="s">
        <v>82</v>
      </c>
      <c r="AY849" s="17" t="s">
        <v>171</v>
      </c>
      <c r="BE849" s="232">
        <f>IF(N849="základní",J849,0)</f>
        <v>0</v>
      </c>
      <c r="BF849" s="232">
        <f>IF(N849="snížená",J849,0)</f>
        <v>0</v>
      </c>
      <c r="BG849" s="232">
        <f>IF(N849="zákl. přenesená",J849,0)</f>
        <v>0</v>
      </c>
      <c r="BH849" s="232">
        <f>IF(N849="sníž. přenesená",J849,0)</f>
        <v>0</v>
      </c>
      <c r="BI849" s="232">
        <f>IF(N849="nulová",J849,0)</f>
        <v>0</v>
      </c>
      <c r="BJ849" s="17" t="s">
        <v>80</v>
      </c>
      <c r="BK849" s="232">
        <f>ROUND(I849*H849,2)</f>
        <v>0</v>
      </c>
      <c r="BL849" s="17" t="s">
        <v>307</v>
      </c>
      <c r="BM849" s="231" t="s">
        <v>886</v>
      </c>
    </row>
    <row r="850" s="14" customFormat="1">
      <c r="A850" s="14"/>
      <c r="B850" s="244"/>
      <c r="C850" s="245"/>
      <c r="D850" s="235" t="s">
        <v>179</v>
      </c>
      <c r="E850" s="246" t="s">
        <v>1</v>
      </c>
      <c r="F850" s="247" t="s">
        <v>307</v>
      </c>
      <c r="G850" s="245"/>
      <c r="H850" s="248">
        <v>16</v>
      </c>
      <c r="I850" s="249"/>
      <c r="J850" s="245"/>
      <c r="K850" s="245"/>
      <c r="L850" s="250"/>
      <c r="M850" s="251"/>
      <c r="N850" s="252"/>
      <c r="O850" s="252"/>
      <c r="P850" s="252"/>
      <c r="Q850" s="252"/>
      <c r="R850" s="252"/>
      <c r="S850" s="252"/>
      <c r="T850" s="25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4" t="s">
        <v>179</v>
      </c>
      <c r="AU850" s="254" t="s">
        <v>82</v>
      </c>
      <c r="AV850" s="14" t="s">
        <v>82</v>
      </c>
      <c r="AW850" s="14" t="s">
        <v>30</v>
      </c>
      <c r="AX850" s="14" t="s">
        <v>80</v>
      </c>
      <c r="AY850" s="254" t="s">
        <v>171</v>
      </c>
    </row>
    <row r="851" s="2" customFormat="1" ht="24.15" customHeight="1">
      <c r="A851" s="38"/>
      <c r="B851" s="39"/>
      <c r="C851" s="219" t="s">
        <v>887</v>
      </c>
      <c r="D851" s="219" t="s">
        <v>173</v>
      </c>
      <c r="E851" s="220" t="s">
        <v>888</v>
      </c>
      <c r="F851" s="221" t="s">
        <v>889</v>
      </c>
      <c r="G851" s="222" t="s">
        <v>239</v>
      </c>
      <c r="H851" s="223">
        <v>40</v>
      </c>
      <c r="I851" s="224"/>
      <c r="J851" s="225">
        <f>ROUND(I851*H851,2)</f>
        <v>0</v>
      </c>
      <c r="K851" s="226"/>
      <c r="L851" s="44"/>
      <c r="M851" s="227" t="s">
        <v>1</v>
      </c>
      <c r="N851" s="228" t="s">
        <v>38</v>
      </c>
      <c r="O851" s="91"/>
      <c r="P851" s="229">
        <f>O851*H851</f>
        <v>0</v>
      </c>
      <c r="Q851" s="229">
        <v>0.00019000000000000001</v>
      </c>
      <c r="R851" s="229">
        <f>Q851*H851</f>
        <v>0.0076000000000000009</v>
      </c>
      <c r="S851" s="229">
        <v>0</v>
      </c>
      <c r="T851" s="230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31" t="s">
        <v>307</v>
      </c>
      <c r="AT851" s="231" t="s">
        <v>173</v>
      </c>
      <c r="AU851" s="231" t="s">
        <v>82</v>
      </c>
      <c r="AY851" s="17" t="s">
        <v>171</v>
      </c>
      <c r="BE851" s="232">
        <f>IF(N851="základní",J851,0)</f>
        <v>0</v>
      </c>
      <c r="BF851" s="232">
        <f>IF(N851="snížená",J851,0)</f>
        <v>0</v>
      </c>
      <c r="BG851" s="232">
        <f>IF(N851="zákl. přenesená",J851,0)</f>
        <v>0</v>
      </c>
      <c r="BH851" s="232">
        <f>IF(N851="sníž. přenesená",J851,0)</f>
        <v>0</v>
      </c>
      <c r="BI851" s="232">
        <f>IF(N851="nulová",J851,0)</f>
        <v>0</v>
      </c>
      <c r="BJ851" s="17" t="s">
        <v>80</v>
      </c>
      <c r="BK851" s="232">
        <f>ROUND(I851*H851,2)</f>
        <v>0</v>
      </c>
      <c r="BL851" s="17" t="s">
        <v>307</v>
      </c>
      <c r="BM851" s="231" t="s">
        <v>890</v>
      </c>
    </row>
    <row r="852" s="2" customFormat="1" ht="21.75" customHeight="1">
      <c r="A852" s="38"/>
      <c r="B852" s="39"/>
      <c r="C852" s="219" t="s">
        <v>891</v>
      </c>
      <c r="D852" s="219" t="s">
        <v>173</v>
      </c>
      <c r="E852" s="220" t="s">
        <v>892</v>
      </c>
      <c r="F852" s="221" t="s">
        <v>893</v>
      </c>
      <c r="G852" s="222" t="s">
        <v>239</v>
      </c>
      <c r="H852" s="223">
        <v>40</v>
      </c>
      <c r="I852" s="224"/>
      <c r="J852" s="225">
        <f>ROUND(I852*H852,2)</f>
        <v>0</v>
      </c>
      <c r="K852" s="226"/>
      <c r="L852" s="44"/>
      <c r="M852" s="227" t="s">
        <v>1</v>
      </c>
      <c r="N852" s="228" t="s">
        <v>38</v>
      </c>
      <c r="O852" s="91"/>
      <c r="P852" s="229">
        <f>O852*H852</f>
        <v>0</v>
      </c>
      <c r="Q852" s="229">
        <v>1.0000000000000001E-05</v>
      </c>
      <c r="R852" s="229">
        <f>Q852*H852</f>
        <v>0.00040000000000000002</v>
      </c>
      <c r="S852" s="229">
        <v>0</v>
      </c>
      <c r="T852" s="230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31" t="s">
        <v>307</v>
      </c>
      <c r="AT852" s="231" t="s">
        <v>173</v>
      </c>
      <c r="AU852" s="231" t="s">
        <v>82</v>
      </c>
      <c r="AY852" s="17" t="s">
        <v>171</v>
      </c>
      <c r="BE852" s="232">
        <f>IF(N852="základní",J852,0)</f>
        <v>0</v>
      </c>
      <c r="BF852" s="232">
        <f>IF(N852="snížená",J852,0)</f>
        <v>0</v>
      </c>
      <c r="BG852" s="232">
        <f>IF(N852="zákl. přenesená",J852,0)</f>
        <v>0</v>
      </c>
      <c r="BH852" s="232">
        <f>IF(N852="sníž. přenesená",J852,0)</f>
        <v>0</v>
      </c>
      <c r="BI852" s="232">
        <f>IF(N852="nulová",J852,0)</f>
        <v>0</v>
      </c>
      <c r="BJ852" s="17" t="s">
        <v>80</v>
      </c>
      <c r="BK852" s="232">
        <f>ROUND(I852*H852,2)</f>
        <v>0</v>
      </c>
      <c r="BL852" s="17" t="s">
        <v>307</v>
      </c>
      <c r="BM852" s="231" t="s">
        <v>894</v>
      </c>
    </row>
    <row r="853" s="2" customFormat="1" ht="24.15" customHeight="1">
      <c r="A853" s="38"/>
      <c r="B853" s="39"/>
      <c r="C853" s="219" t="s">
        <v>895</v>
      </c>
      <c r="D853" s="219" t="s">
        <v>173</v>
      </c>
      <c r="E853" s="220" t="s">
        <v>896</v>
      </c>
      <c r="F853" s="221" t="s">
        <v>897</v>
      </c>
      <c r="G853" s="222" t="s">
        <v>371</v>
      </c>
      <c r="H853" s="223">
        <v>0.070999999999999994</v>
      </c>
      <c r="I853" s="224"/>
      <c r="J853" s="225">
        <f>ROUND(I853*H853,2)</f>
        <v>0</v>
      </c>
      <c r="K853" s="226"/>
      <c r="L853" s="44"/>
      <c r="M853" s="227" t="s">
        <v>1</v>
      </c>
      <c r="N853" s="228" t="s">
        <v>38</v>
      </c>
      <c r="O853" s="91"/>
      <c r="P853" s="229">
        <f>O853*H853</f>
        <v>0</v>
      </c>
      <c r="Q853" s="229">
        <v>0</v>
      </c>
      <c r="R853" s="229">
        <f>Q853*H853</f>
        <v>0</v>
      </c>
      <c r="S853" s="229">
        <v>0</v>
      </c>
      <c r="T853" s="230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31" t="s">
        <v>307</v>
      </c>
      <c r="AT853" s="231" t="s">
        <v>173</v>
      </c>
      <c r="AU853" s="231" t="s">
        <v>82</v>
      </c>
      <c r="AY853" s="17" t="s">
        <v>171</v>
      </c>
      <c r="BE853" s="232">
        <f>IF(N853="základní",J853,0)</f>
        <v>0</v>
      </c>
      <c r="BF853" s="232">
        <f>IF(N853="snížená",J853,0)</f>
        <v>0</v>
      </c>
      <c r="BG853" s="232">
        <f>IF(N853="zákl. přenesená",J853,0)</f>
        <v>0</v>
      </c>
      <c r="BH853" s="232">
        <f>IF(N853="sníž. přenesená",J853,0)</f>
        <v>0</v>
      </c>
      <c r="BI853" s="232">
        <f>IF(N853="nulová",J853,0)</f>
        <v>0</v>
      </c>
      <c r="BJ853" s="17" t="s">
        <v>80</v>
      </c>
      <c r="BK853" s="232">
        <f>ROUND(I853*H853,2)</f>
        <v>0</v>
      </c>
      <c r="BL853" s="17" t="s">
        <v>307</v>
      </c>
      <c r="BM853" s="231" t="s">
        <v>898</v>
      </c>
    </row>
    <row r="854" s="2" customFormat="1" ht="24.15" customHeight="1">
      <c r="A854" s="38"/>
      <c r="B854" s="39"/>
      <c r="C854" s="219" t="s">
        <v>899</v>
      </c>
      <c r="D854" s="219" t="s">
        <v>173</v>
      </c>
      <c r="E854" s="220" t="s">
        <v>900</v>
      </c>
      <c r="F854" s="221" t="s">
        <v>901</v>
      </c>
      <c r="G854" s="222" t="s">
        <v>371</v>
      </c>
      <c r="H854" s="223">
        <v>0.070999999999999994</v>
      </c>
      <c r="I854" s="224"/>
      <c r="J854" s="225">
        <f>ROUND(I854*H854,2)</f>
        <v>0</v>
      </c>
      <c r="K854" s="226"/>
      <c r="L854" s="44"/>
      <c r="M854" s="227" t="s">
        <v>1</v>
      </c>
      <c r="N854" s="228" t="s">
        <v>38</v>
      </c>
      <c r="O854" s="91"/>
      <c r="P854" s="229">
        <f>O854*H854</f>
        <v>0</v>
      </c>
      <c r="Q854" s="229">
        <v>0</v>
      </c>
      <c r="R854" s="229">
        <f>Q854*H854</f>
        <v>0</v>
      </c>
      <c r="S854" s="229">
        <v>0</v>
      </c>
      <c r="T854" s="230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31" t="s">
        <v>307</v>
      </c>
      <c r="AT854" s="231" t="s">
        <v>173</v>
      </c>
      <c r="AU854" s="231" t="s">
        <v>82</v>
      </c>
      <c r="AY854" s="17" t="s">
        <v>171</v>
      </c>
      <c r="BE854" s="232">
        <f>IF(N854="základní",J854,0)</f>
        <v>0</v>
      </c>
      <c r="BF854" s="232">
        <f>IF(N854="snížená",J854,0)</f>
        <v>0</v>
      </c>
      <c r="BG854" s="232">
        <f>IF(N854="zákl. přenesená",J854,0)</f>
        <v>0</v>
      </c>
      <c r="BH854" s="232">
        <f>IF(N854="sníž. přenesená",J854,0)</f>
        <v>0</v>
      </c>
      <c r="BI854" s="232">
        <f>IF(N854="nulová",J854,0)</f>
        <v>0</v>
      </c>
      <c r="BJ854" s="17" t="s">
        <v>80</v>
      </c>
      <c r="BK854" s="232">
        <f>ROUND(I854*H854,2)</f>
        <v>0</v>
      </c>
      <c r="BL854" s="17" t="s">
        <v>307</v>
      </c>
      <c r="BM854" s="231" t="s">
        <v>902</v>
      </c>
    </row>
    <row r="855" s="2" customFormat="1" ht="24.15" customHeight="1">
      <c r="A855" s="38"/>
      <c r="B855" s="39"/>
      <c r="C855" s="219" t="s">
        <v>903</v>
      </c>
      <c r="D855" s="219" t="s">
        <v>173</v>
      </c>
      <c r="E855" s="220" t="s">
        <v>904</v>
      </c>
      <c r="F855" s="221" t="s">
        <v>905</v>
      </c>
      <c r="G855" s="222" t="s">
        <v>371</v>
      </c>
      <c r="H855" s="223">
        <v>0.070999999999999994</v>
      </c>
      <c r="I855" s="224"/>
      <c r="J855" s="225">
        <f>ROUND(I855*H855,2)</f>
        <v>0</v>
      </c>
      <c r="K855" s="226"/>
      <c r="L855" s="44"/>
      <c r="M855" s="227" t="s">
        <v>1</v>
      </c>
      <c r="N855" s="228" t="s">
        <v>38</v>
      </c>
      <c r="O855" s="91"/>
      <c r="P855" s="229">
        <f>O855*H855</f>
        <v>0</v>
      </c>
      <c r="Q855" s="229">
        <v>0</v>
      </c>
      <c r="R855" s="229">
        <f>Q855*H855</f>
        <v>0</v>
      </c>
      <c r="S855" s="229">
        <v>0</v>
      </c>
      <c r="T855" s="230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31" t="s">
        <v>307</v>
      </c>
      <c r="AT855" s="231" t="s">
        <v>173</v>
      </c>
      <c r="AU855" s="231" t="s">
        <v>82</v>
      </c>
      <c r="AY855" s="17" t="s">
        <v>171</v>
      </c>
      <c r="BE855" s="232">
        <f>IF(N855="základní",J855,0)</f>
        <v>0</v>
      </c>
      <c r="BF855" s="232">
        <f>IF(N855="snížená",J855,0)</f>
        <v>0</v>
      </c>
      <c r="BG855" s="232">
        <f>IF(N855="zákl. přenesená",J855,0)</f>
        <v>0</v>
      </c>
      <c r="BH855" s="232">
        <f>IF(N855="sníž. přenesená",J855,0)</f>
        <v>0</v>
      </c>
      <c r="BI855" s="232">
        <f>IF(N855="nulová",J855,0)</f>
        <v>0</v>
      </c>
      <c r="BJ855" s="17" t="s">
        <v>80</v>
      </c>
      <c r="BK855" s="232">
        <f>ROUND(I855*H855,2)</f>
        <v>0</v>
      </c>
      <c r="BL855" s="17" t="s">
        <v>307</v>
      </c>
      <c r="BM855" s="231" t="s">
        <v>906</v>
      </c>
    </row>
    <row r="856" s="12" customFormat="1" ht="22.8" customHeight="1">
      <c r="A856" s="12"/>
      <c r="B856" s="203"/>
      <c r="C856" s="204"/>
      <c r="D856" s="205" t="s">
        <v>72</v>
      </c>
      <c r="E856" s="217" t="s">
        <v>907</v>
      </c>
      <c r="F856" s="217" t="s">
        <v>908</v>
      </c>
      <c r="G856" s="204"/>
      <c r="H856" s="204"/>
      <c r="I856" s="207"/>
      <c r="J856" s="218">
        <f>BK856</f>
        <v>0</v>
      </c>
      <c r="K856" s="204"/>
      <c r="L856" s="209"/>
      <c r="M856" s="210"/>
      <c r="N856" s="211"/>
      <c r="O856" s="211"/>
      <c r="P856" s="212">
        <f>SUM(P857:P904)</f>
        <v>0</v>
      </c>
      <c r="Q856" s="211"/>
      <c r="R856" s="212">
        <f>SUM(R857:R904)</f>
        <v>0.31501767260000002</v>
      </c>
      <c r="S856" s="211"/>
      <c r="T856" s="213">
        <f>SUM(T857:T904)</f>
        <v>0.59949999999999992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14" t="s">
        <v>82</v>
      </c>
      <c r="AT856" s="215" t="s">
        <v>72</v>
      </c>
      <c r="AU856" s="215" t="s">
        <v>80</v>
      </c>
      <c r="AY856" s="214" t="s">
        <v>171</v>
      </c>
      <c r="BK856" s="216">
        <f>SUM(BK857:BK904)</f>
        <v>0</v>
      </c>
    </row>
    <row r="857" s="2" customFormat="1" ht="16.5" customHeight="1">
      <c r="A857" s="38"/>
      <c r="B857" s="39"/>
      <c r="C857" s="219" t="s">
        <v>909</v>
      </c>
      <c r="D857" s="219" t="s">
        <v>173</v>
      </c>
      <c r="E857" s="220" t="s">
        <v>910</v>
      </c>
      <c r="F857" s="221" t="s">
        <v>911</v>
      </c>
      <c r="G857" s="222" t="s">
        <v>837</v>
      </c>
      <c r="H857" s="223">
        <v>3</v>
      </c>
      <c r="I857" s="224"/>
      <c r="J857" s="225">
        <f>ROUND(I857*H857,2)</f>
        <v>0</v>
      </c>
      <c r="K857" s="226"/>
      <c r="L857" s="44"/>
      <c r="M857" s="227" t="s">
        <v>1</v>
      </c>
      <c r="N857" s="228" t="s">
        <v>38</v>
      </c>
      <c r="O857" s="91"/>
      <c r="P857" s="229">
        <f>O857*H857</f>
        <v>0</v>
      </c>
      <c r="Q857" s="229">
        <v>0</v>
      </c>
      <c r="R857" s="229">
        <f>Q857*H857</f>
        <v>0</v>
      </c>
      <c r="S857" s="229">
        <v>0.034200000000000001</v>
      </c>
      <c r="T857" s="230">
        <f>S857*H857</f>
        <v>0.1026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31" t="s">
        <v>307</v>
      </c>
      <c r="AT857" s="231" t="s">
        <v>173</v>
      </c>
      <c r="AU857" s="231" t="s">
        <v>82</v>
      </c>
      <c r="AY857" s="17" t="s">
        <v>171</v>
      </c>
      <c r="BE857" s="232">
        <f>IF(N857="základní",J857,0)</f>
        <v>0</v>
      </c>
      <c r="BF857" s="232">
        <f>IF(N857="snížená",J857,0)</f>
        <v>0</v>
      </c>
      <c r="BG857" s="232">
        <f>IF(N857="zákl. přenesená",J857,0)</f>
        <v>0</v>
      </c>
      <c r="BH857" s="232">
        <f>IF(N857="sníž. přenesená",J857,0)</f>
        <v>0</v>
      </c>
      <c r="BI857" s="232">
        <f>IF(N857="nulová",J857,0)</f>
        <v>0</v>
      </c>
      <c r="BJ857" s="17" t="s">
        <v>80</v>
      </c>
      <c r="BK857" s="232">
        <f>ROUND(I857*H857,2)</f>
        <v>0</v>
      </c>
      <c r="BL857" s="17" t="s">
        <v>307</v>
      </c>
      <c r="BM857" s="231" t="s">
        <v>912</v>
      </c>
    </row>
    <row r="858" s="14" customFormat="1">
      <c r="A858" s="14"/>
      <c r="B858" s="244"/>
      <c r="C858" s="245"/>
      <c r="D858" s="235" t="s">
        <v>179</v>
      </c>
      <c r="E858" s="246" t="s">
        <v>1</v>
      </c>
      <c r="F858" s="247" t="s">
        <v>191</v>
      </c>
      <c r="G858" s="245"/>
      <c r="H858" s="248">
        <v>3</v>
      </c>
      <c r="I858" s="249"/>
      <c r="J858" s="245"/>
      <c r="K858" s="245"/>
      <c r="L858" s="250"/>
      <c r="M858" s="251"/>
      <c r="N858" s="252"/>
      <c r="O858" s="252"/>
      <c r="P858" s="252"/>
      <c r="Q858" s="252"/>
      <c r="R858" s="252"/>
      <c r="S858" s="252"/>
      <c r="T858" s="253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4" t="s">
        <v>179</v>
      </c>
      <c r="AU858" s="254" t="s">
        <v>82</v>
      </c>
      <c r="AV858" s="14" t="s">
        <v>82</v>
      </c>
      <c r="AW858" s="14" t="s">
        <v>30</v>
      </c>
      <c r="AX858" s="14" t="s">
        <v>80</v>
      </c>
      <c r="AY858" s="254" t="s">
        <v>171</v>
      </c>
    </row>
    <row r="859" s="2" customFormat="1" ht="24.15" customHeight="1">
      <c r="A859" s="38"/>
      <c r="B859" s="39"/>
      <c r="C859" s="219" t="s">
        <v>913</v>
      </c>
      <c r="D859" s="219" t="s">
        <v>173</v>
      </c>
      <c r="E859" s="220" t="s">
        <v>914</v>
      </c>
      <c r="F859" s="221" t="s">
        <v>915</v>
      </c>
      <c r="G859" s="222" t="s">
        <v>837</v>
      </c>
      <c r="H859" s="223">
        <v>1</v>
      </c>
      <c r="I859" s="224"/>
      <c r="J859" s="225">
        <f>ROUND(I859*H859,2)</f>
        <v>0</v>
      </c>
      <c r="K859" s="226"/>
      <c r="L859" s="44"/>
      <c r="M859" s="227" t="s">
        <v>1</v>
      </c>
      <c r="N859" s="228" t="s">
        <v>38</v>
      </c>
      <c r="O859" s="91"/>
      <c r="P859" s="229">
        <f>O859*H859</f>
        <v>0</v>
      </c>
      <c r="Q859" s="229">
        <v>0.0037599999999999999</v>
      </c>
      <c r="R859" s="229">
        <f>Q859*H859</f>
        <v>0.0037599999999999999</v>
      </c>
      <c r="S859" s="229">
        <v>0</v>
      </c>
      <c r="T859" s="230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31" t="s">
        <v>307</v>
      </c>
      <c r="AT859" s="231" t="s">
        <v>173</v>
      </c>
      <c r="AU859" s="231" t="s">
        <v>82</v>
      </c>
      <c r="AY859" s="17" t="s">
        <v>171</v>
      </c>
      <c r="BE859" s="232">
        <f>IF(N859="základní",J859,0)</f>
        <v>0</v>
      </c>
      <c r="BF859" s="232">
        <f>IF(N859="snížená",J859,0)</f>
        <v>0</v>
      </c>
      <c r="BG859" s="232">
        <f>IF(N859="zákl. přenesená",J859,0)</f>
        <v>0</v>
      </c>
      <c r="BH859" s="232">
        <f>IF(N859="sníž. přenesená",J859,0)</f>
        <v>0</v>
      </c>
      <c r="BI859" s="232">
        <f>IF(N859="nulová",J859,0)</f>
        <v>0</v>
      </c>
      <c r="BJ859" s="17" t="s">
        <v>80</v>
      </c>
      <c r="BK859" s="232">
        <f>ROUND(I859*H859,2)</f>
        <v>0</v>
      </c>
      <c r="BL859" s="17" t="s">
        <v>307</v>
      </c>
      <c r="BM859" s="231" t="s">
        <v>916</v>
      </c>
    </row>
    <row r="860" s="13" customFormat="1">
      <c r="A860" s="13"/>
      <c r="B860" s="233"/>
      <c r="C860" s="234"/>
      <c r="D860" s="235" t="s">
        <v>179</v>
      </c>
      <c r="E860" s="236" t="s">
        <v>1</v>
      </c>
      <c r="F860" s="237" t="s">
        <v>917</v>
      </c>
      <c r="G860" s="234"/>
      <c r="H860" s="236" t="s">
        <v>1</v>
      </c>
      <c r="I860" s="238"/>
      <c r="J860" s="234"/>
      <c r="K860" s="234"/>
      <c r="L860" s="239"/>
      <c r="M860" s="240"/>
      <c r="N860" s="241"/>
      <c r="O860" s="241"/>
      <c r="P860" s="241"/>
      <c r="Q860" s="241"/>
      <c r="R860" s="241"/>
      <c r="S860" s="241"/>
      <c r="T860" s="242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3" t="s">
        <v>179</v>
      </c>
      <c r="AU860" s="243" t="s">
        <v>82</v>
      </c>
      <c r="AV860" s="13" t="s">
        <v>80</v>
      </c>
      <c r="AW860" s="13" t="s">
        <v>30</v>
      </c>
      <c r="AX860" s="13" t="s">
        <v>73</v>
      </c>
      <c r="AY860" s="243" t="s">
        <v>171</v>
      </c>
    </row>
    <row r="861" s="14" customFormat="1">
      <c r="A861" s="14"/>
      <c r="B861" s="244"/>
      <c r="C861" s="245"/>
      <c r="D861" s="235" t="s">
        <v>179</v>
      </c>
      <c r="E861" s="246" t="s">
        <v>1</v>
      </c>
      <c r="F861" s="247" t="s">
        <v>80</v>
      </c>
      <c r="G861" s="245"/>
      <c r="H861" s="248">
        <v>1</v>
      </c>
      <c r="I861" s="249"/>
      <c r="J861" s="245"/>
      <c r="K861" s="245"/>
      <c r="L861" s="250"/>
      <c r="M861" s="251"/>
      <c r="N861" s="252"/>
      <c r="O861" s="252"/>
      <c r="P861" s="252"/>
      <c r="Q861" s="252"/>
      <c r="R861" s="252"/>
      <c r="S861" s="252"/>
      <c r="T861" s="253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4" t="s">
        <v>179</v>
      </c>
      <c r="AU861" s="254" t="s">
        <v>82</v>
      </c>
      <c r="AV861" s="14" t="s">
        <v>82</v>
      </c>
      <c r="AW861" s="14" t="s">
        <v>30</v>
      </c>
      <c r="AX861" s="14" t="s">
        <v>80</v>
      </c>
      <c r="AY861" s="254" t="s">
        <v>171</v>
      </c>
    </row>
    <row r="862" s="2" customFormat="1" ht="24.15" customHeight="1">
      <c r="A862" s="38"/>
      <c r="B862" s="39"/>
      <c r="C862" s="219" t="s">
        <v>918</v>
      </c>
      <c r="D862" s="219" t="s">
        <v>173</v>
      </c>
      <c r="E862" s="220" t="s">
        <v>919</v>
      </c>
      <c r="F862" s="221" t="s">
        <v>920</v>
      </c>
      <c r="G862" s="222" t="s">
        <v>837</v>
      </c>
      <c r="H862" s="223">
        <v>2</v>
      </c>
      <c r="I862" s="224"/>
      <c r="J862" s="225">
        <f>ROUND(I862*H862,2)</f>
        <v>0</v>
      </c>
      <c r="K862" s="226"/>
      <c r="L862" s="44"/>
      <c r="M862" s="227" t="s">
        <v>1</v>
      </c>
      <c r="N862" s="228" t="s">
        <v>38</v>
      </c>
      <c r="O862" s="91"/>
      <c r="P862" s="229">
        <f>O862*H862</f>
        <v>0</v>
      </c>
      <c r="Q862" s="229">
        <v>0.016968836300000002</v>
      </c>
      <c r="R862" s="229">
        <f>Q862*H862</f>
        <v>0.033937672600000003</v>
      </c>
      <c r="S862" s="229">
        <v>0</v>
      </c>
      <c r="T862" s="230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31" t="s">
        <v>307</v>
      </c>
      <c r="AT862" s="231" t="s">
        <v>173</v>
      </c>
      <c r="AU862" s="231" t="s">
        <v>82</v>
      </c>
      <c r="AY862" s="17" t="s">
        <v>171</v>
      </c>
      <c r="BE862" s="232">
        <f>IF(N862="základní",J862,0)</f>
        <v>0</v>
      </c>
      <c r="BF862" s="232">
        <f>IF(N862="snížená",J862,0)</f>
        <v>0</v>
      </c>
      <c r="BG862" s="232">
        <f>IF(N862="zákl. přenesená",J862,0)</f>
        <v>0</v>
      </c>
      <c r="BH862" s="232">
        <f>IF(N862="sníž. přenesená",J862,0)</f>
        <v>0</v>
      </c>
      <c r="BI862" s="232">
        <f>IF(N862="nulová",J862,0)</f>
        <v>0</v>
      </c>
      <c r="BJ862" s="17" t="s">
        <v>80</v>
      </c>
      <c r="BK862" s="232">
        <f>ROUND(I862*H862,2)</f>
        <v>0</v>
      </c>
      <c r="BL862" s="17" t="s">
        <v>307</v>
      </c>
      <c r="BM862" s="231" t="s">
        <v>921</v>
      </c>
    </row>
    <row r="863" s="2" customFormat="1" ht="21.75" customHeight="1">
      <c r="A863" s="38"/>
      <c r="B863" s="39"/>
      <c r="C863" s="219" t="s">
        <v>922</v>
      </c>
      <c r="D863" s="219" t="s">
        <v>173</v>
      </c>
      <c r="E863" s="220" t="s">
        <v>923</v>
      </c>
      <c r="F863" s="221" t="s">
        <v>924</v>
      </c>
      <c r="G863" s="222" t="s">
        <v>195</v>
      </c>
      <c r="H863" s="223">
        <v>1</v>
      </c>
      <c r="I863" s="224"/>
      <c r="J863" s="225">
        <f>ROUND(I863*H863,2)</f>
        <v>0</v>
      </c>
      <c r="K863" s="226"/>
      <c r="L863" s="44"/>
      <c r="M863" s="227" t="s">
        <v>1</v>
      </c>
      <c r="N863" s="228" t="s">
        <v>38</v>
      </c>
      <c r="O863" s="91"/>
      <c r="P863" s="229">
        <f>O863*H863</f>
        <v>0</v>
      </c>
      <c r="Q863" s="229">
        <v>0.0011900000000000001</v>
      </c>
      <c r="R863" s="229">
        <f>Q863*H863</f>
        <v>0.0011900000000000001</v>
      </c>
      <c r="S863" s="229">
        <v>0</v>
      </c>
      <c r="T863" s="230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31" t="s">
        <v>307</v>
      </c>
      <c r="AT863" s="231" t="s">
        <v>173</v>
      </c>
      <c r="AU863" s="231" t="s">
        <v>82</v>
      </c>
      <c r="AY863" s="17" t="s">
        <v>171</v>
      </c>
      <c r="BE863" s="232">
        <f>IF(N863="základní",J863,0)</f>
        <v>0</v>
      </c>
      <c r="BF863" s="232">
        <f>IF(N863="snížená",J863,0)</f>
        <v>0</v>
      </c>
      <c r="BG863" s="232">
        <f>IF(N863="zákl. přenesená",J863,0)</f>
        <v>0</v>
      </c>
      <c r="BH863" s="232">
        <f>IF(N863="sníž. přenesená",J863,0)</f>
        <v>0</v>
      </c>
      <c r="BI863" s="232">
        <f>IF(N863="nulová",J863,0)</f>
        <v>0</v>
      </c>
      <c r="BJ863" s="17" t="s">
        <v>80</v>
      </c>
      <c r="BK863" s="232">
        <f>ROUND(I863*H863,2)</f>
        <v>0</v>
      </c>
      <c r="BL863" s="17" t="s">
        <v>307</v>
      </c>
      <c r="BM863" s="231" t="s">
        <v>925</v>
      </c>
    </row>
    <row r="864" s="14" customFormat="1">
      <c r="A864" s="14"/>
      <c r="B864" s="244"/>
      <c r="C864" s="245"/>
      <c r="D864" s="235" t="s">
        <v>179</v>
      </c>
      <c r="E864" s="246" t="s">
        <v>1</v>
      </c>
      <c r="F864" s="247" t="s">
        <v>80</v>
      </c>
      <c r="G864" s="245"/>
      <c r="H864" s="248">
        <v>1</v>
      </c>
      <c r="I864" s="249"/>
      <c r="J864" s="245"/>
      <c r="K864" s="245"/>
      <c r="L864" s="250"/>
      <c r="M864" s="251"/>
      <c r="N864" s="252"/>
      <c r="O864" s="252"/>
      <c r="P864" s="252"/>
      <c r="Q864" s="252"/>
      <c r="R864" s="252"/>
      <c r="S864" s="252"/>
      <c r="T864" s="253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4" t="s">
        <v>179</v>
      </c>
      <c r="AU864" s="254" t="s">
        <v>82</v>
      </c>
      <c r="AV864" s="14" t="s">
        <v>82</v>
      </c>
      <c r="AW864" s="14" t="s">
        <v>30</v>
      </c>
      <c r="AX864" s="14" t="s">
        <v>80</v>
      </c>
      <c r="AY864" s="254" t="s">
        <v>171</v>
      </c>
    </row>
    <row r="865" s="2" customFormat="1" ht="16.5" customHeight="1">
      <c r="A865" s="38"/>
      <c r="B865" s="39"/>
      <c r="C865" s="266" t="s">
        <v>926</v>
      </c>
      <c r="D865" s="266" t="s">
        <v>393</v>
      </c>
      <c r="E865" s="267" t="s">
        <v>927</v>
      </c>
      <c r="F865" s="268" t="s">
        <v>928</v>
      </c>
      <c r="G865" s="269" t="s">
        <v>195</v>
      </c>
      <c r="H865" s="270">
        <v>1</v>
      </c>
      <c r="I865" s="271"/>
      <c r="J865" s="272">
        <f>ROUND(I865*H865,2)</f>
        <v>0</v>
      </c>
      <c r="K865" s="273"/>
      <c r="L865" s="274"/>
      <c r="M865" s="275" t="s">
        <v>1</v>
      </c>
      <c r="N865" s="276" t="s">
        <v>38</v>
      </c>
      <c r="O865" s="91"/>
      <c r="P865" s="229">
        <f>O865*H865</f>
        <v>0</v>
      </c>
      <c r="Q865" s="229">
        <v>0.025899999999999999</v>
      </c>
      <c r="R865" s="229">
        <f>Q865*H865</f>
        <v>0.025899999999999999</v>
      </c>
      <c r="S865" s="229">
        <v>0</v>
      </c>
      <c r="T865" s="230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31" t="s">
        <v>399</v>
      </c>
      <c r="AT865" s="231" t="s">
        <v>393</v>
      </c>
      <c r="AU865" s="231" t="s">
        <v>82</v>
      </c>
      <c r="AY865" s="17" t="s">
        <v>171</v>
      </c>
      <c r="BE865" s="232">
        <f>IF(N865="základní",J865,0)</f>
        <v>0</v>
      </c>
      <c r="BF865" s="232">
        <f>IF(N865="snížená",J865,0)</f>
        <v>0</v>
      </c>
      <c r="BG865" s="232">
        <f>IF(N865="zákl. přenesená",J865,0)</f>
        <v>0</v>
      </c>
      <c r="BH865" s="232">
        <f>IF(N865="sníž. přenesená",J865,0)</f>
        <v>0</v>
      </c>
      <c r="BI865" s="232">
        <f>IF(N865="nulová",J865,0)</f>
        <v>0</v>
      </c>
      <c r="BJ865" s="17" t="s">
        <v>80</v>
      </c>
      <c r="BK865" s="232">
        <f>ROUND(I865*H865,2)</f>
        <v>0</v>
      </c>
      <c r="BL865" s="17" t="s">
        <v>307</v>
      </c>
      <c r="BM865" s="231" t="s">
        <v>929</v>
      </c>
    </row>
    <row r="866" s="2" customFormat="1" ht="21.75" customHeight="1">
      <c r="A866" s="38"/>
      <c r="B866" s="39"/>
      <c r="C866" s="266" t="s">
        <v>930</v>
      </c>
      <c r="D866" s="266" t="s">
        <v>393</v>
      </c>
      <c r="E866" s="267" t="s">
        <v>931</v>
      </c>
      <c r="F866" s="268" t="s">
        <v>932</v>
      </c>
      <c r="G866" s="269" t="s">
        <v>195</v>
      </c>
      <c r="H866" s="270">
        <v>1</v>
      </c>
      <c r="I866" s="271"/>
      <c r="J866" s="272">
        <f>ROUND(I866*H866,2)</f>
        <v>0</v>
      </c>
      <c r="K866" s="273"/>
      <c r="L866" s="274"/>
      <c r="M866" s="275" t="s">
        <v>1</v>
      </c>
      <c r="N866" s="276" t="s">
        <v>38</v>
      </c>
      <c r="O866" s="91"/>
      <c r="P866" s="229">
        <f>O866*H866</f>
        <v>0</v>
      </c>
      <c r="Q866" s="229">
        <v>0.0010300000000000001</v>
      </c>
      <c r="R866" s="229">
        <f>Q866*H866</f>
        <v>0.0010300000000000001</v>
      </c>
      <c r="S866" s="229">
        <v>0</v>
      </c>
      <c r="T866" s="230">
        <f>S866*H866</f>
        <v>0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31" t="s">
        <v>399</v>
      </c>
      <c r="AT866" s="231" t="s">
        <v>393</v>
      </c>
      <c r="AU866" s="231" t="s">
        <v>82</v>
      </c>
      <c r="AY866" s="17" t="s">
        <v>171</v>
      </c>
      <c r="BE866" s="232">
        <f>IF(N866="základní",J866,0)</f>
        <v>0</v>
      </c>
      <c r="BF866" s="232">
        <f>IF(N866="snížená",J866,0)</f>
        <v>0</v>
      </c>
      <c r="BG866" s="232">
        <f>IF(N866="zákl. přenesená",J866,0)</f>
        <v>0</v>
      </c>
      <c r="BH866" s="232">
        <f>IF(N866="sníž. přenesená",J866,0)</f>
        <v>0</v>
      </c>
      <c r="BI866" s="232">
        <f>IF(N866="nulová",J866,0)</f>
        <v>0</v>
      </c>
      <c r="BJ866" s="17" t="s">
        <v>80</v>
      </c>
      <c r="BK866" s="232">
        <f>ROUND(I866*H866,2)</f>
        <v>0</v>
      </c>
      <c r="BL866" s="17" t="s">
        <v>307</v>
      </c>
      <c r="BM866" s="231" t="s">
        <v>933</v>
      </c>
    </row>
    <row r="867" s="2" customFormat="1" ht="16.5" customHeight="1">
      <c r="A867" s="38"/>
      <c r="B867" s="39"/>
      <c r="C867" s="266" t="s">
        <v>934</v>
      </c>
      <c r="D867" s="266" t="s">
        <v>393</v>
      </c>
      <c r="E867" s="267" t="s">
        <v>935</v>
      </c>
      <c r="F867" s="268" t="s">
        <v>936</v>
      </c>
      <c r="G867" s="269" t="s">
        <v>195</v>
      </c>
      <c r="H867" s="270">
        <v>1</v>
      </c>
      <c r="I867" s="271"/>
      <c r="J867" s="272">
        <f>ROUND(I867*H867,2)</f>
        <v>0</v>
      </c>
      <c r="K867" s="273"/>
      <c r="L867" s="274"/>
      <c r="M867" s="275" t="s">
        <v>1</v>
      </c>
      <c r="N867" s="276" t="s">
        <v>38</v>
      </c>
      <c r="O867" s="91"/>
      <c r="P867" s="229">
        <f>O867*H867</f>
        <v>0</v>
      </c>
      <c r="Q867" s="229">
        <v>0.0020999999999999999</v>
      </c>
      <c r="R867" s="229">
        <f>Q867*H867</f>
        <v>0.0020999999999999999</v>
      </c>
      <c r="S867" s="229">
        <v>0</v>
      </c>
      <c r="T867" s="230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31" t="s">
        <v>399</v>
      </c>
      <c r="AT867" s="231" t="s">
        <v>393</v>
      </c>
      <c r="AU867" s="231" t="s">
        <v>82</v>
      </c>
      <c r="AY867" s="17" t="s">
        <v>171</v>
      </c>
      <c r="BE867" s="232">
        <f>IF(N867="základní",J867,0)</f>
        <v>0</v>
      </c>
      <c r="BF867" s="232">
        <f>IF(N867="snížená",J867,0)</f>
        <v>0</v>
      </c>
      <c r="BG867" s="232">
        <f>IF(N867="zákl. přenesená",J867,0)</f>
        <v>0</v>
      </c>
      <c r="BH867" s="232">
        <f>IF(N867="sníž. přenesená",J867,0)</f>
        <v>0</v>
      </c>
      <c r="BI867" s="232">
        <f>IF(N867="nulová",J867,0)</f>
        <v>0</v>
      </c>
      <c r="BJ867" s="17" t="s">
        <v>80</v>
      </c>
      <c r="BK867" s="232">
        <f>ROUND(I867*H867,2)</f>
        <v>0</v>
      </c>
      <c r="BL867" s="17" t="s">
        <v>307</v>
      </c>
      <c r="BM867" s="231" t="s">
        <v>937</v>
      </c>
    </row>
    <row r="868" s="14" customFormat="1">
      <c r="A868" s="14"/>
      <c r="B868" s="244"/>
      <c r="C868" s="245"/>
      <c r="D868" s="235" t="s">
        <v>179</v>
      </c>
      <c r="E868" s="246" t="s">
        <v>1</v>
      </c>
      <c r="F868" s="247" t="s">
        <v>80</v>
      </c>
      <c r="G868" s="245"/>
      <c r="H868" s="248">
        <v>1</v>
      </c>
      <c r="I868" s="249"/>
      <c r="J868" s="245"/>
      <c r="K868" s="245"/>
      <c r="L868" s="250"/>
      <c r="M868" s="251"/>
      <c r="N868" s="252"/>
      <c r="O868" s="252"/>
      <c r="P868" s="252"/>
      <c r="Q868" s="252"/>
      <c r="R868" s="252"/>
      <c r="S868" s="252"/>
      <c r="T868" s="253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4" t="s">
        <v>179</v>
      </c>
      <c r="AU868" s="254" t="s">
        <v>82</v>
      </c>
      <c r="AV868" s="14" t="s">
        <v>82</v>
      </c>
      <c r="AW868" s="14" t="s">
        <v>30</v>
      </c>
      <c r="AX868" s="14" t="s">
        <v>80</v>
      </c>
      <c r="AY868" s="254" t="s">
        <v>171</v>
      </c>
    </row>
    <row r="869" s="2" customFormat="1" ht="24.15" customHeight="1">
      <c r="A869" s="38"/>
      <c r="B869" s="39"/>
      <c r="C869" s="219" t="s">
        <v>938</v>
      </c>
      <c r="D869" s="219" t="s">
        <v>173</v>
      </c>
      <c r="E869" s="220" t="s">
        <v>939</v>
      </c>
      <c r="F869" s="221" t="s">
        <v>940</v>
      </c>
      <c r="G869" s="222" t="s">
        <v>837</v>
      </c>
      <c r="H869" s="223">
        <v>1</v>
      </c>
      <c r="I869" s="224"/>
      <c r="J869" s="225">
        <f>ROUND(I869*H869,2)</f>
        <v>0</v>
      </c>
      <c r="K869" s="226"/>
      <c r="L869" s="44"/>
      <c r="M869" s="227" t="s">
        <v>1</v>
      </c>
      <c r="N869" s="228" t="s">
        <v>38</v>
      </c>
      <c r="O869" s="91"/>
      <c r="P869" s="229">
        <f>O869*H869</f>
        <v>0</v>
      </c>
      <c r="Q869" s="229">
        <v>0</v>
      </c>
      <c r="R869" s="229">
        <f>Q869*H869</f>
        <v>0</v>
      </c>
      <c r="S869" s="229">
        <v>0.01107</v>
      </c>
      <c r="T869" s="230">
        <f>S869*H869</f>
        <v>0.01107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31" t="s">
        <v>307</v>
      </c>
      <c r="AT869" s="231" t="s">
        <v>173</v>
      </c>
      <c r="AU869" s="231" t="s">
        <v>82</v>
      </c>
      <c r="AY869" s="17" t="s">
        <v>171</v>
      </c>
      <c r="BE869" s="232">
        <f>IF(N869="základní",J869,0)</f>
        <v>0</v>
      </c>
      <c r="BF869" s="232">
        <f>IF(N869="snížená",J869,0)</f>
        <v>0</v>
      </c>
      <c r="BG869" s="232">
        <f>IF(N869="zákl. přenesená",J869,0)</f>
        <v>0</v>
      </c>
      <c r="BH869" s="232">
        <f>IF(N869="sníž. přenesená",J869,0)</f>
        <v>0</v>
      </c>
      <c r="BI869" s="232">
        <f>IF(N869="nulová",J869,0)</f>
        <v>0</v>
      </c>
      <c r="BJ869" s="17" t="s">
        <v>80</v>
      </c>
      <c r="BK869" s="232">
        <f>ROUND(I869*H869,2)</f>
        <v>0</v>
      </c>
      <c r="BL869" s="17" t="s">
        <v>307</v>
      </c>
      <c r="BM869" s="231" t="s">
        <v>941</v>
      </c>
    </row>
    <row r="870" s="14" customFormat="1">
      <c r="A870" s="14"/>
      <c r="B870" s="244"/>
      <c r="C870" s="245"/>
      <c r="D870" s="235" t="s">
        <v>179</v>
      </c>
      <c r="E870" s="246" t="s">
        <v>1</v>
      </c>
      <c r="F870" s="247" t="s">
        <v>80</v>
      </c>
      <c r="G870" s="245"/>
      <c r="H870" s="248">
        <v>1</v>
      </c>
      <c r="I870" s="249"/>
      <c r="J870" s="245"/>
      <c r="K870" s="245"/>
      <c r="L870" s="250"/>
      <c r="M870" s="251"/>
      <c r="N870" s="252"/>
      <c r="O870" s="252"/>
      <c r="P870" s="252"/>
      <c r="Q870" s="252"/>
      <c r="R870" s="252"/>
      <c r="S870" s="252"/>
      <c r="T870" s="253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4" t="s">
        <v>179</v>
      </c>
      <c r="AU870" s="254" t="s">
        <v>82</v>
      </c>
      <c r="AV870" s="14" t="s">
        <v>82</v>
      </c>
      <c r="AW870" s="14" t="s">
        <v>30</v>
      </c>
      <c r="AX870" s="14" t="s">
        <v>80</v>
      </c>
      <c r="AY870" s="254" t="s">
        <v>171</v>
      </c>
    </row>
    <row r="871" s="2" customFormat="1" ht="16.5" customHeight="1">
      <c r="A871" s="38"/>
      <c r="B871" s="39"/>
      <c r="C871" s="219" t="s">
        <v>942</v>
      </c>
      <c r="D871" s="219" t="s">
        <v>173</v>
      </c>
      <c r="E871" s="220" t="s">
        <v>943</v>
      </c>
      <c r="F871" s="221" t="s">
        <v>944</v>
      </c>
      <c r="G871" s="222" t="s">
        <v>837</v>
      </c>
      <c r="H871" s="223">
        <v>8</v>
      </c>
      <c r="I871" s="224"/>
      <c r="J871" s="225">
        <f>ROUND(I871*H871,2)</f>
        <v>0</v>
      </c>
      <c r="K871" s="226"/>
      <c r="L871" s="44"/>
      <c r="M871" s="227" t="s">
        <v>1</v>
      </c>
      <c r="N871" s="228" t="s">
        <v>38</v>
      </c>
      <c r="O871" s="91"/>
      <c r="P871" s="229">
        <f>O871*H871</f>
        <v>0</v>
      </c>
      <c r="Q871" s="229">
        <v>0</v>
      </c>
      <c r="R871" s="229">
        <f>Q871*H871</f>
        <v>0</v>
      </c>
      <c r="S871" s="229">
        <v>0.019460000000000002</v>
      </c>
      <c r="T871" s="230">
        <f>S871*H871</f>
        <v>0.15568000000000001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31" t="s">
        <v>307</v>
      </c>
      <c r="AT871" s="231" t="s">
        <v>173</v>
      </c>
      <c r="AU871" s="231" t="s">
        <v>82</v>
      </c>
      <c r="AY871" s="17" t="s">
        <v>171</v>
      </c>
      <c r="BE871" s="232">
        <f>IF(N871="základní",J871,0)</f>
        <v>0</v>
      </c>
      <c r="BF871" s="232">
        <f>IF(N871="snížená",J871,0)</f>
        <v>0</v>
      </c>
      <c r="BG871" s="232">
        <f>IF(N871="zákl. přenesená",J871,0)</f>
        <v>0</v>
      </c>
      <c r="BH871" s="232">
        <f>IF(N871="sníž. přenesená",J871,0)</f>
        <v>0</v>
      </c>
      <c r="BI871" s="232">
        <f>IF(N871="nulová",J871,0)</f>
        <v>0</v>
      </c>
      <c r="BJ871" s="17" t="s">
        <v>80</v>
      </c>
      <c r="BK871" s="232">
        <f>ROUND(I871*H871,2)</f>
        <v>0</v>
      </c>
      <c r="BL871" s="17" t="s">
        <v>307</v>
      </c>
      <c r="BM871" s="231" t="s">
        <v>945</v>
      </c>
    </row>
    <row r="872" s="14" customFormat="1">
      <c r="A872" s="14"/>
      <c r="B872" s="244"/>
      <c r="C872" s="245"/>
      <c r="D872" s="235" t="s">
        <v>179</v>
      </c>
      <c r="E872" s="246" t="s">
        <v>1</v>
      </c>
      <c r="F872" s="247" t="s">
        <v>236</v>
      </c>
      <c r="G872" s="245"/>
      <c r="H872" s="248">
        <v>8</v>
      </c>
      <c r="I872" s="249"/>
      <c r="J872" s="245"/>
      <c r="K872" s="245"/>
      <c r="L872" s="250"/>
      <c r="M872" s="251"/>
      <c r="N872" s="252"/>
      <c r="O872" s="252"/>
      <c r="P872" s="252"/>
      <c r="Q872" s="252"/>
      <c r="R872" s="252"/>
      <c r="S872" s="252"/>
      <c r="T872" s="253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4" t="s">
        <v>179</v>
      </c>
      <c r="AU872" s="254" t="s">
        <v>82</v>
      </c>
      <c r="AV872" s="14" t="s">
        <v>82</v>
      </c>
      <c r="AW872" s="14" t="s">
        <v>30</v>
      </c>
      <c r="AX872" s="14" t="s">
        <v>80</v>
      </c>
      <c r="AY872" s="254" t="s">
        <v>171</v>
      </c>
    </row>
    <row r="873" s="2" customFormat="1" ht="24.15" customHeight="1">
      <c r="A873" s="38"/>
      <c r="B873" s="39"/>
      <c r="C873" s="219" t="s">
        <v>946</v>
      </c>
      <c r="D873" s="219" t="s">
        <v>173</v>
      </c>
      <c r="E873" s="220" t="s">
        <v>947</v>
      </c>
      <c r="F873" s="221" t="s">
        <v>948</v>
      </c>
      <c r="G873" s="222" t="s">
        <v>837</v>
      </c>
      <c r="H873" s="223">
        <v>5</v>
      </c>
      <c r="I873" s="224"/>
      <c r="J873" s="225">
        <f>ROUND(I873*H873,2)</f>
        <v>0</v>
      </c>
      <c r="K873" s="226"/>
      <c r="L873" s="44"/>
      <c r="M873" s="227" t="s">
        <v>1</v>
      </c>
      <c r="N873" s="228" t="s">
        <v>38</v>
      </c>
      <c r="O873" s="91"/>
      <c r="P873" s="229">
        <f>O873*H873</f>
        <v>0</v>
      </c>
      <c r="Q873" s="229">
        <v>0.016469999999999999</v>
      </c>
      <c r="R873" s="229">
        <f>Q873*H873</f>
        <v>0.082349999999999993</v>
      </c>
      <c r="S873" s="229">
        <v>0</v>
      </c>
      <c r="T873" s="230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31" t="s">
        <v>307</v>
      </c>
      <c r="AT873" s="231" t="s">
        <v>173</v>
      </c>
      <c r="AU873" s="231" t="s">
        <v>82</v>
      </c>
      <c r="AY873" s="17" t="s">
        <v>171</v>
      </c>
      <c r="BE873" s="232">
        <f>IF(N873="základní",J873,0)</f>
        <v>0</v>
      </c>
      <c r="BF873" s="232">
        <f>IF(N873="snížená",J873,0)</f>
        <v>0</v>
      </c>
      <c r="BG873" s="232">
        <f>IF(N873="zákl. přenesená",J873,0)</f>
        <v>0</v>
      </c>
      <c r="BH873" s="232">
        <f>IF(N873="sníž. přenesená",J873,0)</f>
        <v>0</v>
      </c>
      <c r="BI873" s="232">
        <f>IF(N873="nulová",J873,0)</f>
        <v>0</v>
      </c>
      <c r="BJ873" s="17" t="s">
        <v>80</v>
      </c>
      <c r="BK873" s="232">
        <f>ROUND(I873*H873,2)</f>
        <v>0</v>
      </c>
      <c r="BL873" s="17" t="s">
        <v>307</v>
      </c>
      <c r="BM873" s="231" t="s">
        <v>949</v>
      </c>
    </row>
    <row r="874" s="14" customFormat="1">
      <c r="A874" s="14"/>
      <c r="B874" s="244"/>
      <c r="C874" s="245"/>
      <c r="D874" s="235" t="s">
        <v>179</v>
      </c>
      <c r="E874" s="246" t="s">
        <v>1</v>
      </c>
      <c r="F874" s="247" t="s">
        <v>203</v>
      </c>
      <c r="G874" s="245"/>
      <c r="H874" s="248">
        <v>5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4" t="s">
        <v>179</v>
      </c>
      <c r="AU874" s="254" t="s">
        <v>82</v>
      </c>
      <c r="AV874" s="14" t="s">
        <v>82</v>
      </c>
      <c r="AW874" s="14" t="s">
        <v>30</v>
      </c>
      <c r="AX874" s="14" t="s">
        <v>80</v>
      </c>
      <c r="AY874" s="254" t="s">
        <v>171</v>
      </c>
    </row>
    <row r="875" s="2" customFormat="1" ht="16.5" customHeight="1">
      <c r="A875" s="38"/>
      <c r="B875" s="39"/>
      <c r="C875" s="219" t="s">
        <v>950</v>
      </c>
      <c r="D875" s="219" t="s">
        <v>173</v>
      </c>
      <c r="E875" s="220" t="s">
        <v>951</v>
      </c>
      <c r="F875" s="221" t="s">
        <v>952</v>
      </c>
      <c r="G875" s="222" t="s">
        <v>837</v>
      </c>
      <c r="H875" s="223">
        <v>1</v>
      </c>
      <c r="I875" s="224"/>
      <c r="J875" s="225">
        <f>ROUND(I875*H875,2)</f>
        <v>0</v>
      </c>
      <c r="K875" s="226"/>
      <c r="L875" s="44"/>
      <c r="M875" s="227" t="s">
        <v>1</v>
      </c>
      <c r="N875" s="228" t="s">
        <v>38</v>
      </c>
      <c r="O875" s="91"/>
      <c r="P875" s="229">
        <f>O875*H875</f>
        <v>0</v>
      </c>
      <c r="Q875" s="229">
        <v>0.0032599999999999999</v>
      </c>
      <c r="R875" s="229">
        <f>Q875*H875</f>
        <v>0.0032599999999999999</v>
      </c>
      <c r="S875" s="229">
        <v>0</v>
      </c>
      <c r="T875" s="230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31" t="s">
        <v>307</v>
      </c>
      <c r="AT875" s="231" t="s">
        <v>173</v>
      </c>
      <c r="AU875" s="231" t="s">
        <v>82</v>
      </c>
      <c r="AY875" s="17" t="s">
        <v>171</v>
      </c>
      <c r="BE875" s="232">
        <f>IF(N875="základní",J875,0)</f>
        <v>0</v>
      </c>
      <c r="BF875" s="232">
        <f>IF(N875="snížená",J875,0)</f>
        <v>0</v>
      </c>
      <c r="BG875" s="232">
        <f>IF(N875="zákl. přenesená",J875,0)</f>
        <v>0</v>
      </c>
      <c r="BH875" s="232">
        <f>IF(N875="sníž. přenesená",J875,0)</f>
        <v>0</v>
      </c>
      <c r="BI875" s="232">
        <f>IF(N875="nulová",J875,0)</f>
        <v>0</v>
      </c>
      <c r="BJ875" s="17" t="s">
        <v>80</v>
      </c>
      <c r="BK875" s="232">
        <f>ROUND(I875*H875,2)</f>
        <v>0</v>
      </c>
      <c r="BL875" s="17" t="s">
        <v>307</v>
      </c>
      <c r="BM875" s="231" t="s">
        <v>953</v>
      </c>
    </row>
    <row r="876" s="14" customFormat="1">
      <c r="A876" s="14"/>
      <c r="B876" s="244"/>
      <c r="C876" s="245"/>
      <c r="D876" s="235" t="s">
        <v>179</v>
      </c>
      <c r="E876" s="246" t="s">
        <v>1</v>
      </c>
      <c r="F876" s="247" t="s">
        <v>80</v>
      </c>
      <c r="G876" s="245"/>
      <c r="H876" s="248">
        <v>1</v>
      </c>
      <c r="I876" s="249"/>
      <c r="J876" s="245"/>
      <c r="K876" s="245"/>
      <c r="L876" s="250"/>
      <c r="M876" s="251"/>
      <c r="N876" s="252"/>
      <c r="O876" s="252"/>
      <c r="P876" s="252"/>
      <c r="Q876" s="252"/>
      <c r="R876" s="252"/>
      <c r="S876" s="252"/>
      <c r="T876" s="253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4" t="s">
        <v>179</v>
      </c>
      <c r="AU876" s="254" t="s">
        <v>82</v>
      </c>
      <c r="AV876" s="14" t="s">
        <v>82</v>
      </c>
      <c r="AW876" s="14" t="s">
        <v>30</v>
      </c>
      <c r="AX876" s="14" t="s">
        <v>80</v>
      </c>
      <c r="AY876" s="254" t="s">
        <v>171</v>
      </c>
    </row>
    <row r="877" s="2" customFormat="1" ht="24.15" customHeight="1">
      <c r="A877" s="38"/>
      <c r="B877" s="39"/>
      <c r="C877" s="266" t="s">
        <v>954</v>
      </c>
      <c r="D877" s="266" t="s">
        <v>393</v>
      </c>
      <c r="E877" s="267" t="s">
        <v>955</v>
      </c>
      <c r="F877" s="268" t="s">
        <v>956</v>
      </c>
      <c r="G877" s="269" t="s">
        <v>195</v>
      </c>
      <c r="H877" s="270">
        <v>1</v>
      </c>
      <c r="I877" s="271"/>
      <c r="J877" s="272">
        <f>ROUND(I877*H877,2)</f>
        <v>0</v>
      </c>
      <c r="K877" s="273"/>
      <c r="L877" s="274"/>
      <c r="M877" s="275" t="s">
        <v>1</v>
      </c>
      <c r="N877" s="276" t="s">
        <v>38</v>
      </c>
      <c r="O877" s="91"/>
      <c r="P877" s="229">
        <f>O877*H877</f>
        <v>0</v>
      </c>
      <c r="Q877" s="229">
        <v>0.017600000000000001</v>
      </c>
      <c r="R877" s="229">
        <f>Q877*H877</f>
        <v>0.017600000000000001</v>
      </c>
      <c r="S877" s="229">
        <v>0</v>
      </c>
      <c r="T877" s="230">
        <f>S877*H877</f>
        <v>0</v>
      </c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R877" s="231" t="s">
        <v>236</v>
      </c>
      <c r="AT877" s="231" t="s">
        <v>393</v>
      </c>
      <c r="AU877" s="231" t="s">
        <v>82</v>
      </c>
      <c r="AY877" s="17" t="s">
        <v>171</v>
      </c>
      <c r="BE877" s="232">
        <f>IF(N877="základní",J877,0)</f>
        <v>0</v>
      </c>
      <c r="BF877" s="232">
        <f>IF(N877="snížená",J877,0)</f>
        <v>0</v>
      </c>
      <c r="BG877" s="232">
        <f>IF(N877="zákl. přenesená",J877,0)</f>
        <v>0</v>
      </c>
      <c r="BH877" s="232">
        <f>IF(N877="sníž. přenesená",J877,0)</f>
        <v>0</v>
      </c>
      <c r="BI877" s="232">
        <f>IF(N877="nulová",J877,0)</f>
        <v>0</v>
      </c>
      <c r="BJ877" s="17" t="s">
        <v>80</v>
      </c>
      <c r="BK877" s="232">
        <f>ROUND(I877*H877,2)</f>
        <v>0</v>
      </c>
      <c r="BL877" s="17" t="s">
        <v>177</v>
      </c>
      <c r="BM877" s="231" t="s">
        <v>957</v>
      </c>
    </row>
    <row r="878" s="14" customFormat="1">
      <c r="A878" s="14"/>
      <c r="B878" s="244"/>
      <c r="C878" s="245"/>
      <c r="D878" s="235" t="s">
        <v>179</v>
      </c>
      <c r="E878" s="246" t="s">
        <v>1</v>
      </c>
      <c r="F878" s="247" t="s">
        <v>80</v>
      </c>
      <c r="G878" s="245"/>
      <c r="H878" s="248">
        <v>1</v>
      </c>
      <c r="I878" s="249"/>
      <c r="J878" s="245"/>
      <c r="K878" s="245"/>
      <c r="L878" s="250"/>
      <c r="M878" s="251"/>
      <c r="N878" s="252"/>
      <c r="O878" s="252"/>
      <c r="P878" s="252"/>
      <c r="Q878" s="252"/>
      <c r="R878" s="252"/>
      <c r="S878" s="252"/>
      <c r="T878" s="253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4" t="s">
        <v>179</v>
      </c>
      <c r="AU878" s="254" t="s">
        <v>82</v>
      </c>
      <c r="AV878" s="14" t="s">
        <v>82</v>
      </c>
      <c r="AW878" s="14" t="s">
        <v>30</v>
      </c>
      <c r="AX878" s="14" t="s">
        <v>80</v>
      </c>
      <c r="AY878" s="254" t="s">
        <v>171</v>
      </c>
    </row>
    <row r="879" s="2" customFormat="1" ht="16.5" customHeight="1">
      <c r="A879" s="38"/>
      <c r="B879" s="39"/>
      <c r="C879" s="266" t="s">
        <v>958</v>
      </c>
      <c r="D879" s="266" t="s">
        <v>393</v>
      </c>
      <c r="E879" s="267" t="s">
        <v>959</v>
      </c>
      <c r="F879" s="268" t="s">
        <v>960</v>
      </c>
      <c r="G879" s="269" t="s">
        <v>195</v>
      </c>
      <c r="H879" s="270">
        <v>1</v>
      </c>
      <c r="I879" s="271"/>
      <c r="J879" s="272">
        <f>ROUND(I879*H879,2)</f>
        <v>0</v>
      </c>
      <c r="K879" s="273"/>
      <c r="L879" s="274"/>
      <c r="M879" s="275" t="s">
        <v>1</v>
      </c>
      <c r="N879" s="276" t="s">
        <v>38</v>
      </c>
      <c r="O879" s="91"/>
      <c r="P879" s="229">
        <f>O879*H879</f>
        <v>0</v>
      </c>
      <c r="Q879" s="229">
        <v>0.00035</v>
      </c>
      <c r="R879" s="229">
        <f>Q879*H879</f>
        <v>0.00035</v>
      </c>
      <c r="S879" s="229">
        <v>0</v>
      </c>
      <c r="T879" s="230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31" t="s">
        <v>399</v>
      </c>
      <c r="AT879" s="231" t="s">
        <v>393</v>
      </c>
      <c r="AU879" s="231" t="s">
        <v>82</v>
      </c>
      <c r="AY879" s="17" t="s">
        <v>171</v>
      </c>
      <c r="BE879" s="232">
        <f>IF(N879="základní",J879,0)</f>
        <v>0</v>
      </c>
      <c r="BF879" s="232">
        <f>IF(N879="snížená",J879,0)</f>
        <v>0</v>
      </c>
      <c r="BG879" s="232">
        <f>IF(N879="zákl. přenesená",J879,0)</f>
        <v>0</v>
      </c>
      <c r="BH879" s="232">
        <f>IF(N879="sníž. přenesená",J879,0)</f>
        <v>0</v>
      </c>
      <c r="BI879" s="232">
        <f>IF(N879="nulová",J879,0)</f>
        <v>0</v>
      </c>
      <c r="BJ879" s="17" t="s">
        <v>80</v>
      </c>
      <c r="BK879" s="232">
        <f>ROUND(I879*H879,2)</f>
        <v>0</v>
      </c>
      <c r="BL879" s="17" t="s">
        <v>307</v>
      </c>
      <c r="BM879" s="231" t="s">
        <v>961</v>
      </c>
    </row>
    <row r="880" s="2" customFormat="1" ht="21.75" customHeight="1">
      <c r="A880" s="38"/>
      <c r="B880" s="39"/>
      <c r="C880" s="219" t="s">
        <v>962</v>
      </c>
      <c r="D880" s="219" t="s">
        <v>173</v>
      </c>
      <c r="E880" s="220" t="s">
        <v>963</v>
      </c>
      <c r="F880" s="221" t="s">
        <v>964</v>
      </c>
      <c r="G880" s="222" t="s">
        <v>837</v>
      </c>
      <c r="H880" s="223">
        <v>3</v>
      </c>
      <c r="I880" s="224"/>
      <c r="J880" s="225">
        <f>ROUND(I880*H880,2)</f>
        <v>0</v>
      </c>
      <c r="K880" s="226"/>
      <c r="L880" s="44"/>
      <c r="M880" s="227" t="s">
        <v>1</v>
      </c>
      <c r="N880" s="228" t="s">
        <v>38</v>
      </c>
      <c r="O880" s="91"/>
      <c r="P880" s="229">
        <f>O880*H880</f>
        <v>0</v>
      </c>
      <c r="Q880" s="229">
        <v>0</v>
      </c>
      <c r="R880" s="229">
        <f>Q880*H880</f>
        <v>0</v>
      </c>
      <c r="S880" s="229">
        <v>0.087999999999999995</v>
      </c>
      <c r="T880" s="230">
        <f>S880*H880</f>
        <v>0.26400000000000001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231" t="s">
        <v>307</v>
      </c>
      <c r="AT880" s="231" t="s">
        <v>173</v>
      </c>
      <c r="AU880" s="231" t="s">
        <v>82</v>
      </c>
      <c r="AY880" s="17" t="s">
        <v>171</v>
      </c>
      <c r="BE880" s="232">
        <f>IF(N880="základní",J880,0)</f>
        <v>0</v>
      </c>
      <c r="BF880" s="232">
        <f>IF(N880="snížená",J880,0)</f>
        <v>0</v>
      </c>
      <c r="BG880" s="232">
        <f>IF(N880="zákl. přenesená",J880,0)</f>
        <v>0</v>
      </c>
      <c r="BH880" s="232">
        <f>IF(N880="sníž. přenesená",J880,0)</f>
        <v>0</v>
      </c>
      <c r="BI880" s="232">
        <f>IF(N880="nulová",J880,0)</f>
        <v>0</v>
      </c>
      <c r="BJ880" s="17" t="s">
        <v>80</v>
      </c>
      <c r="BK880" s="232">
        <f>ROUND(I880*H880,2)</f>
        <v>0</v>
      </c>
      <c r="BL880" s="17" t="s">
        <v>307</v>
      </c>
      <c r="BM880" s="231" t="s">
        <v>965</v>
      </c>
    </row>
    <row r="881" s="13" customFormat="1">
      <c r="A881" s="13"/>
      <c r="B881" s="233"/>
      <c r="C881" s="234"/>
      <c r="D881" s="235" t="s">
        <v>179</v>
      </c>
      <c r="E881" s="236" t="s">
        <v>1</v>
      </c>
      <c r="F881" s="237" t="s">
        <v>966</v>
      </c>
      <c r="G881" s="234"/>
      <c r="H881" s="236" t="s">
        <v>1</v>
      </c>
      <c r="I881" s="238"/>
      <c r="J881" s="234"/>
      <c r="K881" s="234"/>
      <c r="L881" s="239"/>
      <c r="M881" s="240"/>
      <c r="N881" s="241"/>
      <c r="O881" s="241"/>
      <c r="P881" s="241"/>
      <c r="Q881" s="241"/>
      <c r="R881" s="241"/>
      <c r="S881" s="241"/>
      <c r="T881" s="242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3" t="s">
        <v>179</v>
      </c>
      <c r="AU881" s="243" t="s">
        <v>82</v>
      </c>
      <c r="AV881" s="13" t="s">
        <v>80</v>
      </c>
      <c r="AW881" s="13" t="s">
        <v>30</v>
      </c>
      <c r="AX881" s="13" t="s">
        <v>73</v>
      </c>
      <c r="AY881" s="243" t="s">
        <v>171</v>
      </c>
    </row>
    <row r="882" s="14" customFormat="1">
      <c r="A882" s="14"/>
      <c r="B882" s="244"/>
      <c r="C882" s="245"/>
      <c r="D882" s="235" t="s">
        <v>179</v>
      </c>
      <c r="E882" s="246" t="s">
        <v>1</v>
      </c>
      <c r="F882" s="247" t="s">
        <v>398</v>
      </c>
      <c r="G882" s="245"/>
      <c r="H882" s="248">
        <v>3</v>
      </c>
      <c r="I882" s="249"/>
      <c r="J882" s="245"/>
      <c r="K882" s="245"/>
      <c r="L882" s="250"/>
      <c r="M882" s="251"/>
      <c r="N882" s="252"/>
      <c r="O882" s="252"/>
      <c r="P882" s="252"/>
      <c r="Q882" s="252"/>
      <c r="R882" s="252"/>
      <c r="S882" s="252"/>
      <c r="T882" s="25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4" t="s">
        <v>179</v>
      </c>
      <c r="AU882" s="254" t="s">
        <v>82</v>
      </c>
      <c r="AV882" s="14" t="s">
        <v>82</v>
      </c>
      <c r="AW882" s="14" t="s">
        <v>30</v>
      </c>
      <c r="AX882" s="14" t="s">
        <v>80</v>
      </c>
      <c r="AY882" s="254" t="s">
        <v>171</v>
      </c>
    </row>
    <row r="883" s="2" customFormat="1" ht="21.75" customHeight="1">
      <c r="A883" s="38"/>
      <c r="B883" s="39"/>
      <c r="C883" s="219" t="s">
        <v>967</v>
      </c>
      <c r="D883" s="219" t="s">
        <v>173</v>
      </c>
      <c r="E883" s="220" t="s">
        <v>968</v>
      </c>
      <c r="F883" s="221" t="s">
        <v>969</v>
      </c>
      <c r="G883" s="222" t="s">
        <v>837</v>
      </c>
      <c r="H883" s="223">
        <v>1</v>
      </c>
      <c r="I883" s="224"/>
      <c r="J883" s="225">
        <f>ROUND(I883*H883,2)</f>
        <v>0</v>
      </c>
      <c r="K883" s="226"/>
      <c r="L883" s="44"/>
      <c r="M883" s="227" t="s">
        <v>1</v>
      </c>
      <c r="N883" s="228" t="s">
        <v>38</v>
      </c>
      <c r="O883" s="91"/>
      <c r="P883" s="229">
        <f>O883*H883</f>
        <v>0</v>
      </c>
      <c r="Q883" s="229">
        <v>0</v>
      </c>
      <c r="R883" s="229">
        <f>Q883*H883</f>
        <v>0</v>
      </c>
      <c r="S883" s="229">
        <v>0.024500000000000001</v>
      </c>
      <c r="T883" s="230">
        <f>S883*H883</f>
        <v>0.024500000000000001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31" t="s">
        <v>307</v>
      </c>
      <c r="AT883" s="231" t="s">
        <v>173</v>
      </c>
      <c r="AU883" s="231" t="s">
        <v>82</v>
      </c>
      <c r="AY883" s="17" t="s">
        <v>171</v>
      </c>
      <c r="BE883" s="232">
        <f>IF(N883="základní",J883,0)</f>
        <v>0</v>
      </c>
      <c r="BF883" s="232">
        <f>IF(N883="snížená",J883,0)</f>
        <v>0</v>
      </c>
      <c r="BG883" s="232">
        <f>IF(N883="zákl. přenesená",J883,0)</f>
        <v>0</v>
      </c>
      <c r="BH883" s="232">
        <f>IF(N883="sníž. přenesená",J883,0)</f>
        <v>0</v>
      </c>
      <c r="BI883" s="232">
        <f>IF(N883="nulová",J883,0)</f>
        <v>0</v>
      </c>
      <c r="BJ883" s="17" t="s">
        <v>80</v>
      </c>
      <c r="BK883" s="232">
        <f>ROUND(I883*H883,2)</f>
        <v>0</v>
      </c>
      <c r="BL883" s="17" t="s">
        <v>307</v>
      </c>
      <c r="BM883" s="231" t="s">
        <v>970</v>
      </c>
    </row>
    <row r="884" s="2" customFormat="1" ht="16.5" customHeight="1">
      <c r="A884" s="38"/>
      <c r="B884" s="39"/>
      <c r="C884" s="219" t="s">
        <v>971</v>
      </c>
      <c r="D884" s="219" t="s">
        <v>173</v>
      </c>
      <c r="E884" s="220" t="s">
        <v>972</v>
      </c>
      <c r="F884" s="221" t="s">
        <v>973</v>
      </c>
      <c r="G884" s="222" t="s">
        <v>837</v>
      </c>
      <c r="H884" s="223">
        <v>2</v>
      </c>
      <c r="I884" s="224"/>
      <c r="J884" s="225">
        <f>ROUND(I884*H884,2)</f>
        <v>0</v>
      </c>
      <c r="K884" s="226"/>
      <c r="L884" s="44"/>
      <c r="M884" s="227" t="s">
        <v>1</v>
      </c>
      <c r="N884" s="228" t="s">
        <v>38</v>
      </c>
      <c r="O884" s="91"/>
      <c r="P884" s="229">
        <f>O884*H884</f>
        <v>0</v>
      </c>
      <c r="Q884" s="229">
        <v>0.00017000000000000001</v>
      </c>
      <c r="R884" s="229">
        <f>Q884*H884</f>
        <v>0.00034000000000000002</v>
      </c>
      <c r="S884" s="229">
        <v>0</v>
      </c>
      <c r="T884" s="230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31" t="s">
        <v>307</v>
      </c>
      <c r="AT884" s="231" t="s">
        <v>173</v>
      </c>
      <c r="AU884" s="231" t="s">
        <v>82</v>
      </c>
      <c r="AY884" s="17" t="s">
        <v>171</v>
      </c>
      <c r="BE884" s="232">
        <f>IF(N884="základní",J884,0)</f>
        <v>0</v>
      </c>
      <c r="BF884" s="232">
        <f>IF(N884="snížená",J884,0)</f>
        <v>0</v>
      </c>
      <c r="BG884" s="232">
        <f>IF(N884="zákl. přenesená",J884,0)</f>
        <v>0</v>
      </c>
      <c r="BH884" s="232">
        <f>IF(N884="sníž. přenesená",J884,0)</f>
        <v>0</v>
      </c>
      <c r="BI884" s="232">
        <f>IF(N884="nulová",J884,0)</f>
        <v>0</v>
      </c>
      <c r="BJ884" s="17" t="s">
        <v>80</v>
      </c>
      <c r="BK884" s="232">
        <f>ROUND(I884*H884,2)</f>
        <v>0</v>
      </c>
      <c r="BL884" s="17" t="s">
        <v>307</v>
      </c>
      <c r="BM884" s="231" t="s">
        <v>974</v>
      </c>
    </row>
    <row r="885" s="2" customFormat="1" ht="24.15" customHeight="1">
      <c r="A885" s="38"/>
      <c r="B885" s="39"/>
      <c r="C885" s="266" t="s">
        <v>975</v>
      </c>
      <c r="D885" s="266" t="s">
        <v>393</v>
      </c>
      <c r="E885" s="267" t="s">
        <v>976</v>
      </c>
      <c r="F885" s="268" t="s">
        <v>977</v>
      </c>
      <c r="G885" s="269" t="s">
        <v>195</v>
      </c>
      <c r="H885" s="270">
        <v>2</v>
      </c>
      <c r="I885" s="271"/>
      <c r="J885" s="272">
        <f>ROUND(I885*H885,2)</f>
        <v>0</v>
      </c>
      <c r="K885" s="273"/>
      <c r="L885" s="274"/>
      <c r="M885" s="275" t="s">
        <v>1</v>
      </c>
      <c r="N885" s="276" t="s">
        <v>38</v>
      </c>
      <c r="O885" s="91"/>
      <c r="P885" s="229">
        <f>O885*H885</f>
        <v>0</v>
      </c>
      <c r="Q885" s="229">
        <v>0.045999999999999999</v>
      </c>
      <c r="R885" s="229">
        <f>Q885*H885</f>
        <v>0.091999999999999998</v>
      </c>
      <c r="S885" s="229">
        <v>0</v>
      </c>
      <c r="T885" s="230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31" t="s">
        <v>399</v>
      </c>
      <c r="AT885" s="231" t="s">
        <v>393</v>
      </c>
      <c r="AU885" s="231" t="s">
        <v>82</v>
      </c>
      <c r="AY885" s="17" t="s">
        <v>171</v>
      </c>
      <c r="BE885" s="232">
        <f>IF(N885="základní",J885,0)</f>
        <v>0</v>
      </c>
      <c r="BF885" s="232">
        <f>IF(N885="snížená",J885,0)</f>
        <v>0</v>
      </c>
      <c r="BG885" s="232">
        <f>IF(N885="zákl. přenesená",J885,0)</f>
        <v>0</v>
      </c>
      <c r="BH885" s="232">
        <f>IF(N885="sníž. přenesená",J885,0)</f>
        <v>0</v>
      </c>
      <c r="BI885" s="232">
        <f>IF(N885="nulová",J885,0)</f>
        <v>0</v>
      </c>
      <c r="BJ885" s="17" t="s">
        <v>80</v>
      </c>
      <c r="BK885" s="232">
        <f>ROUND(I885*H885,2)</f>
        <v>0</v>
      </c>
      <c r="BL885" s="17" t="s">
        <v>307</v>
      </c>
      <c r="BM885" s="231" t="s">
        <v>978</v>
      </c>
    </row>
    <row r="886" s="2" customFormat="1" ht="24.15" customHeight="1">
      <c r="A886" s="38"/>
      <c r="B886" s="39"/>
      <c r="C886" s="219" t="s">
        <v>979</v>
      </c>
      <c r="D886" s="219" t="s">
        <v>173</v>
      </c>
      <c r="E886" s="220" t="s">
        <v>980</v>
      </c>
      <c r="F886" s="221" t="s">
        <v>981</v>
      </c>
      <c r="G886" s="222" t="s">
        <v>837</v>
      </c>
      <c r="H886" s="223">
        <v>3</v>
      </c>
      <c r="I886" s="224"/>
      <c r="J886" s="225">
        <f>ROUND(I886*H886,2)</f>
        <v>0</v>
      </c>
      <c r="K886" s="226"/>
      <c r="L886" s="44"/>
      <c r="M886" s="227" t="s">
        <v>1</v>
      </c>
      <c r="N886" s="228" t="s">
        <v>38</v>
      </c>
      <c r="O886" s="91"/>
      <c r="P886" s="229">
        <f>O886*H886</f>
        <v>0</v>
      </c>
      <c r="Q886" s="229">
        <v>0.00051999999999999995</v>
      </c>
      <c r="R886" s="229">
        <f>Q886*H886</f>
        <v>0.0015599999999999998</v>
      </c>
      <c r="S886" s="229">
        <v>0</v>
      </c>
      <c r="T886" s="230">
        <f>S886*H886</f>
        <v>0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31" t="s">
        <v>307</v>
      </c>
      <c r="AT886" s="231" t="s">
        <v>173</v>
      </c>
      <c r="AU886" s="231" t="s">
        <v>82</v>
      </c>
      <c r="AY886" s="17" t="s">
        <v>171</v>
      </c>
      <c r="BE886" s="232">
        <f>IF(N886="základní",J886,0)</f>
        <v>0</v>
      </c>
      <c r="BF886" s="232">
        <f>IF(N886="snížená",J886,0)</f>
        <v>0</v>
      </c>
      <c r="BG886" s="232">
        <f>IF(N886="zákl. přenesená",J886,0)</f>
        <v>0</v>
      </c>
      <c r="BH886" s="232">
        <f>IF(N886="sníž. přenesená",J886,0)</f>
        <v>0</v>
      </c>
      <c r="BI886" s="232">
        <f>IF(N886="nulová",J886,0)</f>
        <v>0</v>
      </c>
      <c r="BJ886" s="17" t="s">
        <v>80</v>
      </c>
      <c r="BK886" s="232">
        <f>ROUND(I886*H886,2)</f>
        <v>0</v>
      </c>
      <c r="BL886" s="17" t="s">
        <v>307</v>
      </c>
      <c r="BM886" s="231" t="s">
        <v>982</v>
      </c>
    </row>
    <row r="887" s="2" customFormat="1" ht="24.15" customHeight="1">
      <c r="A887" s="38"/>
      <c r="B887" s="39"/>
      <c r="C887" s="219" t="s">
        <v>983</v>
      </c>
      <c r="D887" s="219" t="s">
        <v>173</v>
      </c>
      <c r="E887" s="220" t="s">
        <v>984</v>
      </c>
      <c r="F887" s="221" t="s">
        <v>985</v>
      </c>
      <c r="G887" s="222" t="s">
        <v>837</v>
      </c>
      <c r="H887" s="223">
        <v>3</v>
      </c>
      <c r="I887" s="224"/>
      <c r="J887" s="225">
        <f>ROUND(I887*H887,2)</f>
        <v>0</v>
      </c>
      <c r="K887" s="226"/>
      <c r="L887" s="44"/>
      <c r="M887" s="227" t="s">
        <v>1</v>
      </c>
      <c r="N887" s="228" t="s">
        <v>38</v>
      </c>
      <c r="O887" s="91"/>
      <c r="P887" s="229">
        <f>O887*H887</f>
        <v>0</v>
      </c>
      <c r="Q887" s="229">
        <v>0.00051999999999999995</v>
      </c>
      <c r="R887" s="229">
        <f>Q887*H887</f>
        <v>0.0015599999999999998</v>
      </c>
      <c r="S887" s="229">
        <v>0</v>
      </c>
      <c r="T887" s="230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31" t="s">
        <v>307</v>
      </c>
      <c r="AT887" s="231" t="s">
        <v>173</v>
      </c>
      <c r="AU887" s="231" t="s">
        <v>82</v>
      </c>
      <c r="AY887" s="17" t="s">
        <v>171</v>
      </c>
      <c r="BE887" s="232">
        <f>IF(N887="základní",J887,0)</f>
        <v>0</v>
      </c>
      <c r="BF887" s="232">
        <f>IF(N887="snížená",J887,0)</f>
        <v>0</v>
      </c>
      <c r="BG887" s="232">
        <f>IF(N887="zákl. přenesená",J887,0)</f>
        <v>0</v>
      </c>
      <c r="BH887" s="232">
        <f>IF(N887="sníž. přenesená",J887,0)</f>
        <v>0</v>
      </c>
      <c r="BI887" s="232">
        <f>IF(N887="nulová",J887,0)</f>
        <v>0</v>
      </c>
      <c r="BJ887" s="17" t="s">
        <v>80</v>
      </c>
      <c r="BK887" s="232">
        <f>ROUND(I887*H887,2)</f>
        <v>0</v>
      </c>
      <c r="BL887" s="17" t="s">
        <v>307</v>
      </c>
      <c r="BM887" s="231" t="s">
        <v>986</v>
      </c>
    </row>
    <row r="888" s="2" customFormat="1" ht="24.15" customHeight="1">
      <c r="A888" s="38"/>
      <c r="B888" s="39"/>
      <c r="C888" s="219" t="s">
        <v>987</v>
      </c>
      <c r="D888" s="219" t="s">
        <v>173</v>
      </c>
      <c r="E888" s="220" t="s">
        <v>988</v>
      </c>
      <c r="F888" s="221" t="s">
        <v>989</v>
      </c>
      <c r="G888" s="222" t="s">
        <v>837</v>
      </c>
      <c r="H888" s="223">
        <v>1</v>
      </c>
      <c r="I888" s="224"/>
      <c r="J888" s="225">
        <f>ROUND(I888*H888,2)</f>
        <v>0</v>
      </c>
      <c r="K888" s="226"/>
      <c r="L888" s="44"/>
      <c r="M888" s="227" t="s">
        <v>1</v>
      </c>
      <c r="N888" s="228" t="s">
        <v>38</v>
      </c>
      <c r="O888" s="91"/>
      <c r="P888" s="229">
        <f>O888*H888</f>
        <v>0</v>
      </c>
      <c r="Q888" s="229">
        <v>0.00084999999999999995</v>
      </c>
      <c r="R888" s="229">
        <f>Q888*H888</f>
        <v>0.00084999999999999995</v>
      </c>
      <c r="S888" s="229">
        <v>0</v>
      </c>
      <c r="T888" s="230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31" t="s">
        <v>307</v>
      </c>
      <c r="AT888" s="231" t="s">
        <v>173</v>
      </c>
      <c r="AU888" s="231" t="s">
        <v>82</v>
      </c>
      <c r="AY888" s="17" t="s">
        <v>171</v>
      </c>
      <c r="BE888" s="232">
        <f>IF(N888="základní",J888,0)</f>
        <v>0</v>
      </c>
      <c r="BF888" s="232">
        <f>IF(N888="snížená",J888,0)</f>
        <v>0</v>
      </c>
      <c r="BG888" s="232">
        <f>IF(N888="zákl. přenesená",J888,0)</f>
        <v>0</v>
      </c>
      <c r="BH888" s="232">
        <f>IF(N888="sníž. přenesená",J888,0)</f>
        <v>0</v>
      </c>
      <c r="BI888" s="232">
        <f>IF(N888="nulová",J888,0)</f>
        <v>0</v>
      </c>
      <c r="BJ888" s="17" t="s">
        <v>80</v>
      </c>
      <c r="BK888" s="232">
        <f>ROUND(I888*H888,2)</f>
        <v>0</v>
      </c>
      <c r="BL888" s="17" t="s">
        <v>307</v>
      </c>
      <c r="BM888" s="231" t="s">
        <v>990</v>
      </c>
    </row>
    <row r="889" s="2" customFormat="1" ht="24.15" customHeight="1">
      <c r="A889" s="38"/>
      <c r="B889" s="39"/>
      <c r="C889" s="219" t="s">
        <v>991</v>
      </c>
      <c r="D889" s="219" t="s">
        <v>173</v>
      </c>
      <c r="E889" s="220" t="s">
        <v>992</v>
      </c>
      <c r="F889" s="221" t="s">
        <v>993</v>
      </c>
      <c r="G889" s="222" t="s">
        <v>837</v>
      </c>
      <c r="H889" s="223">
        <v>2</v>
      </c>
      <c r="I889" s="224"/>
      <c r="J889" s="225">
        <f>ROUND(I889*H889,2)</f>
        <v>0</v>
      </c>
      <c r="K889" s="226"/>
      <c r="L889" s="44"/>
      <c r="M889" s="227" t="s">
        <v>1</v>
      </c>
      <c r="N889" s="228" t="s">
        <v>38</v>
      </c>
      <c r="O889" s="91"/>
      <c r="P889" s="229">
        <f>O889*H889</f>
        <v>0</v>
      </c>
      <c r="Q889" s="229">
        <v>0.00084999999999999995</v>
      </c>
      <c r="R889" s="229">
        <f>Q889*H889</f>
        <v>0.0016999999999999999</v>
      </c>
      <c r="S889" s="229">
        <v>0</v>
      </c>
      <c r="T889" s="230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31" t="s">
        <v>307</v>
      </c>
      <c r="AT889" s="231" t="s">
        <v>173</v>
      </c>
      <c r="AU889" s="231" t="s">
        <v>82</v>
      </c>
      <c r="AY889" s="17" t="s">
        <v>171</v>
      </c>
      <c r="BE889" s="232">
        <f>IF(N889="základní",J889,0)</f>
        <v>0</v>
      </c>
      <c r="BF889" s="232">
        <f>IF(N889="snížená",J889,0)</f>
        <v>0</v>
      </c>
      <c r="BG889" s="232">
        <f>IF(N889="zákl. přenesená",J889,0)</f>
        <v>0</v>
      </c>
      <c r="BH889" s="232">
        <f>IF(N889="sníž. přenesená",J889,0)</f>
        <v>0</v>
      </c>
      <c r="BI889" s="232">
        <f>IF(N889="nulová",J889,0)</f>
        <v>0</v>
      </c>
      <c r="BJ889" s="17" t="s">
        <v>80</v>
      </c>
      <c r="BK889" s="232">
        <f>ROUND(I889*H889,2)</f>
        <v>0</v>
      </c>
      <c r="BL889" s="17" t="s">
        <v>307</v>
      </c>
      <c r="BM889" s="231" t="s">
        <v>994</v>
      </c>
    </row>
    <row r="890" s="2" customFormat="1" ht="24.15" customHeight="1">
      <c r="A890" s="38"/>
      <c r="B890" s="39"/>
      <c r="C890" s="219" t="s">
        <v>995</v>
      </c>
      <c r="D890" s="219" t="s">
        <v>173</v>
      </c>
      <c r="E890" s="220" t="s">
        <v>996</v>
      </c>
      <c r="F890" s="221" t="s">
        <v>997</v>
      </c>
      <c r="G890" s="222" t="s">
        <v>837</v>
      </c>
      <c r="H890" s="223">
        <v>1</v>
      </c>
      <c r="I890" s="224"/>
      <c r="J890" s="225">
        <f>ROUND(I890*H890,2)</f>
        <v>0</v>
      </c>
      <c r="K890" s="226"/>
      <c r="L890" s="44"/>
      <c r="M890" s="227" t="s">
        <v>1</v>
      </c>
      <c r="N890" s="228" t="s">
        <v>38</v>
      </c>
      <c r="O890" s="91"/>
      <c r="P890" s="229">
        <f>O890*H890</f>
        <v>0</v>
      </c>
      <c r="Q890" s="229">
        <v>0.014749999999999999</v>
      </c>
      <c r="R890" s="229">
        <f>Q890*H890</f>
        <v>0.014749999999999999</v>
      </c>
      <c r="S890" s="229">
        <v>0</v>
      </c>
      <c r="T890" s="230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231" t="s">
        <v>307</v>
      </c>
      <c r="AT890" s="231" t="s">
        <v>173</v>
      </c>
      <c r="AU890" s="231" t="s">
        <v>82</v>
      </c>
      <c r="AY890" s="17" t="s">
        <v>171</v>
      </c>
      <c r="BE890" s="232">
        <f>IF(N890="základní",J890,0)</f>
        <v>0</v>
      </c>
      <c r="BF890" s="232">
        <f>IF(N890="snížená",J890,0)</f>
        <v>0</v>
      </c>
      <c r="BG890" s="232">
        <f>IF(N890="zákl. přenesená",J890,0)</f>
        <v>0</v>
      </c>
      <c r="BH890" s="232">
        <f>IF(N890="sníž. přenesená",J890,0)</f>
        <v>0</v>
      </c>
      <c r="BI890" s="232">
        <f>IF(N890="nulová",J890,0)</f>
        <v>0</v>
      </c>
      <c r="BJ890" s="17" t="s">
        <v>80</v>
      </c>
      <c r="BK890" s="232">
        <f>ROUND(I890*H890,2)</f>
        <v>0</v>
      </c>
      <c r="BL890" s="17" t="s">
        <v>307</v>
      </c>
      <c r="BM890" s="231" t="s">
        <v>998</v>
      </c>
    </row>
    <row r="891" s="2" customFormat="1" ht="16.5" customHeight="1">
      <c r="A891" s="38"/>
      <c r="B891" s="39"/>
      <c r="C891" s="219" t="s">
        <v>999</v>
      </c>
      <c r="D891" s="219" t="s">
        <v>173</v>
      </c>
      <c r="E891" s="220" t="s">
        <v>1000</v>
      </c>
      <c r="F891" s="221" t="s">
        <v>1001</v>
      </c>
      <c r="G891" s="222" t="s">
        <v>837</v>
      </c>
      <c r="H891" s="223">
        <v>8</v>
      </c>
      <c r="I891" s="224"/>
      <c r="J891" s="225">
        <f>ROUND(I891*H891,2)</f>
        <v>0</v>
      </c>
      <c r="K891" s="226"/>
      <c r="L891" s="44"/>
      <c r="M891" s="227" t="s">
        <v>1</v>
      </c>
      <c r="N891" s="228" t="s">
        <v>38</v>
      </c>
      <c r="O891" s="91"/>
      <c r="P891" s="229">
        <f>O891*H891</f>
        <v>0</v>
      </c>
      <c r="Q891" s="229">
        <v>0</v>
      </c>
      <c r="R891" s="229">
        <f>Q891*H891</f>
        <v>0</v>
      </c>
      <c r="S891" s="229">
        <v>0.00156</v>
      </c>
      <c r="T891" s="230">
        <f>S891*H891</f>
        <v>0.01248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31" t="s">
        <v>307</v>
      </c>
      <c r="AT891" s="231" t="s">
        <v>173</v>
      </c>
      <c r="AU891" s="231" t="s">
        <v>82</v>
      </c>
      <c r="AY891" s="17" t="s">
        <v>171</v>
      </c>
      <c r="BE891" s="232">
        <f>IF(N891="základní",J891,0)</f>
        <v>0</v>
      </c>
      <c r="BF891" s="232">
        <f>IF(N891="snížená",J891,0)</f>
        <v>0</v>
      </c>
      <c r="BG891" s="232">
        <f>IF(N891="zákl. přenesená",J891,0)</f>
        <v>0</v>
      </c>
      <c r="BH891" s="232">
        <f>IF(N891="sníž. přenesená",J891,0)</f>
        <v>0</v>
      </c>
      <c r="BI891" s="232">
        <f>IF(N891="nulová",J891,0)</f>
        <v>0</v>
      </c>
      <c r="BJ891" s="17" t="s">
        <v>80</v>
      </c>
      <c r="BK891" s="232">
        <f>ROUND(I891*H891,2)</f>
        <v>0</v>
      </c>
      <c r="BL891" s="17" t="s">
        <v>307</v>
      </c>
      <c r="BM891" s="231" t="s">
        <v>1002</v>
      </c>
    </row>
    <row r="892" s="14" customFormat="1">
      <c r="A892" s="14"/>
      <c r="B892" s="244"/>
      <c r="C892" s="245"/>
      <c r="D892" s="235" t="s">
        <v>179</v>
      </c>
      <c r="E892" s="246" t="s">
        <v>1</v>
      </c>
      <c r="F892" s="247" t="s">
        <v>236</v>
      </c>
      <c r="G892" s="245"/>
      <c r="H892" s="248">
        <v>8</v>
      </c>
      <c r="I892" s="249"/>
      <c r="J892" s="245"/>
      <c r="K892" s="245"/>
      <c r="L892" s="250"/>
      <c r="M892" s="251"/>
      <c r="N892" s="252"/>
      <c r="O892" s="252"/>
      <c r="P892" s="252"/>
      <c r="Q892" s="252"/>
      <c r="R892" s="252"/>
      <c r="S892" s="252"/>
      <c r="T892" s="253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4" t="s">
        <v>179</v>
      </c>
      <c r="AU892" s="254" t="s">
        <v>82</v>
      </c>
      <c r="AV892" s="14" t="s">
        <v>82</v>
      </c>
      <c r="AW892" s="14" t="s">
        <v>30</v>
      </c>
      <c r="AX892" s="14" t="s">
        <v>80</v>
      </c>
      <c r="AY892" s="254" t="s">
        <v>171</v>
      </c>
    </row>
    <row r="893" s="2" customFormat="1" ht="16.5" customHeight="1">
      <c r="A893" s="38"/>
      <c r="B893" s="39"/>
      <c r="C893" s="219" t="s">
        <v>1003</v>
      </c>
      <c r="D893" s="219" t="s">
        <v>173</v>
      </c>
      <c r="E893" s="220" t="s">
        <v>1004</v>
      </c>
      <c r="F893" s="221" t="s">
        <v>1005</v>
      </c>
      <c r="G893" s="222" t="s">
        <v>837</v>
      </c>
      <c r="H893" s="223">
        <v>6</v>
      </c>
      <c r="I893" s="224"/>
      <c r="J893" s="225">
        <f>ROUND(I893*H893,2)</f>
        <v>0</v>
      </c>
      <c r="K893" s="226"/>
      <c r="L893" s="44"/>
      <c r="M893" s="227" t="s">
        <v>1</v>
      </c>
      <c r="N893" s="228" t="s">
        <v>38</v>
      </c>
      <c r="O893" s="91"/>
      <c r="P893" s="229">
        <f>O893*H893</f>
        <v>0</v>
      </c>
      <c r="Q893" s="229">
        <v>0.0018400000000000001</v>
      </c>
      <c r="R893" s="229">
        <f>Q893*H893</f>
        <v>0.011040000000000001</v>
      </c>
      <c r="S893" s="229">
        <v>0</v>
      </c>
      <c r="T893" s="230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31" t="s">
        <v>307</v>
      </c>
      <c r="AT893" s="231" t="s">
        <v>173</v>
      </c>
      <c r="AU893" s="231" t="s">
        <v>82</v>
      </c>
      <c r="AY893" s="17" t="s">
        <v>171</v>
      </c>
      <c r="BE893" s="232">
        <f>IF(N893="základní",J893,0)</f>
        <v>0</v>
      </c>
      <c r="BF893" s="232">
        <f>IF(N893="snížená",J893,0)</f>
        <v>0</v>
      </c>
      <c r="BG893" s="232">
        <f>IF(N893="zákl. přenesená",J893,0)</f>
        <v>0</v>
      </c>
      <c r="BH893" s="232">
        <f>IF(N893="sníž. přenesená",J893,0)</f>
        <v>0</v>
      </c>
      <c r="BI893" s="232">
        <f>IF(N893="nulová",J893,0)</f>
        <v>0</v>
      </c>
      <c r="BJ893" s="17" t="s">
        <v>80</v>
      </c>
      <c r="BK893" s="232">
        <f>ROUND(I893*H893,2)</f>
        <v>0</v>
      </c>
      <c r="BL893" s="17" t="s">
        <v>307</v>
      </c>
      <c r="BM893" s="231" t="s">
        <v>1006</v>
      </c>
    </row>
    <row r="894" s="14" customFormat="1">
      <c r="A894" s="14"/>
      <c r="B894" s="244"/>
      <c r="C894" s="245"/>
      <c r="D894" s="235" t="s">
        <v>179</v>
      </c>
      <c r="E894" s="246" t="s">
        <v>1</v>
      </c>
      <c r="F894" s="247" t="s">
        <v>208</v>
      </c>
      <c r="G894" s="245"/>
      <c r="H894" s="248">
        <v>6</v>
      </c>
      <c r="I894" s="249"/>
      <c r="J894" s="245"/>
      <c r="K894" s="245"/>
      <c r="L894" s="250"/>
      <c r="M894" s="251"/>
      <c r="N894" s="252"/>
      <c r="O894" s="252"/>
      <c r="P894" s="252"/>
      <c r="Q894" s="252"/>
      <c r="R894" s="252"/>
      <c r="S894" s="252"/>
      <c r="T894" s="253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4" t="s">
        <v>179</v>
      </c>
      <c r="AU894" s="254" t="s">
        <v>82</v>
      </c>
      <c r="AV894" s="14" t="s">
        <v>82</v>
      </c>
      <c r="AW894" s="14" t="s">
        <v>30</v>
      </c>
      <c r="AX894" s="14" t="s">
        <v>80</v>
      </c>
      <c r="AY894" s="254" t="s">
        <v>171</v>
      </c>
    </row>
    <row r="895" s="2" customFormat="1" ht="16.5" customHeight="1">
      <c r="A895" s="38"/>
      <c r="B895" s="39"/>
      <c r="C895" s="219" t="s">
        <v>1007</v>
      </c>
      <c r="D895" s="219" t="s">
        <v>173</v>
      </c>
      <c r="E895" s="220" t="s">
        <v>1008</v>
      </c>
      <c r="F895" s="221" t="s">
        <v>1009</v>
      </c>
      <c r="G895" s="222" t="s">
        <v>195</v>
      </c>
      <c r="H895" s="223">
        <v>7</v>
      </c>
      <c r="I895" s="224"/>
      <c r="J895" s="225">
        <f>ROUND(I895*H895,2)</f>
        <v>0</v>
      </c>
      <c r="K895" s="226"/>
      <c r="L895" s="44"/>
      <c r="M895" s="227" t="s">
        <v>1</v>
      </c>
      <c r="N895" s="228" t="s">
        <v>38</v>
      </c>
      <c r="O895" s="91"/>
      <c r="P895" s="229">
        <f>O895*H895</f>
        <v>0</v>
      </c>
      <c r="Q895" s="229">
        <v>0</v>
      </c>
      <c r="R895" s="229">
        <f>Q895*H895</f>
        <v>0</v>
      </c>
      <c r="S895" s="229">
        <v>0.0022499999999999998</v>
      </c>
      <c r="T895" s="230">
        <f>S895*H895</f>
        <v>0.01575</v>
      </c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R895" s="231" t="s">
        <v>307</v>
      </c>
      <c r="AT895" s="231" t="s">
        <v>173</v>
      </c>
      <c r="AU895" s="231" t="s">
        <v>82</v>
      </c>
      <c r="AY895" s="17" t="s">
        <v>171</v>
      </c>
      <c r="BE895" s="232">
        <f>IF(N895="základní",J895,0)</f>
        <v>0</v>
      </c>
      <c r="BF895" s="232">
        <f>IF(N895="snížená",J895,0)</f>
        <v>0</v>
      </c>
      <c r="BG895" s="232">
        <f>IF(N895="zákl. přenesená",J895,0)</f>
        <v>0</v>
      </c>
      <c r="BH895" s="232">
        <f>IF(N895="sníž. přenesená",J895,0)</f>
        <v>0</v>
      </c>
      <c r="BI895" s="232">
        <f>IF(N895="nulová",J895,0)</f>
        <v>0</v>
      </c>
      <c r="BJ895" s="17" t="s">
        <v>80</v>
      </c>
      <c r="BK895" s="232">
        <f>ROUND(I895*H895,2)</f>
        <v>0</v>
      </c>
      <c r="BL895" s="17" t="s">
        <v>307</v>
      </c>
      <c r="BM895" s="231" t="s">
        <v>1010</v>
      </c>
    </row>
    <row r="896" s="14" customFormat="1">
      <c r="A896" s="14"/>
      <c r="B896" s="244"/>
      <c r="C896" s="245"/>
      <c r="D896" s="235" t="s">
        <v>179</v>
      </c>
      <c r="E896" s="246" t="s">
        <v>1</v>
      </c>
      <c r="F896" s="247" t="s">
        <v>220</v>
      </c>
      <c r="G896" s="245"/>
      <c r="H896" s="248">
        <v>7</v>
      </c>
      <c r="I896" s="249"/>
      <c r="J896" s="245"/>
      <c r="K896" s="245"/>
      <c r="L896" s="250"/>
      <c r="M896" s="251"/>
      <c r="N896" s="252"/>
      <c r="O896" s="252"/>
      <c r="P896" s="252"/>
      <c r="Q896" s="252"/>
      <c r="R896" s="252"/>
      <c r="S896" s="252"/>
      <c r="T896" s="253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4" t="s">
        <v>179</v>
      </c>
      <c r="AU896" s="254" t="s">
        <v>82</v>
      </c>
      <c r="AV896" s="14" t="s">
        <v>82</v>
      </c>
      <c r="AW896" s="14" t="s">
        <v>30</v>
      </c>
      <c r="AX896" s="14" t="s">
        <v>80</v>
      </c>
      <c r="AY896" s="254" t="s">
        <v>171</v>
      </c>
    </row>
    <row r="897" s="2" customFormat="1" ht="24.15" customHeight="1">
      <c r="A897" s="38"/>
      <c r="B897" s="39"/>
      <c r="C897" s="219" t="s">
        <v>1011</v>
      </c>
      <c r="D897" s="219" t="s">
        <v>173</v>
      </c>
      <c r="E897" s="220" t="s">
        <v>1012</v>
      </c>
      <c r="F897" s="221" t="s">
        <v>1013</v>
      </c>
      <c r="G897" s="222" t="s">
        <v>837</v>
      </c>
      <c r="H897" s="223">
        <v>7</v>
      </c>
      <c r="I897" s="224"/>
      <c r="J897" s="225">
        <f>ROUND(I897*H897,2)</f>
        <v>0</v>
      </c>
      <c r="K897" s="226"/>
      <c r="L897" s="44"/>
      <c r="M897" s="227" t="s">
        <v>1</v>
      </c>
      <c r="N897" s="228" t="s">
        <v>38</v>
      </c>
      <c r="O897" s="91"/>
      <c r="P897" s="229">
        <f>O897*H897</f>
        <v>0</v>
      </c>
      <c r="Q897" s="229">
        <v>0.0018400000000000001</v>
      </c>
      <c r="R897" s="229">
        <f>Q897*H897</f>
        <v>0.012880000000000001</v>
      </c>
      <c r="S897" s="229">
        <v>0</v>
      </c>
      <c r="T897" s="230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31" t="s">
        <v>307</v>
      </c>
      <c r="AT897" s="231" t="s">
        <v>173</v>
      </c>
      <c r="AU897" s="231" t="s">
        <v>82</v>
      </c>
      <c r="AY897" s="17" t="s">
        <v>171</v>
      </c>
      <c r="BE897" s="232">
        <f>IF(N897="základní",J897,0)</f>
        <v>0</v>
      </c>
      <c r="BF897" s="232">
        <f>IF(N897="snížená",J897,0)</f>
        <v>0</v>
      </c>
      <c r="BG897" s="232">
        <f>IF(N897="zákl. přenesená",J897,0)</f>
        <v>0</v>
      </c>
      <c r="BH897" s="232">
        <f>IF(N897="sníž. přenesená",J897,0)</f>
        <v>0</v>
      </c>
      <c r="BI897" s="232">
        <f>IF(N897="nulová",J897,0)</f>
        <v>0</v>
      </c>
      <c r="BJ897" s="17" t="s">
        <v>80</v>
      </c>
      <c r="BK897" s="232">
        <f>ROUND(I897*H897,2)</f>
        <v>0</v>
      </c>
      <c r="BL897" s="17" t="s">
        <v>307</v>
      </c>
      <c r="BM897" s="231" t="s">
        <v>1014</v>
      </c>
    </row>
    <row r="898" s="2" customFormat="1" ht="16.5" customHeight="1">
      <c r="A898" s="38"/>
      <c r="B898" s="39"/>
      <c r="C898" s="266" t="s">
        <v>1015</v>
      </c>
      <c r="D898" s="266" t="s">
        <v>393</v>
      </c>
      <c r="E898" s="267" t="s">
        <v>1016</v>
      </c>
      <c r="F898" s="268" t="s">
        <v>1017</v>
      </c>
      <c r="G898" s="269" t="s">
        <v>1018</v>
      </c>
      <c r="H898" s="270">
        <v>7</v>
      </c>
      <c r="I898" s="271"/>
      <c r="J898" s="272">
        <f>ROUND(I898*H898,2)</f>
        <v>0</v>
      </c>
      <c r="K898" s="273"/>
      <c r="L898" s="274"/>
      <c r="M898" s="275" t="s">
        <v>1</v>
      </c>
      <c r="N898" s="276" t="s">
        <v>38</v>
      </c>
      <c r="O898" s="91"/>
      <c r="P898" s="229">
        <f>O898*H898</f>
        <v>0</v>
      </c>
      <c r="Q898" s="229">
        <v>0.00097999999999999997</v>
      </c>
      <c r="R898" s="229">
        <f>Q898*H898</f>
        <v>0.0068599999999999998</v>
      </c>
      <c r="S898" s="229">
        <v>0</v>
      </c>
      <c r="T898" s="230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231" t="s">
        <v>399</v>
      </c>
      <c r="AT898" s="231" t="s">
        <v>393</v>
      </c>
      <c r="AU898" s="231" t="s">
        <v>82</v>
      </c>
      <c r="AY898" s="17" t="s">
        <v>171</v>
      </c>
      <c r="BE898" s="232">
        <f>IF(N898="základní",J898,0)</f>
        <v>0</v>
      </c>
      <c r="BF898" s="232">
        <f>IF(N898="snížená",J898,0)</f>
        <v>0</v>
      </c>
      <c r="BG898" s="232">
        <f>IF(N898="zákl. přenesená",J898,0)</f>
        <v>0</v>
      </c>
      <c r="BH898" s="232">
        <f>IF(N898="sníž. přenesená",J898,0)</f>
        <v>0</v>
      </c>
      <c r="BI898" s="232">
        <f>IF(N898="nulová",J898,0)</f>
        <v>0</v>
      </c>
      <c r="BJ898" s="17" t="s">
        <v>80</v>
      </c>
      <c r="BK898" s="232">
        <f>ROUND(I898*H898,2)</f>
        <v>0</v>
      </c>
      <c r="BL898" s="17" t="s">
        <v>307</v>
      </c>
      <c r="BM898" s="231" t="s">
        <v>1019</v>
      </c>
    </row>
    <row r="899" s="14" customFormat="1">
      <c r="A899" s="14"/>
      <c r="B899" s="244"/>
      <c r="C899" s="245"/>
      <c r="D899" s="235" t="s">
        <v>179</v>
      </c>
      <c r="E899" s="246" t="s">
        <v>1</v>
      </c>
      <c r="F899" s="247" t="s">
        <v>220</v>
      </c>
      <c r="G899" s="245"/>
      <c r="H899" s="248">
        <v>7</v>
      </c>
      <c r="I899" s="249"/>
      <c r="J899" s="245"/>
      <c r="K899" s="245"/>
      <c r="L899" s="250"/>
      <c r="M899" s="251"/>
      <c r="N899" s="252"/>
      <c r="O899" s="252"/>
      <c r="P899" s="252"/>
      <c r="Q899" s="252"/>
      <c r="R899" s="252"/>
      <c r="S899" s="252"/>
      <c r="T899" s="253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4" t="s">
        <v>179</v>
      </c>
      <c r="AU899" s="254" t="s">
        <v>82</v>
      </c>
      <c r="AV899" s="14" t="s">
        <v>82</v>
      </c>
      <c r="AW899" s="14" t="s">
        <v>30</v>
      </c>
      <c r="AX899" s="14" t="s">
        <v>80</v>
      </c>
      <c r="AY899" s="254" t="s">
        <v>171</v>
      </c>
    </row>
    <row r="900" s="2" customFormat="1" ht="16.5" customHeight="1">
      <c r="A900" s="38"/>
      <c r="B900" s="39"/>
      <c r="C900" s="219" t="s">
        <v>1020</v>
      </c>
      <c r="D900" s="219" t="s">
        <v>173</v>
      </c>
      <c r="E900" s="220" t="s">
        <v>1021</v>
      </c>
      <c r="F900" s="221" t="s">
        <v>1022</v>
      </c>
      <c r="G900" s="222" t="s">
        <v>195</v>
      </c>
      <c r="H900" s="223">
        <v>11</v>
      </c>
      <c r="I900" s="224"/>
      <c r="J900" s="225">
        <f>ROUND(I900*H900,2)</f>
        <v>0</v>
      </c>
      <c r="K900" s="226"/>
      <c r="L900" s="44"/>
      <c r="M900" s="227" t="s">
        <v>1</v>
      </c>
      <c r="N900" s="228" t="s">
        <v>38</v>
      </c>
      <c r="O900" s="91"/>
      <c r="P900" s="229">
        <f>O900*H900</f>
        <v>0</v>
      </c>
      <c r="Q900" s="229">
        <v>0</v>
      </c>
      <c r="R900" s="229">
        <f>Q900*H900</f>
        <v>0</v>
      </c>
      <c r="S900" s="229">
        <v>0.00122</v>
      </c>
      <c r="T900" s="230">
        <f>S900*H900</f>
        <v>0.01342</v>
      </c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  <c r="AE900" s="38"/>
      <c r="AR900" s="231" t="s">
        <v>307</v>
      </c>
      <c r="AT900" s="231" t="s">
        <v>173</v>
      </c>
      <c r="AU900" s="231" t="s">
        <v>82</v>
      </c>
      <c r="AY900" s="17" t="s">
        <v>171</v>
      </c>
      <c r="BE900" s="232">
        <f>IF(N900="základní",J900,0)</f>
        <v>0</v>
      </c>
      <c r="BF900" s="232">
        <f>IF(N900="snížená",J900,0)</f>
        <v>0</v>
      </c>
      <c r="BG900" s="232">
        <f>IF(N900="zákl. přenesená",J900,0)</f>
        <v>0</v>
      </c>
      <c r="BH900" s="232">
        <f>IF(N900="sníž. přenesená",J900,0)</f>
        <v>0</v>
      </c>
      <c r="BI900" s="232">
        <f>IF(N900="nulová",J900,0)</f>
        <v>0</v>
      </c>
      <c r="BJ900" s="17" t="s">
        <v>80</v>
      </c>
      <c r="BK900" s="232">
        <f>ROUND(I900*H900,2)</f>
        <v>0</v>
      </c>
      <c r="BL900" s="17" t="s">
        <v>307</v>
      </c>
      <c r="BM900" s="231" t="s">
        <v>1023</v>
      </c>
    </row>
    <row r="901" s="14" customFormat="1">
      <c r="A901" s="14"/>
      <c r="B901" s="244"/>
      <c r="C901" s="245"/>
      <c r="D901" s="235" t="s">
        <v>179</v>
      </c>
      <c r="E901" s="246" t="s">
        <v>1</v>
      </c>
      <c r="F901" s="247" t="s">
        <v>110</v>
      </c>
      <c r="G901" s="245"/>
      <c r="H901" s="248">
        <v>11</v>
      </c>
      <c r="I901" s="249"/>
      <c r="J901" s="245"/>
      <c r="K901" s="245"/>
      <c r="L901" s="250"/>
      <c r="M901" s="251"/>
      <c r="N901" s="252"/>
      <c r="O901" s="252"/>
      <c r="P901" s="252"/>
      <c r="Q901" s="252"/>
      <c r="R901" s="252"/>
      <c r="S901" s="252"/>
      <c r="T901" s="25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4" t="s">
        <v>179</v>
      </c>
      <c r="AU901" s="254" t="s">
        <v>82</v>
      </c>
      <c r="AV901" s="14" t="s">
        <v>82</v>
      </c>
      <c r="AW901" s="14" t="s">
        <v>30</v>
      </c>
      <c r="AX901" s="14" t="s">
        <v>80</v>
      </c>
      <c r="AY901" s="254" t="s">
        <v>171</v>
      </c>
    </row>
    <row r="902" s="2" customFormat="1" ht="24.15" customHeight="1">
      <c r="A902" s="38"/>
      <c r="B902" s="39"/>
      <c r="C902" s="219" t="s">
        <v>1024</v>
      </c>
      <c r="D902" s="219" t="s">
        <v>173</v>
      </c>
      <c r="E902" s="220" t="s">
        <v>1025</v>
      </c>
      <c r="F902" s="221" t="s">
        <v>1026</v>
      </c>
      <c r="G902" s="222" t="s">
        <v>371</v>
      </c>
      <c r="H902" s="223">
        <v>0.29699999999999999</v>
      </c>
      <c r="I902" s="224"/>
      <c r="J902" s="225">
        <f>ROUND(I902*H902,2)</f>
        <v>0</v>
      </c>
      <c r="K902" s="226"/>
      <c r="L902" s="44"/>
      <c r="M902" s="227" t="s">
        <v>1</v>
      </c>
      <c r="N902" s="228" t="s">
        <v>38</v>
      </c>
      <c r="O902" s="91"/>
      <c r="P902" s="229">
        <f>O902*H902</f>
        <v>0</v>
      </c>
      <c r="Q902" s="229">
        <v>0</v>
      </c>
      <c r="R902" s="229">
        <f>Q902*H902</f>
        <v>0</v>
      </c>
      <c r="S902" s="229">
        <v>0</v>
      </c>
      <c r="T902" s="230">
        <f>S902*H902</f>
        <v>0</v>
      </c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R902" s="231" t="s">
        <v>307</v>
      </c>
      <c r="AT902" s="231" t="s">
        <v>173</v>
      </c>
      <c r="AU902" s="231" t="s">
        <v>82</v>
      </c>
      <c r="AY902" s="17" t="s">
        <v>171</v>
      </c>
      <c r="BE902" s="232">
        <f>IF(N902="základní",J902,0)</f>
        <v>0</v>
      </c>
      <c r="BF902" s="232">
        <f>IF(N902="snížená",J902,0)</f>
        <v>0</v>
      </c>
      <c r="BG902" s="232">
        <f>IF(N902="zákl. přenesená",J902,0)</f>
        <v>0</v>
      </c>
      <c r="BH902" s="232">
        <f>IF(N902="sníž. přenesená",J902,0)</f>
        <v>0</v>
      </c>
      <c r="BI902" s="232">
        <f>IF(N902="nulová",J902,0)</f>
        <v>0</v>
      </c>
      <c r="BJ902" s="17" t="s">
        <v>80</v>
      </c>
      <c r="BK902" s="232">
        <f>ROUND(I902*H902,2)</f>
        <v>0</v>
      </c>
      <c r="BL902" s="17" t="s">
        <v>307</v>
      </c>
      <c r="BM902" s="231" t="s">
        <v>1027</v>
      </c>
    </row>
    <row r="903" s="2" customFormat="1" ht="24.15" customHeight="1">
      <c r="A903" s="38"/>
      <c r="B903" s="39"/>
      <c r="C903" s="219" t="s">
        <v>1028</v>
      </c>
      <c r="D903" s="219" t="s">
        <v>173</v>
      </c>
      <c r="E903" s="220" t="s">
        <v>1029</v>
      </c>
      <c r="F903" s="221" t="s">
        <v>1030</v>
      </c>
      <c r="G903" s="222" t="s">
        <v>371</v>
      </c>
      <c r="H903" s="223">
        <v>0.29699999999999999</v>
      </c>
      <c r="I903" s="224"/>
      <c r="J903" s="225">
        <f>ROUND(I903*H903,2)</f>
        <v>0</v>
      </c>
      <c r="K903" s="226"/>
      <c r="L903" s="44"/>
      <c r="M903" s="227" t="s">
        <v>1</v>
      </c>
      <c r="N903" s="228" t="s">
        <v>38</v>
      </c>
      <c r="O903" s="91"/>
      <c r="P903" s="229">
        <f>O903*H903</f>
        <v>0</v>
      </c>
      <c r="Q903" s="229">
        <v>0</v>
      </c>
      <c r="R903" s="229">
        <f>Q903*H903</f>
        <v>0</v>
      </c>
      <c r="S903" s="229">
        <v>0</v>
      </c>
      <c r="T903" s="230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31" t="s">
        <v>307</v>
      </c>
      <c r="AT903" s="231" t="s">
        <v>173</v>
      </c>
      <c r="AU903" s="231" t="s">
        <v>82</v>
      </c>
      <c r="AY903" s="17" t="s">
        <v>171</v>
      </c>
      <c r="BE903" s="232">
        <f>IF(N903="základní",J903,0)</f>
        <v>0</v>
      </c>
      <c r="BF903" s="232">
        <f>IF(N903="snížená",J903,0)</f>
        <v>0</v>
      </c>
      <c r="BG903" s="232">
        <f>IF(N903="zákl. přenesená",J903,0)</f>
        <v>0</v>
      </c>
      <c r="BH903" s="232">
        <f>IF(N903="sníž. přenesená",J903,0)</f>
        <v>0</v>
      </c>
      <c r="BI903" s="232">
        <f>IF(N903="nulová",J903,0)</f>
        <v>0</v>
      </c>
      <c r="BJ903" s="17" t="s">
        <v>80</v>
      </c>
      <c r="BK903" s="232">
        <f>ROUND(I903*H903,2)</f>
        <v>0</v>
      </c>
      <c r="BL903" s="17" t="s">
        <v>307</v>
      </c>
      <c r="BM903" s="231" t="s">
        <v>1031</v>
      </c>
    </row>
    <row r="904" s="2" customFormat="1" ht="24.15" customHeight="1">
      <c r="A904" s="38"/>
      <c r="B904" s="39"/>
      <c r="C904" s="219" t="s">
        <v>1032</v>
      </c>
      <c r="D904" s="219" t="s">
        <v>173</v>
      </c>
      <c r="E904" s="220" t="s">
        <v>1033</v>
      </c>
      <c r="F904" s="221" t="s">
        <v>1034</v>
      </c>
      <c r="G904" s="222" t="s">
        <v>371</v>
      </c>
      <c r="H904" s="223">
        <v>0.29699999999999999</v>
      </c>
      <c r="I904" s="224"/>
      <c r="J904" s="225">
        <f>ROUND(I904*H904,2)</f>
        <v>0</v>
      </c>
      <c r="K904" s="226"/>
      <c r="L904" s="44"/>
      <c r="M904" s="227" t="s">
        <v>1</v>
      </c>
      <c r="N904" s="228" t="s">
        <v>38</v>
      </c>
      <c r="O904" s="91"/>
      <c r="P904" s="229">
        <f>O904*H904</f>
        <v>0</v>
      </c>
      <c r="Q904" s="229">
        <v>0</v>
      </c>
      <c r="R904" s="229">
        <f>Q904*H904</f>
        <v>0</v>
      </c>
      <c r="S904" s="229">
        <v>0</v>
      </c>
      <c r="T904" s="230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31" t="s">
        <v>307</v>
      </c>
      <c r="AT904" s="231" t="s">
        <v>173</v>
      </c>
      <c r="AU904" s="231" t="s">
        <v>82</v>
      </c>
      <c r="AY904" s="17" t="s">
        <v>171</v>
      </c>
      <c r="BE904" s="232">
        <f>IF(N904="základní",J904,0)</f>
        <v>0</v>
      </c>
      <c r="BF904" s="232">
        <f>IF(N904="snížená",J904,0)</f>
        <v>0</v>
      </c>
      <c r="BG904" s="232">
        <f>IF(N904="zákl. přenesená",J904,0)</f>
        <v>0</v>
      </c>
      <c r="BH904" s="232">
        <f>IF(N904="sníž. přenesená",J904,0)</f>
        <v>0</v>
      </c>
      <c r="BI904" s="232">
        <f>IF(N904="nulová",J904,0)</f>
        <v>0</v>
      </c>
      <c r="BJ904" s="17" t="s">
        <v>80</v>
      </c>
      <c r="BK904" s="232">
        <f>ROUND(I904*H904,2)</f>
        <v>0</v>
      </c>
      <c r="BL904" s="17" t="s">
        <v>307</v>
      </c>
      <c r="BM904" s="231" t="s">
        <v>1035</v>
      </c>
    </row>
    <row r="905" s="12" customFormat="1" ht="22.8" customHeight="1">
      <c r="A905" s="12"/>
      <c r="B905" s="203"/>
      <c r="C905" s="204"/>
      <c r="D905" s="205" t="s">
        <v>72</v>
      </c>
      <c r="E905" s="217" t="s">
        <v>1036</v>
      </c>
      <c r="F905" s="217" t="s">
        <v>1037</v>
      </c>
      <c r="G905" s="204"/>
      <c r="H905" s="204"/>
      <c r="I905" s="207"/>
      <c r="J905" s="218">
        <f>BK905</f>
        <v>0</v>
      </c>
      <c r="K905" s="204"/>
      <c r="L905" s="209"/>
      <c r="M905" s="210"/>
      <c r="N905" s="211"/>
      <c r="O905" s="211"/>
      <c r="P905" s="212">
        <f>SUM(P906:P919)</f>
        <v>0</v>
      </c>
      <c r="Q905" s="211"/>
      <c r="R905" s="212">
        <f>SUM(R906:R919)</f>
        <v>0.044999999999999998</v>
      </c>
      <c r="S905" s="211"/>
      <c r="T905" s="213">
        <f>SUM(T906:T919)</f>
        <v>0</v>
      </c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R905" s="214" t="s">
        <v>82</v>
      </c>
      <c r="AT905" s="215" t="s">
        <v>72</v>
      </c>
      <c r="AU905" s="215" t="s">
        <v>80</v>
      </c>
      <c r="AY905" s="214" t="s">
        <v>171</v>
      </c>
      <c r="BK905" s="216">
        <f>SUM(BK906:BK919)</f>
        <v>0</v>
      </c>
    </row>
    <row r="906" s="2" customFormat="1" ht="33" customHeight="1">
      <c r="A906" s="38"/>
      <c r="B906" s="39"/>
      <c r="C906" s="219" t="s">
        <v>1038</v>
      </c>
      <c r="D906" s="219" t="s">
        <v>173</v>
      </c>
      <c r="E906" s="220" t="s">
        <v>1039</v>
      </c>
      <c r="F906" s="221" t="s">
        <v>1040</v>
      </c>
      <c r="G906" s="222" t="s">
        <v>837</v>
      </c>
      <c r="H906" s="223">
        <v>1</v>
      </c>
      <c r="I906" s="224"/>
      <c r="J906" s="225">
        <f>ROUND(I906*H906,2)</f>
        <v>0</v>
      </c>
      <c r="K906" s="226"/>
      <c r="L906" s="44"/>
      <c r="M906" s="227" t="s">
        <v>1</v>
      </c>
      <c r="N906" s="228" t="s">
        <v>38</v>
      </c>
      <c r="O906" s="91"/>
      <c r="P906" s="229">
        <f>O906*H906</f>
        <v>0</v>
      </c>
      <c r="Q906" s="229">
        <v>0.0091999999999999998</v>
      </c>
      <c r="R906" s="229">
        <f>Q906*H906</f>
        <v>0.0091999999999999998</v>
      </c>
      <c r="S906" s="229">
        <v>0</v>
      </c>
      <c r="T906" s="230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31" t="s">
        <v>307</v>
      </c>
      <c r="AT906" s="231" t="s">
        <v>173</v>
      </c>
      <c r="AU906" s="231" t="s">
        <v>82</v>
      </c>
      <c r="AY906" s="17" t="s">
        <v>171</v>
      </c>
      <c r="BE906" s="232">
        <f>IF(N906="základní",J906,0)</f>
        <v>0</v>
      </c>
      <c r="BF906" s="232">
        <f>IF(N906="snížená",J906,0)</f>
        <v>0</v>
      </c>
      <c r="BG906" s="232">
        <f>IF(N906="zákl. přenesená",J906,0)</f>
        <v>0</v>
      </c>
      <c r="BH906" s="232">
        <f>IF(N906="sníž. přenesená",J906,0)</f>
        <v>0</v>
      </c>
      <c r="BI906" s="232">
        <f>IF(N906="nulová",J906,0)</f>
        <v>0</v>
      </c>
      <c r="BJ906" s="17" t="s">
        <v>80</v>
      </c>
      <c r="BK906" s="232">
        <f>ROUND(I906*H906,2)</f>
        <v>0</v>
      </c>
      <c r="BL906" s="17" t="s">
        <v>307</v>
      </c>
      <c r="BM906" s="231" t="s">
        <v>1041</v>
      </c>
    </row>
    <row r="907" s="13" customFormat="1">
      <c r="A907" s="13"/>
      <c r="B907" s="233"/>
      <c r="C907" s="234"/>
      <c r="D907" s="235" t="s">
        <v>179</v>
      </c>
      <c r="E907" s="236" t="s">
        <v>1</v>
      </c>
      <c r="F907" s="237" t="s">
        <v>1042</v>
      </c>
      <c r="G907" s="234"/>
      <c r="H907" s="236" t="s">
        <v>1</v>
      </c>
      <c r="I907" s="238"/>
      <c r="J907" s="234"/>
      <c r="K907" s="234"/>
      <c r="L907" s="239"/>
      <c r="M907" s="240"/>
      <c r="N907" s="241"/>
      <c r="O907" s="241"/>
      <c r="P907" s="241"/>
      <c r="Q907" s="241"/>
      <c r="R907" s="241"/>
      <c r="S907" s="241"/>
      <c r="T907" s="24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3" t="s">
        <v>179</v>
      </c>
      <c r="AU907" s="243" t="s">
        <v>82</v>
      </c>
      <c r="AV907" s="13" t="s">
        <v>80</v>
      </c>
      <c r="AW907" s="13" t="s">
        <v>30</v>
      </c>
      <c r="AX907" s="13" t="s">
        <v>73</v>
      </c>
      <c r="AY907" s="243" t="s">
        <v>171</v>
      </c>
    </row>
    <row r="908" s="14" customFormat="1">
      <c r="A908" s="14"/>
      <c r="B908" s="244"/>
      <c r="C908" s="245"/>
      <c r="D908" s="235" t="s">
        <v>179</v>
      </c>
      <c r="E908" s="246" t="s">
        <v>1</v>
      </c>
      <c r="F908" s="247" t="s">
        <v>80</v>
      </c>
      <c r="G908" s="245"/>
      <c r="H908" s="248">
        <v>1</v>
      </c>
      <c r="I908" s="249"/>
      <c r="J908" s="245"/>
      <c r="K908" s="245"/>
      <c r="L908" s="250"/>
      <c r="M908" s="251"/>
      <c r="N908" s="252"/>
      <c r="O908" s="252"/>
      <c r="P908" s="252"/>
      <c r="Q908" s="252"/>
      <c r="R908" s="252"/>
      <c r="S908" s="252"/>
      <c r="T908" s="253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4" t="s">
        <v>179</v>
      </c>
      <c r="AU908" s="254" t="s">
        <v>82</v>
      </c>
      <c r="AV908" s="14" t="s">
        <v>82</v>
      </c>
      <c r="AW908" s="14" t="s">
        <v>30</v>
      </c>
      <c r="AX908" s="14" t="s">
        <v>80</v>
      </c>
      <c r="AY908" s="254" t="s">
        <v>171</v>
      </c>
    </row>
    <row r="909" s="2" customFormat="1" ht="33" customHeight="1">
      <c r="A909" s="38"/>
      <c r="B909" s="39"/>
      <c r="C909" s="219" t="s">
        <v>1043</v>
      </c>
      <c r="D909" s="219" t="s">
        <v>173</v>
      </c>
      <c r="E909" s="220" t="s">
        <v>1044</v>
      </c>
      <c r="F909" s="221" t="s">
        <v>1045</v>
      </c>
      <c r="G909" s="222" t="s">
        <v>837</v>
      </c>
      <c r="H909" s="223">
        <v>1</v>
      </c>
      <c r="I909" s="224"/>
      <c r="J909" s="225">
        <f>ROUND(I909*H909,2)</f>
        <v>0</v>
      </c>
      <c r="K909" s="226"/>
      <c r="L909" s="44"/>
      <c r="M909" s="227" t="s">
        <v>1</v>
      </c>
      <c r="N909" s="228" t="s">
        <v>38</v>
      </c>
      <c r="O909" s="91"/>
      <c r="P909" s="229">
        <f>O909*H909</f>
        <v>0</v>
      </c>
      <c r="Q909" s="229">
        <v>0.016650000000000002</v>
      </c>
      <c r="R909" s="229">
        <f>Q909*H909</f>
        <v>0.016650000000000002</v>
      </c>
      <c r="S909" s="229">
        <v>0</v>
      </c>
      <c r="T909" s="230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31" t="s">
        <v>307</v>
      </c>
      <c r="AT909" s="231" t="s">
        <v>173</v>
      </c>
      <c r="AU909" s="231" t="s">
        <v>82</v>
      </c>
      <c r="AY909" s="17" t="s">
        <v>171</v>
      </c>
      <c r="BE909" s="232">
        <f>IF(N909="základní",J909,0)</f>
        <v>0</v>
      </c>
      <c r="BF909" s="232">
        <f>IF(N909="snížená",J909,0)</f>
        <v>0</v>
      </c>
      <c r="BG909" s="232">
        <f>IF(N909="zákl. přenesená",J909,0)</f>
        <v>0</v>
      </c>
      <c r="BH909" s="232">
        <f>IF(N909="sníž. přenesená",J909,0)</f>
        <v>0</v>
      </c>
      <c r="BI909" s="232">
        <f>IF(N909="nulová",J909,0)</f>
        <v>0</v>
      </c>
      <c r="BJ909" s="17" t="s">
        <v>80</v>
      </c>
      <c r="BK909" s="232">
        <f>ROUND(I909*H909,2)</f>
        <v>0</v>
      </c>
      <c r="BL909" s="17" t="s">
        <v>307</v>
      </c>
      <c r="BM909" s="231" t="s">
        <v>1046</v>
      </c>
    </row>
    <row r="910" s="13" customFormat="1">
      <c r="A910" s="13"/>
      <c r="B910" s="233"/>
      <c r="C910" s="234"/>
      <c r="D910" s="235" t="s">
        <v>179</v>
      </c>
      <c r="E910" s="236" t="s">
        <v>1</v>
      </c>
      <c r="F910" s="237" t="s">
        <v>730</v>
      </c>
      <c r="G910" s="234"/>
      <c r="H910" s="236" t="s">
        <v>1</v>
      </c>
      <c r="I910" s="238"/>
      <c r="J910" s="234"/>
      <c r="K910" s="234"/>
      <c r="L910" s="239"/>
      <c r="M910" s="240"/>
      <c r="N910" s="241"/>
      <c r="O910" s="241"/>
      <c r="P910" s="241"/>
      <c r="Q910" s="241"/>
      <c r="R910" s="241"/>
      <c r="S910" s="241"/>
      <c r="T910" s="24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3" t="s">
        <v>179</v>
      </c>
      <c r="AU910" s="243" t="s">
        <v>82</v>
      </c>
      <c r="AV910" s="13" t="s">
        <v>80</v>
      </c>
      <c r="AW910" s="13" t="s">
        <v>30</v>
      </c>
      <c r="AX910" s="13" t="s">
        <v>73</v>
      </c>
      <c r="AY910" s="243" t="s">
        <v>171</v>
      </c>
    </row>
    <row r="911" s="14" customFormat="1">
      <c r="A911" s="14"/>
      <c r="B911" s="244"/>
      <c r="C911" s="245"/>
      <c r="D911" s="235" t="s">
        <v>179</v>
      </c>
      <c r="E911" s="246" t="s">
        <v>1</v>
      </c>
      <c r="F911" s="247" t="s">
        <v>80</v>
      </c>
      <c r="G911" s="245"/>
      <c r="H911" s="248">
        <v>1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4" t="s">
        <v>179</v>
      </c>
      <c r="AU911" s="254" t="s">
        <v>82</v>
      </c>
      <c r="AV911" s="14" t="s">
        <v>82</v>
      </c>
      <c r="AW911" s="14" t="s">
        <v>30</v>
      </c>
      <c r="AX911" s="14" t="s">
        <v>80</v>
      </c>
      <c r="AY911" s="254" t="s">
        <v>171</v>
      </c>
    </row>
    <row r="912" s="2" customFormat="1" ht="33" customHeight="1">
      <c r="A912" s="38"/>
      <c r="B912" s="39"/>
      <c r="C912" s="219" t="s">
        <v>1047</v>
      </c>
      <c r="D912" s="219" t="s">
        <v>173</v>
      </c>
      <c r="E912" s="220" t="s">
        <v>1048</v>
      </c>
      <c r="F912" s="221" t="s">
        <v>1049</v>
      </c>
      <c r="G912" s="222" t="s">
        <v>837</v>
      </c>
      <c r="H912" s="223">
        <v>1</v>
      </c>
      <c r="I912" s="224"/>
      <c r="J912" s="225">
        <f>ROUND(I912*H912,2)</f>
        <v>0</v>
      </c>
      <c r="K912" s="226"/>
      <c r="L912" s="44"/>
      <c r="M912" s="227" t="s">
        <v>1</v>
      </c>
      <c r="N912" s="228" t="s">
        <v>38</v>
      </c>
      <c r="O912" s="91"/>
      <c r="P912" s="229">
        <f>O912*H912</f>
        <v>0</v>
      </c>
      <c r="Q912" s="229">
        <v>0.017649999999999999</v>
      </c>
      <c r="R912" s="229">
        <f>Q912*H912</f>
        <v>0.017649999999999999</v>
      </c>
      <c r="S912" s="229">
        <v>0</v>
      </c>
      <c r="T912" s="230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31" t="s">
        <v>307</v>
      </c>
      <c r="AT912" s="231" t="s">
        <v>173</v>
      </c>
      <c r="AU912" s="231" t="s">
        <v>82</v>
      </c>
      <c r="AY912" s="17" t="s">
        <v>171</v>
      </c>
      <c r="BE912" s="232">
        <f>IF(N912="základní",J912,0)</f>
        <v>0</v>
      </c>
      <c r="BF912" s="232">
        <f>IF(N912="snížená",J912,0)</f>
        <v>0</v>
      </c>
      <c r="BG912" s="232">
        <f>IF(N912="zákl. přenesená",J912,0)</f>
        <v>0</v>
      </c>
      <c r="BH912" s="232">
        <f>IF(N912="sníž. přenesená",J912,0)</f>
        <v>0</v>
      </c>
      <c r="BI912" s="232">
        <f>IF(N912="nulová",J912,0)</f>
        <v>0</v>
      </c>
      <c r="BJ912" s="17" t="s">
        <v>80</v>
      </c>
      <c r="BK912" s="232">
        <f>ROUND(I912*H912,2)</f>
        <v>0</v>
      </c>
      <c r="BL912" s="17" t="s">
        <v>307</v>
      </c>
      <c r="BM912" s="231" t="s">
        <v>1050</v>
      </c>
    </row>
    <row r="913" s="13" customFormat="1">
      <c r="A913" s="13"/>
      <c r="B913" s="233"/>
      <c r="C913" s="234"/>
      <c r="D913" s="235" t="s">
        <v>179</v>
      </c>
      <c r="E913" s="236" t="s">
        <v>1</v>
      </c>
      <c r="F913" s="237" t="s">
        <v>185</v>
      </c>
      <c r="G913" s="234"/>
      <c r="H913" s="236" t="s">
        <v>1</v>
      </c>
      <c r="I913" s="238"/>
      <c r="J913" s="234"/>
      <c r="K913" s="234"/>
      <c r="L913" s="239"/>
      <c r="M913" s="240"/>
      <c r="N913" s="241"/>
      <c r="O913" s="241"/>
      <c r="P913" s="241"/>
      <c r="Q913" s="241"/>
      <c r="R913" s="241"/>
      <c r="S913" s="241"/>
      <c r="T913" s="242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3" t="s">
        <v>179</v>
      </c>
      <c r="AU913" s="243" t="s">
        <v>82</v>
      </c>
      <c r="AV913" s="13" t="s">
        <v>80</v>
      </c>
      <c r="AW913" s="13" t="s">
        <v>30</v>
      </c>
      <c r="AX913" s="13" t="s">
        <v>73</v>
      </c>
      <c r="AY913" s="243" t="s">
        <v>171</v>
      </c>
    </row>
    <row r="914" s="14" customFormat="1">
      <c r="A914" s="14"/>
      <c r="B914" s="244"/>
      <c r="C914" s="245"/>
      <c r="D914" s="235" t="s">
        <v>179</v>
      </c>
      <c r="E914" s="246" t="s">
        <v>1</v>
      </c>
      <c r="F914" s="247" t="s">
        <v>80</v>
      </c>
      <c r="G914" s="245"/>
      <c r="H914" s="248">
        <v>1</v>
      </c>
      <c r="I914" s="249"/>
      <c r="J914" s="245"/>
      <c r="K914" s="245"/>
      <c r="L914" s="250"/>
      <c r="M914" s="251"/>
      <c r="N914" s="252"/>
      <c r="O914" s="252"/>
      <c r="P914" s="252"/>
      <c r="Q914" s="252"/>
      <c r="R914" s="252"/>
      <c r="S914" s="252"/>
      <c r="T914" s="253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4" t="s">
        <v>179</v>
      </c>
      <c r="AU914" s="254" t="s">
        <v>82</v>
      </c>
      <c r="AV914" s="14" t="s">
        <v>82</v>
      </c>
      <c r="AW914" s="14" t="s">
        <v>30</v>
      </c>
      <c r="AX914" s="14" t="s">
        <v>80</v>
      </c>
      <c r="AY914" s="254" t="s">
        <v>171</v>
      </c>
    </row>
    <row r="915" s="2" customFormat="1" ht="24.15" customHeight="1">
      <c r="A915" s="38"/>
      <c r="B915" s="39"/>
      <c r="C915" s="266" t="s">
        <v>1051</v>
      </c>
      <c r="D915" s="266" t="s">
        <v>393</v>
      </c>
      <c r="E915" s="267" t="s">
        <v>1052</v>
      </c>
      <c r="F915" s="268" t="s">
        <v>1053</v>
      </c>
      <c r="G915" s="269" t="s">
        <v>195</v>
      </c>
      <c r="H915" s="270">
        <v>3</v>
      </c>
      <c r="I915" s="271"/>
      <c r="J915" s="272">
        <f>ROUND(I915*H915,2)</f>
        <v>0</v>
      </c>
      <c r="K915" s="273"/>
      <c r="L915" s="274"/>
      <c r="M915" s="275" t="s">
        <v>1</v>
      </c>
      <c r="N915" s="276" t="s">
        <v>38</v>
      </c>
      <c r="O915" s="91"/>
      <c r="P915" s="229">
        <f>O915*H915</f>
        <v>0</v>
      </c>
      <c r="Q915" s="229">
        <v>0.00050000000000000001</v>
      </c>
      <c r="R915" s="229">
        <f>Q915*H915</f>
        <v>0.0015</v>
      </c>
      <c r="S915" s="229">
        <v>0</v>
      </c>
      <c r="T915" s="230">
        <f>S915*H915</f>
        <v>0</v>
      </c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  <c r="AE915" s="38"/>
      <c r="AR915" s="231" t="s">
        <v>399</v>
      </c>
      <c r="AT915" s="231" t="s">
        <v>393</v>
      </c>
      <c r="AU915" s="231" t="s">
        <v>82</v>
      </c>
      <c r="AY915" s="17" t="s">
        <v>171</v>
      </c>
      <c r="BE915" s="232">
        <f>IF(N915="základní",J915,0)</f>
        <v>0</v>
      </c>
      <c r="BF915" s="232">
        <f>IF(N915="snížená",J915,0)</f>
        <v>0</v>
      </c>
      <c r="BG915" s="232">
        <f>IF(N915="zákl. přenesená",J915,0)</f>
        <v>0</v>
      </c>
      <c r="BH915" s="232">
        <f>IF(N915="sníž. přenesená",J915,0)</f>
        <v>0</v>
      </c>
      <c r="BI915" s="232">
        <f>IF(N915="nulová",J915,0)</f>
        <v>0</v>
      </c>
      <c r="BJ915" s="17" t="s">
        <v>80</v>
      </c>
      <c r="BK915" s="232">
        <f>ROUND(I915*H915,2)</f>
        <v>0</v>
      </c>
      <c r="BL915" s="17" t="s">
        <v>307</v>
      </c>
      <c r="BM915" s="231" t="s">
        <v>1054</v>
      </c>
    </row>
    <row r="916" s="14" customFormat="1">
      <c r="A916" s="14"/>
      <c r="B916" s="244"/>
      <c r="C916" s="245"/>
      <c r="D916" s="235" t="s">
        <v>179</v>
      </c>
      <c r="E916" s="246" t="s">
        <v>1</v>
      </c>
      <c r="F916" s="247" t="s">
        <v>191</v>
      </c>
      <c r="G916" s="245"/>
      <c r="H916" s="248">
        <v>3</v>
      </c>
      <c r="I916" s="249"/>
      <c r="J916" s="245"/>
      <c r="K916" s="245"/>
      <c r="L916" s="250"/>
      <c r="M916" s="251"/>
      <c r="N916" s="252"/>
      <c r="O916" s="252"/>
      <c r="P916" s="252"/>
      <c r="Q916" s="252"/>
      <c r="R916" s="252"/>
      <c r="S916" s="252"/>
      <c r="T916" s="253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4" t="s">
        <v>179</v>
      </c>
      <c r="AU916" s="254" t="s">
        <v>82</v>
      </c>
      <c r="AV916" s="14" t="s">
        <v>82</v>
      </c>
      <c r="AW916" s="14" t="s">
        <v>30</v>
      </c>
      <c r="AX916" s="14" t="s">
        <v>80</v>
      </c>
      <c r="AY916" s="254" t="s">
        <v>171</v>
      </c>
    </row>
    <row r="917" s="2" customFormat="1" ht="24.15" customHeight="1">
      <c r="A917" s="38"/>
      <c r="B917" s="39"/>
      <c r="C917" s="219" t="s">
        <v>1055</v>
      </c>
      <c r="D917" s="219" t="s">
        <v>173</v>
      </c>
      <c r="E917" s="220" t="s">
        <v>1056</v>
      </c>
      <c r="F917" s="221" t="s">
        <v>1057</v>
      </c>
      <c r="G917" s="222" t="s">
        <v>371</v>
      </c>
      <c r="H917" s="223">
        <v>0.044999999999999998</v>
      </c>
      <c r="I917" s="224"/>
      <c r="J917" s="225">
        <f>ROUND(I917*H917,2)</f>
        <v>0</v>
      </c>
      <c r="K917" s="226"/>
      <c r="L917" s="44"/>
      <c r="M917" s="227" t="s">
        <v>1</v>
      </c>
      <c r="N917" s="228" t="s">
        <v>38</v>
      </c>
      <c r="O917" s="91"/>
      <c r="P917" s="229">
        <f>O917*H917</f>
        <v>0</v>
      </c>
      <c r="Q917" s="229">
        <v>0</v>
      </c>
      <c r="R917" s="229">
        <f>Q917*H917</f>
        <v>0</v>
      </c>
      <c r="S917" s="229">
        <v>0</v>
      </c>
      <c r="T917" s="230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31" t="s">
        <v>307</v>
      </c>
      <c r="AT917" s="231" t="s">
        <v>173</v>
      </c>
      <c r="AU917" s="231" t="s">
        <v>82</v>
      </c>
      <c r="AY917" s="17" t="s">
        <v>171</v>
      </c>
      <c r="BE917" s="232">
        <f>IF(N917="základní",J917,0)</f>
        <v>0</v>
      </c>
      <c r="BF917" s="232">
        <f>IF(N917="snížená",J917,0)</f>
        <v>0</v>
      </c>
      <c r="BG917" s="232">
        <f>IF(N917="zákl. přenesená",J917,0)</f>
        <v>0</v>
      </c>
      <c r="BH917" s="232">
        <f>IF(N917="sníž. přenesená",J917,0)</f>
        <v>0</v>
      </c>
      <c r="BI917" s="232">
        <f>IF(N917="nulová",J917,0)</f>
        <v>0</v>
      </c>
      <c r="BJ917" s="17" t="s">
        <v>80</v>
      </c>
      <c r="BK917" s="232">
        <f>ROUND(I917*H917,2)</f>
        <v>0</v>
      </c>
      <c r="BL917" s="17" t="s">
        <v>307</v>
      </c>
      <c r="BM917" s="231" t="s">
        <v>1058</v>
      </c>
    </row>
    <row r="918" s="2" customFormat="1" ht="24.15" customHeight="1">
      <c r="A918" s="38"/>
      <c r="B918" s="39"/>
      <c r="C918" s="219" t="s">
        <v>1059</v>
      </c>
      <c r="D918" s="219" t="s">
        <v>173</v>
      </c>
      <c r="E918" s="220" t="s">
        <v>1060</v>
      </c>
      <c r="F918" s="221" t="s">
        <v>1061</v>
      </c>
      <c r="G918" s="222" t="s">
        <v>371</v>
      </c>
      <c r="H918" s="223">
        <v>0.044999999999999998</v>
      </c>
      <c r="I918" s="224"/>
      <c r="J918" s="225">
        <f>ROUND(I918*H918,2)</f>
        <v>0</v>
      </c>
      <c r="K918" s="226"/>
      <c r="L918" s="44"/>
      <c r="M918" s="227" t="s">
        <v>1</v>
      </c>
      <c r="N918" s="228" t="s">
        <v>38</v>
      </c>
      <c r="O918" s="91"/>
      <c r="P918" s="229">
        <f>O918*H918</f>
        <v>0</v>
      </c>
      <c r="Q918" s="229">
        <v>0</v>
      </c>
      <c r="R918" s="229">
        <f>Q918*H918</f>
        <v>0</v>
      </c>
      <c r="S918" s="229">
        <v>0</v>
      </c>
      <c r="T918" s="230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231" t="s">
        <v>307</v>
      </c>
      <c r="AT918" s="231" t="s">
        <v>173</v>
      </c>
      <c r="AU918" s="231" t="s">
        <v>82</v>
      </c>
      <c r="AY918" s="17" t="s">
        <v>171</v>
      </c>
      <c r="BE918" s="232">
        <f>IF(N918="základní",J918,0)</f>
        <v>0</v>
      </c>
      <c r="BF918" s="232">
        <f>IF(N918="snížená",J918,0)</f>
        <v>0</v>
      </c>
      <c r="BG918" s="232">
        <f>IF(N918="zákl. přenesená",J918,0)</f>
        <v>0</v>
      </c>
      <c r="BH918" s="232">
        <f>IF(N918="sníž. přenesená",J918,0)</f>
        <v>0</v>
      </c>
      <c r="BI918" s="232">
        <f>IF(N918="nulová",J918,0)</f>
        <v>0</v>
      </c>
      <c r="BJ918" s="17" t="s">
        <v>80</v>
      </c>
      <c r="BK918" s="232">
        <f>ROUND(I918*H918,2)</f>
        <v>0</v>
      </c>
      <c r="BL918" s="17" t="s">
        <v>307</v>
      </c>
      <c r="BM918" s="231" t="s">
        <v>1062</v>
      </c>
    </row>
    <row r="919" s="2" customFormat="1" ht="24.15" customHeight="1">
      <c r="A919" s="38"/>
      <c r="B919" s="39"/>
      <c r="C919" s="219" t="s">
        <v>1063</v>
      </c>
      <c r="D919" s="219" t="s">
        <v>173</v>
      </c>
      <c r="E919" s="220" t="s">
        <v>1064</v>
      </c>
      <c r="F919" s="221" t="s">
        <v>1065</v>
      </c>
      <c r="G919" s="222" t="s">
        <v>371</v>
      </c>
      <c r="H919" s="223">
        <v>0.044999999999999998</v>
      </c>
      <c r="I919" s="224"/>
      <c r="J919" s="225">
        <f>ROUND(I919*H919,2)</f>
        <v>0</v>
      </c>
      <c r="K919" s="226"/>
      <c r="L919" s="44"/>
      <c r="M919" s="227" t="s">
        <v>1</v>
      </c>
      <c r="N919" s="228" t="s">
        <v>38</v>
      </c>
      <c r="O919" s="91"/>
      <c r="P919" s="229">
        <f>O919*H919</f>
        <v>0</v>
      </c>
      <c r="Q919" s="229">
        <v>0</v>
      </c>
      <c r="R919" s="229">
        <f>Q919*H919</f>
        <v>0</v>
      </c>
      <c r="S919" s="229">
        <v>0</v>
      </c>
      <c r="T919" s="230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31" t="s">
        <v>307</v>
      </c>
      <c r="AT919" s="231" t="s">
        <v>173</v>
      </c>
      <c r="AU919" s="231" t="s">
        <v>82</v>
      </c>
      <c r="AY919" s="17" t="s">
        <v>171</v>
      </c>
      <c r="BE919" s="232">
        <f>IF(N919="základní",J919,0)</f>
        <v>0</v>
      </c>
      <c r="BF919" s="232">
        <f>IF(N919="snížená",J919,0)</f>
        <v>0</v>
      </c>
      <c r="BG919" s="232">
        <f>IF(N919="zákl. přenesená",J919,0)</f>
        <v>0</v>
      </c>
      <c r="BH919" s="232">
        <f>IF(N919="sníž. přenesená",J919,0)</f>
        <v>0</v>
      </c>
      <c r="BI919" s="232">
        <f>IF(N919="nulová",J919,0)</f>
        <v>0</v>
      </c>
      <c r="BJ919" s="17" t="s">
        <v>80</v>
      </c>
      <c r="BK919" s="232">
        <f>ROUND(I919*H919,2)</f>
        <v>0</v>
      </c>
      <c r="BL919" s="17" t="s">
        <v>307</v>
      </c>
      <c r="BM919" s="231" t="s">
        <v>1066</v>
      </c>
    </row>
    <row r="920" s="12" customFormat="1" ht="22.8" customHeight="1">
      <c r="A920" s="12"/>
      <c r="B920" s="203"/>
      <c r="C920" s="204"/>
      <c r="D920" s="205" t="s">
        <v>72</v>
      </c>
      <c r="E920" s="217" t="s">
        <v>1067</v>
      </c>
      <c r="F920" s="217" t="s">
        <v>1068</v>
      </c>
      <c r="G920" s="204"/>
      <c r="H920" s="204"/>
      <c r="I920" s="207"/>
      <c r="J920" s="218">
        <f>BK920</f>
        <v>0</v>
      </c>
      <c r="K920" s="204"/>
      <c r="L920" s="209"/>
      <c r="M920" s="210"/>
      <c r="N920" s="211"/>
      <c r="O920" s="211"/>
      <c r="P920" s="212">
        <f>SUM(P921:P941)</f>
        <v>0</v>
      </c>
      <c r="Q920" s="211"/>
      <c r="R920" s="212">
        <f>SUM(R921:R941)</f>
        <v>0.0020400000000000001</v>
      </c>
      <c r="S920" s="211"/>
      <c r="T920" s="213">
        <f>SUM(T921:T941)</f>
        <v>0</v>
      </c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R920" s="214" t="s">
        <v>82</v>
      </c>
      <c r="AT920" s="215" t="s">
        <v>72</v>
      </c>
      <c r="AU920" s="215" t="s">
        <v>80</v>
      </c>
      <c r="AY920" s="214" t="s">
        <v>171</v>
      </c>
      <c r="BK920" s="216">
        <f>SUM(BK921:BK941)</f>
        <v>0</v>
      </c>
    </row>
    <row r="921" s="2" customFormat="1" ht="24.15" customHeight="1">
      <c r="A921" s="38"/>
      <c r="B921" s="39"/>
      <c r="C921" s="219" t="s">
        <v>1069</v>
      </c>
      <c r="D921" s="219" t="s">
        <v>173</v>
      </c>
      <c r="E921" s="220" t="s">
        <v>1070</v>
      </c>
      <c r="F921" s="221" t="s">
        <v>1071</v>
      </c>
      <c r="G921" s="222" t="s">
        <v>239</v>
      </c>
      <c r="H921" s="223">
        <v>4</v>
      </c>
      <c r="I921" s="224"/>
      <c r="J921" s="225">
        <f>ROUND(I921*H921,2)</f>
        <v>0</v>
      </c>
      <c r="K921" s="226"/>
      <c r="L921" s="44"/>
      <c r="M921" s="227" t="s">
        <v>1</v>
      </c>
      <c r="N921" s="228" t="s">
        <v>38</v>
      </c>
      <c r="O921" s="91"/>
      <c r="P921" s="229">
        <f>O921*H921</f>
        <v>0</v>
      </c>
      <c r="Q921" s="229">
        <v>0.00046999999999999999</v>
      </c>
      <c r="R921" s="229">
        <f>Q921*H921</f>
        <v>0.0018799999999999999</v>
      </c>
      <c r="S921" s="229">
        <v>0</v>
      </c>
      <c r="T921" s="230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231" t="s">
        <v>307</v>
      </c>
      <c r="AT921" s="231" t="s">
        <v>173</v>
      </c>
      <c r="AU921" s="231" t="s">
        <v>82</v>
      </c>
      <c r="AY921" s="17" t="s">
        <v>171</v>
      </c>
      <c r="BE921" s="232">
        <f>IF(N921="základní",J921,0)</f>
        <v>0</v>
      </c>
      <c r="BF921" s="232">
        <f>IF(N921="snížená",J921,0)</f>
        <v>0</v>
      </c>
      <c r="BG921" s="232">
        <f>IF(N921="zákl. přenesená",J921,0)</f>
        <v>0</v>
      </c>
      <c r="BH921" s="232">
        <f>IF(N921="sníž. přenesená",J921,0)</f>
        <v>0</v>
      </c>
      <c r="BI921" s="232">
        <f>IF(N921="nulová",J921,0)</f>
        <v>0</v>
      </c>
      <c r="BJ921" s="17" t="s">
        <v>80</v>
      </c>
      <c r="BK921" s="232">
        <f>ROUND(I921*H921,2)</f>
        <v>0</v>
      </c>
      <c r="BL921" s="17" t="s">
        <v>307</v>
      </c>
      <c r="BM921" s="231" t="s">
        <v>1072</v>
      </c>
    </row>
    <row r="922" s="13" customFormat="1">
      <c r="A922" s="13"/>
      <c r="B922" s="233"/>
      <c r="C922" s="234"/>
      <c r="D922" s="235" t="s">
        <v>179</v>
      </c>
      <c r="E922" s="236" t="s">
        <v>1</v>
      </c>
      <c r="F922" s="237" t="s">
        <v>1073</v>
      </c>
      <c r="G922" s="234"/>
      <c r="H922" s="236" t="s">
        <v>1</v>
      </c>
      <c r="I922" s="238"/>
      <c r="J922" s="234"/>
      <c r="K922" s="234"/>
      <c r="L922" s="239"/>
      <c r="M922" s="240"/>
      <c r="N922" s="241"/>
      <c r="O922" s="241"/>
      <c r="P922" s="241"/>
      <c r="Q922" s="241"/>
      <c r="R922" s="241"/>
      <c r="S922" s="241"/>
      <c r="T922" s="242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3" t="s">
        <v>179</v>
      </c>
      <c r="AU922" s="243" t="s">
        <v>82</v>
      </c>
      <c r="AV922" s="13" t="s">
        <v>80</v>
      </c>
      <c r="AW922" s="13" t="s">
        <v>30</v>
      </c>
      <c r="AX922" s="13" t="s">
        <v>73</v>
      </c>
      <c r="AY922" s="243" t="s">
        <v>171</v>
      </c>
    </row>
    <row r="923" s="14" customFormat="1">
      <c r="A923" s="14"/>
      <c r="B923" s="244"/>
      <c r="C923" s="245"/>
      <c r="D923" s="235" t="s">
        <v>179</v>
      </c>
      <c r="E923" s="246" t="s">
        <v>1</v>
      </c>
      <c r="F923" s="247" t="s">
        <v>82</v>
      </c>
      <c r="G923" s="245"/>
      <c r="H923" s="248">
        <v>2</v>
      </c>
      <c r="I923" s="249"/>
      <c r="J923" s="245"/>
      <c r="K923" s="245"/>
      <c r="L923" s="250"/>
      <c r="M923" s="251"/>
      <c r="N923" s="252"/>
      <c r="O923" s="252"/>
      <c r="P923" s="252"/>
      <c r="Q923" s="252"/>
      <c r="R923" s="252"/>
      <c r="S923" s="252"/>
      <c r="T923" s="253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4" t="s">
        <v>179</v>
      </c>
      <c r="AU923" s="254" t="s">
        <v>82</v>
      </c>
      <c r="AV923" s="14" t="s">
        <v>82</v>
      </c>
      <c r="AW923" s="14" t="s">
        <v>30</v>
      </c>
      <c r="AX923" s="14" t="s">
        <v>73</v>
      </c>
      <c r="AY923" s="254" t="s">
        <v>171</v>
      </c>
    </row>
    <row r="924" s="13" customFormat="1">
      <c r="A924" s="13"/>
      <c r="B924" s="233"/>
      <c r="C924" s="234"/>
      <c r="D924" s="235" t="s">
        <v>179</v>
      </c>
      <c r="E924" s="236" t="s">
        <v>1</v>
      </c>
      <c r="F924" s="237" t="s">
        <v>1074</v>
      </c>
      <c r="G924" s="234"/>
      <c r="H924" s="236" t="s">
        <v>1</v>
      </c>
      <c r="I924" s="238"/>
      <c r="J924" s="234"/>
      <c r="K924" s="234"/>
      <c r="L924" s="239"/>
      <c r="M924" s="240"/>
      <c r="N924" s="241"/>
      <c r="O924" s="241"/>
      <c r="P924" s="241"/>
      <c r="Q924" s="241"/>
      <c r="R924" s="241"/>
      <c r="S924" s="241"/>
      <c r="T924" s="242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3" t="s">
        <v>179</v>
      </c>
      <c r="AU924" s="243" t="s">
        <v>82</v>
      </c>
      <c r="AV924" s="13" t="s">
        <v>80</v>
      </c>
      <c r="AW924" s="13" t="s">
        <v>30</v>
      </c>
      <c r="AX924" s="13" t="s">
        <v>73</v>
      </c>
      <c r="AY924" s="243" t="s">
        <v>171</v>
      </c>
    </row>
    <row r="925" s="14" customFormat="1">
      <c r="A925" s="14"/>
      <c r="B925" s="244"/>
      <c r="C925" s="245"/>
      <c r="D925" s="235" t="s">
        <v>179</v>
      </c>
      <c r="E925" s="246" t="s">
        <v>1</v>
      </c>
      <c r="F925" s="247" t="s">
        <v>82</v>
      </c>
      <c r="G925" s="245"/>
      <c r="H925" s="248">
        <v>2</v>
      </c>
      <c r="I925" s="249"/>
      <c r="J925" s="245"/>
      <c r="K925" s="245"/>
      <c r="L925" s="250"/>
      <c r="M925" s="251"/>
      <c r="N925" s="252"/>
      <c r="O925" s="252"/>
      <c r="P925" s="252"/>
      <c r="Q925" s="252"/>
      <c r="R925" s="252"/>
      <c r="S925" s="252"/>
      <c r="T925" s="253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4" t="s">
        <v>179</v>
      </c>
      <c r="AU925" s="254" t="s">
        <v>82</v>
      </c>
      <c r="AV925" s="14" t="s">
        <v>82</v>
      </c>
      <c r="AW925" s="14" t="s">
        <v>30</v>
      </c>
      <c r="AX925" s="14" t="s">
        <v>73</v>
      </c>
      <c r="AY925" s="254" t="s">
        <v>171</v>
      </c>
    </row>
    <row r="926" s="15" customFormat="1">
      <c r="A926" s="15"/>
      <c r="B926" s="255"/>
      <c r="C926" s="256"/>
      <c r="D926" s="235" t="s">
        <v>179</v>
      </c>
      <c r="E926" s="257" t="s">
        <v>1</v>
      </c>
      <c r="F926" s="258" t="s">
        <v>187</v>
      </c>
      <c r="G926" s="256"/>
      <c r="H926" s="259">
        <v>4</v>
      </c>
      <c r="I926" s="260"/>
      <c r="J926" s="256"/>
      <c r="K926" s="256"/>
      <c r="L926" s="261"/>
      <c r="M926" s="262"/>
      <c r="N926" s="263"/>
      <c r="O926" s="263"/>
      <c r="P926" s="263"/>
      <c r="Q926" s="263"/>
      <c r="R926" s="263"/>
      <c r="S926" s="263"/>
      <c r="T926" s="264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65" t="s">
        <v>179</v>
      </c>
      <c r="AU926" s="265" t="s">
        <v>82</v>
      </c>
      <c r="AV926" s="15" t="s">
        <v>177</v>
      </c>
      <c r="AW926" s="15" t="s">
        <v>30</v>
      </c>
      <c r="AX926" s="15" t="s">
        <v>80</v>
      </c>
      <c r="AY926" s="265" t="s">
        <v>171</v>
      </c>
    </row>
    <row r="927" s="2" customFormat="1" ht="21.75" customHeight="1">
      <c r="A927" s="38"/>
      <c r="B927" s="39"/>
      <c r="C927" s="219" t="s">
        <v>1075</v>
      </c>
      <c r="D927" s="219" t="s">
        <v>173</v>
      </c>
      <c r="E927" s="220" t="s">
        <v>1076</v>
      </c>
      <c r="F927" s="221" t="s">
        <v>1077</v>
      </c>
      <c r="G927" s="222" t="s">
        <v>195</v>
      </c>
      <c r="H927" s="223">
        <v>4</v>
      </c>
      <c r="I927" s="224"/>
      <c r="J927" s="225">
        <f>ROUND(I927*H927,2)</f>
        <v>0</v>
      </c>
      <c r="K927" s="226"/>
      <c r="L927" s="44"/>
      <c r="M927" s="227" t="s">
        <v>1</v>
      </c>
      <c r="N927" s="228" t="s">
        <v>38</v>
      </c>
      <c r="O927" s="91"/>
      <c r="P927" s="229">
        <f>O927*H927</f>
        <v>0</v>
      </c>
      <c r="Q927" s="229">
        <v>1.0000000000000001E-05</v>
      </c>
      <c r="R927" s="229">
        <f>Q927*H927</f>
        <v>4.0000000000000003E-05</v>
      </c>
      <c r="S927" s="229">
        <v>0</v>
      </c>
      <c r="T927" s="230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31" t="s">
        <v>307</v>
      </c>
      <c r="AT927" s="231" t="s">
        <v>173</v>
      </c>
      <c r="AU927" s="231" t="s">
        <v>82</v>
      </c>
      <c r="AY927" s="17" t="s">
        <v>171</v>
      </c>
      <c r="BE927" s="232">
        <f>IF(N927="základní",J927,0)</f>
        <v>0</v>
      </c>
      <c r="BF927" s="232">
        <f>IF(N927="snížená",J927,0)</f>
        <v>0</v>
      </c>
      <c r="BG927" s="232">
        <f>IF(N927="zákl. přenesená",J927,0)</f>
        <v>0</v>
      </c>
      <c r="BH927" s="232">
        <f>IF(N927="sníž. přenesená",J927,0)</f>
        <v>0</v>
      </c>
      <c r="BI927" s="232">
        <f>IF(N927="nulová",J927,0)</f>
        <v>0</v>
      </c>
      <c r="BJ927" s="17" t="s">
        <v>80</v>
      </c>
      <c r="BK927" s="232">
        <f>ROUND(I927*H927,2)</f>
        <v>0</v>
      </c>
      <c r="BL927" s="17" t="s">
        <v>307</v>
      </c>
      <c r="BM927" s="231" t="s">
        <v>1078</v>
      </c>
    </row>
    <row r="928" s="13" customFormat="1">
      <c r="A928" s="13"/>
      <c r="B928" s="233"/>
      <c r="C928" s="234"/>
      <c r="D928" s="235" t="s">
        <v>179</v>
      </c>
      <c r="E928" s="236" t="s">
        <v>1</v>
      </c>
      <c r="F928" s="237" t="s">
        <v>1073</v>
      </c>
      <c r="G928" s="234"/>
      <c r="H928" s="236" t="s">
        <v>1</v>
      </c>
      <c r="I928" s="238"/>
      <c r="J928" s="234"/>
      <c r="K928" s="234"/>
      <c r="L928" s="239"/>
      <c r="M928" s="240"/>
      <c r="N928" s="241"/>
      <c r="O928" s="241"/>
      <c r="P928" s="241"/>
      <c r="Q928" s="241"/>
      <c r="R928" s="241"/>
      <c r="S928" s="241"/>
      <c r="T928" s="242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3" t="s">
        <v>179</v>
      </c>
      <c r="AU928" s="243" t="s">
        <v>82</v>
      </c>
      <c r="AV928" s="13" t="s">
        <v>80</v>
      </c>
      <c r="AW928" s="13" t="s">
        <v>30</v>
      </c>
      <c r="AX928" s="13" t="s">
        <v>73</v>
      </c>
      <c r="AY928" s="243" t="s">
        <v>171</v>
      </c>
    </row>
    <row r="929" s="14" customFormat="1">
      <c r="A929" s="14"/>
      <c r="B929" s="244"/>
      <c r="C929" s="245"/>
      <c r="D929" s="235" t="s">
        <v>179</v>
      </c>
      <c r="E929" s="246" t="s">
        <v>1</v>
      </c>
      <c r="F929" s="247" t="s">
        <v>82</v>
      </c>
      <c r="G929" s="245"/>
      <c r="H929" s="248">
        <v>2</v>
      </c>
      <c r="I929" s="249"/>
      <c r="J929" s="245"/>
      <c r="K929" s="245"/>
      <c r="L929" s="250"/>
      <c r="M929" s="251"/>
      <c r="N929" s="252"/>
      <c r="O929" s="252"/>
      <c r="P929" s="252"/>
      <c r="Q929" s="252"/>
      <c r="R929" s="252"/>
      <c r="S929" s="252"/>
      <c r="T929" s="253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4" t="s">
        <v>179</v>
      </c>
      <c r="AU929" s="254" t="s">
        <v>82</v>
      </c>
      <c r="AV929" s="14" t="s">
        <v>82</v>
      </c>
      <c r="AW929" s="14" t="s">
        <v>30</v>
      </c>
      <c r="AX929" s="14" t="s">
        <v>73</v>
      </c>
      <c r="AY929" s="254" t="s">
        <v>171</v>
      </c>
    </row>
    <row r="930" s="13" customFormat="1">
      <c r="A930" s="13"/>
      <c r="B930" s="233"/>
      <c r="C930" s="234"/>
      <c r="D930" s="235" t="s">
        <v>179</v>
      </c>
      <c r="E930" s="236" t="s">
        <v>1</v>
      </c>
      <c r="F930" s="237" t="s">
        <v>1074</v>
      </c>
      <c r="G930" s="234"/>
      <c r="H930" s="236" t="s">
        <v>1</v>
      </c>
      <c r="I930" s="238"/>
      <c r="J930" s="234"/>
      <c r="K930" s="234"/>
      <c r="L930" s="239"/>
      <c r="M930" s="240"/>
      <c r="N930" s="241"/>
      <c r="O930" s="241"/>
      <c r="P930" s="241"/>
      <c r="Q930" s="241"/>
      <c r="R930" s="241"/>
      <c r="S930" s="241"/>
      <c r="T930" s="242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3" t="s">
        <v>179</v>
      </c>
      <c r="AU930" s="243" t="s">
        <v>82</v>
      </c>
      <c r="AV930" s="13" t="s">
        <v>80</v>
      </c>
      <c r="AW930" s="13" t="s">
        <v>30</v>
      </c>
      <c r="AX930" s="13" t="s">
        <v>73</v>
      </c>
      <c r="AY930" s="243" t="s">
        <v>171</v>
      </c>
    </row>
    <row r="931" s="14" customFormat="1">
      <c r="A931" s="14"/>
      <c r="B931" s="244"/>
      <c r="C931" s="245"/>
      <c r="D931" s="235" t="s">
        <v>179</v>
      </c>
      <c r="E931" s="246" t="s">
        <v>1</v>
      </c>
      <c r="F931" s="247" t="s">
        <v>82</v>
      </c>
      <c r="G931" s="245"/>
      <c r="H931" s="248">
        <v>2</v>
      </c>
      <c r="I931" s="249"/>
      <c r="J931" s="245"/>
      <c r="K931" s="245"/>
      <c r="L931" s="250"/>
      <c r="M931" s="251"/>
      <c r="N931" s="252"/>
      <c r="O931" s="252"/>
      <c r="P931" s="252"/>
      <c r="Q931" s="252"/>
      <c r="R931" s="252"/>
      <c r="S931" s="252"/>
      <c r="T931" s="253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4" t="s">
        <v>179</v>
      </c>
      <c r="AU931" s="254" t="s">
        <v>82</v>
      </c>
      <c r="AV931" s="14" t="s">
        <v>82</v>
      </c>
      <c r="AW931" s="14" t="s">
        <v>30</v>
      </c>
      <c r="AX931" s="14" t="s">
        <v>73</v>
      </c>
      <c r="AY931" s="254" t="s">
        <v>171</v>
      </c>
    </row>
    <row r="932" s="15" customFormat="1">
      <c r="A932" s="15"/>
      <c r="B932" s="255"/>
      <c r="C932" s="256"/>
      <c r="D932" s="235" t="s">
        <v>179</v>
      </c>
      <c r="E932" s="257" t="s">
        <v>1</v>
      </c>
      <c r="F932" s="258" t="s">
        <v>187</v>
      </c>
      <c r="G932" s="256"/>
      <c r="H932" s="259">
        <v>4</v>
      </c>
      <c r="I932" s="260"/>
      <c r="J932" s="256"/>
      <c r="K932" s="256"/>
      <c r="L932" s="261"/>
      <c r="M932" s="262"/>
      <c r="N932" s="263"/>
      <c r="O932" s="263"/>
      <c r="P932" s="263"/>
      <c r="Q932" s="263"/>
      <c r="R932" s="263"/>
      <c r="S932" s="263"/>
      <c r="T932" s="264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65" t="s">
        <v>179</v>
      </c>
      <c r="AU932" s="265" t="s">
        <v>82</v>
      </c>
      <c r="AV932" s="15" t="s">
        <v>177</v>
      </c>
      <c r="AW932" s="15" t="s">
        <v>30</v>
      </c>
      <c r="AX932" s="15" t="s">
        <v>80</v>
      </c>
      <c r="AY932" s="265" t="s">
        <v>171</v>
      </c>
    </row>
    <row r="933" s="2" customFormat="1" ht="24.15" customHeight="1">
      <c r="A933" s="38"/>
      <c r="B933" s="39"/>
      <c r="C933" s="219" t="s">
        <v>1079</v>
      </c>
      <c r="D933" s="219" t="s">
        <v>173</v>
      </c>
      <c r="E933" s="220" t="s">
        <v>1080</v>
      </c>
      <c r="F933" s="221" t="s">
        <v>1081</v>
      </c>
      <c r="G933" s="222" t="s">
        <v>195</v>
      </c>
      <c r="H933" s="223">
        <v>4</v>
      </c>
      <c r="I933" s="224"/>
      <c r="J933" s="225">
        <f>ROUND(I933*H933,2)</f>
        <v>0</v>
      </c>
      <c r="K933" s="226"/>
      <c r="L933" s="44"/>
      <c r="M933" s="227" t="s">
        <v>1</v>
      </c>
      <c r="N933" s="228" t="s">
        <v>38</v>
      </c>
      <c r="O933" s="91"/>
      <c r="P933" s="229">
        <f>O933*H933</f>
        <v>0</v>
      </c>
      <c r="Q933" s="229">
        <v>3.0000000000000001E-05</v>
      </c>
      <c r="R933" s="229">
        <f>Q933*H933</f>
        <v>0.00012</v>
      </c>
      <c r="S933" s="229">
        <v>0</v>
      </c>
      <c r="T933" s="230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231" t="s">
        <v>307</v>
      </c>
      <c r="AT933" s="231" t="s">
        <v>173</v>
      </c>
      <c r="AU933" s="231" t="s">
        <v>82</v>
      </c>
      <c r="AY933" s="17" t="s">
        <v>171</v>
      </c>
      <c r="BE933" s="232">
        <f>IF(N933="základní",J933,0)</f>
        <v>0</v>
      </c>
      <c r="BF933" s="232">
        <f>IF(N933="snížená",J933,0)</f>
        <v>0</v>
      </c>
      <c r="BG933" s="232">
        <f>IF(N933="zákl. přenesená",J933,0)</f>
        <v>0</v>
      </c>
      <c r="BH933" s="232">
        <f>IF(N933="sníž. přenesená",J933,0)</f>
        <v>0</v>
      </c>
      <c r="BI933" s="232">
        <f>IF(N933="nulová",J933,0)</f>
        <v>0</v>
      </c>
      <c r="BJ933" s="17" t="s">
        <v>80</v>
      </c>
      <c r="BK933" s="232">
        <f>ROUND(I933*H933,2)</f>
        <v>0</v>
      </c>
      <c r="BL933" s="17" t="s">
        <v>307</v>
      </c>
      <c r="BM933" s="231" t="s">
        <v>1082</v>
      </c>
    </row>
    <row r="934" s="13" customFormat="1">
      <c r="A934" s="13"/>
      <c r="B934" s="233"/>
      <c r="C934" s="234"/>
      <c r="D934" s="235" t="s">
        <v>179</v>
      </c>
      <c r="E934" s="236" t="s">
        <v>1</v>
      </c>
      <c r="F934" s="237" t="s">
        <v>1073</v>
      </c>
      <c r="G934" s="234"/>
      <c r="H934" s="236" t="s">
        <v>1</v>
      </c>
      <c r="I934" s="238"/>
      <c r="J934" s="234"/>
      <c r="K934" s="234"/>
      <c r="L934" s="239"/>
      <c r="M934" s="240"/>
      <c r="N934" s="241"/>
      <c r="O934" s="241"/>
      <c r="P934" s="241"/>
      <c r="Q934" s="241"/>
      <c r="R934" s="241"/>
      <c r="S934" s="241"/>
      <c r="T934" s="242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3" t="s">
        <v>179</v>
      </c>
      <c r="AU934" s="243" t="s">
        <v>82</v>
      </c>
      <c r="AV934" s="13" t="s">
        <v>80</v>
      </c>
      <c r="AW934" s="13" t="s">
        <v>30</v>
      </c>
      <c r="AX934" s="13" t="s">
        <v>73</v>
      </c>
      <c r="AY934" s="243" t="s">
        <v>171</v>
      </c>
    </row>
    <row r="935" s="14" customFormat="1">
      <c r="A935" s="14"/>
      <c r="B935" s="244"/>
      <c r="C935" s="245"/>
      <c r="D935" s="235" t="s">
        <v>179</v>
      </c>
      <c r="E935" s="246" t="s">
        <v>1</v>
      </c>
      <c r="F935" s="247" t="s">
        <v>82</v>
      </c>
      <c r="G935" s="245"/>
      <c r="H935" s="248">
        <v>2</v>
      </c>
      <c r="I935" s="249"/>
      <c r="J935" s="245"/>
      <c r="K935" s="245"/>
      <c r="L935" s="250"/>
      <c r="M935" s="251"/>
      <c r="N935" s="252"/>
      <c r="O935" s="252"/>
      <c r="P935" s="252"/>
      <c r="Q935" s="252"/>
      <c r="R935" s="252"/>
      <c r="S935" s="252"/>
      <c r="T935" s="253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4" t="s">
        <v>179</v>
      </c>
      <c r="AU935" s="254" t="s">
        <v>82</v>
      </c>
      <c r="AV935" s="14" t="s">
        <v>82</v>
      </c>
      <c r="AW935" s="14" t="s">
        <v>30</v>
      </c>
      <c r="AX935" s="14" t="s">
        <v>73</v>
      </c>
      <c r="AY935" s="254" t="s">
        <v>171</v>
      </c>
    </row>
    <row r="936" s="13" customFormat="1">
      <c r="A936" s="13"/>
      <c r="B936" s="233"/>
      <c r="C936" s="234"/>
      <c r="D936" s="235" t="s">
        <v>179</v>
      </c>
      <c r="E936" s="236" t="s">
        <v>1</v>
      </c>
      <c r="F936" s="237" t="s">
        <v>1074</v>
      </c>
      <c r="G936" s="234"/>
      <c r="H936" s="236" t="s">
        <v>1</v>
      </c>
      <c r="I936" s="238"/>
      <c r="J936" s="234"/>
      <c r="K936" s="234"/>
      <c r="L936" s="239"/>
      <c r="M936" s="240"/>
      <c r="N936" s="241"/>
      <c r="O936" s="241"/>
      <c r="P936" s="241"/>
      <c r="Q936" s="241"/>
      <c r="R936" s="241"/>
      <c r="S936" s="241"/>
      <c r="T936" s="242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3" t="s">
        <v>179</v>
      </c>
      <c r="AU936" s="243" t="s">
        <v>82</v>
      </c>
      <c r="AV936" s="13" t="s">
        <v>80</v>
      </c>
      <c r="AW936" s="13" t="s">
        <v>30</v>
      </c>
      <c r="AX936" s="13" t="s">
        <v>73</v>
      </c>
      <c r="AY936" s="243" t="s">
        <v>171</v>
      </c>
    </row>
    <row r="937" s="14" customFormat="1">
      <c r="A937" s="14"/>
      <c r="B937" s="244"/>
      <c r="C937" s="245"/>
      <c r="D937" s="235" t="s">
        <v>179</v>
      </c>
      <c r="E937" s="246" t="s">
        <v>1</v>
      </c>
      <c r="F937" s="247" t="s">
        <v>82</v>
      </c>
      <c r="G937" s="245"/>
      <c r="H937" s="248">
        <v>2</v>
      </c>
      <c r="I937" s="249"/>
      <c r="J937" s="245"/>
      <c r="K937" s="245"/>
      <c r="L937" s="250"/>
      <c r="M937" s="251"/>
      <c r="N937" s="252"/>
      <c r="O937" s="252"/>
      <c r="P937" s="252"/>
      <c r="Q937" s="252"/>
      <c r="R937" s="252"/>
      <c r="S937" s="252"/>
      <c r="T937" s="253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4" t="s">
        <v>179</v>
      </c>
      <c r="AU937" s="254" t="s">
        <v>82</v>
      </c>
      <c r="AV937" s="14" t="s">
        <v>82</v>
      </c>
      <c r="AW937" s="14" t="s">
        <v>30</v>
      </c>
      <c r="AX937" s="14" t="s">
        <v>73</v>
      </c>
      <c r="AY937" s="254" t="s">
        <v>171</v>
      </c>
    </row>
    <row r="938" s="15" customFormat="1">
      <c r="A938" s="15"/>
      <c r="B938" s="255"/>
      <c r="C938" s="256"/>
      <c r="D938" s="235" t="s">
        <v>179</v>
      </c>
      <c r="E938" s="257" t="s">
        <v>1</v>
      </c>
      <c r="F938" s="258" t="s">
        <v>187</v>
      </c>
      <c r="G938" s="256"/>
      <c r="H938" s="259">
        <v>4</v>
      </c>
      <c r="I938" s="260"/>
      <c r="J938" s="256"/>
      <c r="K938" s="256"/>
      <c r="L938" s="261"/>
      <c r="M938" s="262"/>
      <c r="N938" s="263"/>
      <c r="O938" s="263"/>
      <c r="P938" s="263"/>
      <c r="Q938" s="263"/>
      <c r="R938" s="263"/>
      <c r="S938" s="263"/>
      <c r="T938" s="264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T938" s="265" t="s">
        <v>179</v>
      </c>
      <c r="AU938" s="265" t="s">
        <v>82</v>
      </c>
      <c r="AV938" s="15" t="s">
        <v>177</v>
      </c>
      <c r="AW938" s="15" t="s">
        <v>30</v>
      </c>
      <c r="AX938" s="15" t="s">
        <v>80</v>
      </c>
      <c r="AY938" s="265" t="s">
        <v>171</v>
      </c>
    </row>
    <row r="939" s="2" customFormat="1" ht="24.15" customHeight="1">
      <c r="A939" s="38"/>
      <c r="B939" s="39"/>
      <c r="C939" s="219" t="s">
        <v>1083</v>
      </c>
      <c r="D939" s="219" t="s">
        <v>173</v>
      </c>
      <c r="E939" s="220" t="s">
        <v>1084</v>
      </c>
      <c r="F939" s="221" t="s">
        <v>1085</v>
      </c>
      <c r="G939" s="222" t="s">
        <v>371</v>
      </c>
      <c r="H939" s="223">
        <v>0.002</v>
      </c>
      <c r="I939" s="224"/>
      <c r="J939" s="225">
        <f>ROUND(I939*H939,2)</f>
        <v>0</v>
      </c>
      <c r="K939" s="226"/>
      <c r="L939" s="44"/>
      <c r="M939" s="227" t="s">
        <v>1</v>
      </c>
      <c r="N939" s="228" t="s">
        <v>38</v>
      </c>
      <c r="O939" s="91"/>
      <c r="P939" s="229">
        <f>O939*H939</f>
        <v>0</v>
      </c>
      <c r="Q939" s="229">
        <v>0</v>
      </c>
      <c r="R939" s="229">
        <f>Q939*H939</f>
        <v>0</v>
      </c>
      <c r="S939" s="229">
        <v>0</v>
      </c>
      <c r="T939" s="230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31" t="s">
        <v>307</v>
      </c>
      <c r="AT939" s="231" t="s">
        <v>173</v>
      </c>
      <c r="AU939" s="231" t="s">
        <v>82</v>
      </c>
      <c r="AY939" s="17" t="s">
        <v>171</v>
      </c>
      <c r="BE939" s="232">
        <f>IF(N939="základní",J939,0)</f>
        <v>0</v>
      </c>
      <c r="BF939" s="232">
        <f>IF(N939="snížená",J939,0)</f>
        <v>0</v>
      </c>
      <c r="BG939" s="232">
        <f>IF(N939="zákl. přenesená",J939,0)</f>
        <v>0</v>
      </c>
      <c r="BH939" s="232">
        <f>IF(N939="sníž. přenesená",J939,0)</f>
        <v>0</v>
      </c>
      <c r="BI939" s="232">
        <f>IF(N939="nulová",J939,0)</f>
        <v>0</v>
      </c>
      <c r="BJ939" s="17" t="s">
        <v>80</v>
      </c>
      <c r="BK939" s="232">
        <f>ROUND(I939*H939,2)</f>
        <v>0</v>
      </c>
      <c r="BL939" s="17" t="s">
        <v>307</v>
      </c>
      <c r="BM939" s="231" t="s">
        <v>1086</v>
      </c>
    </row>
    <row r="940" s="2" customFormat="1" ht="24.15" customHeight="1">
      <c r="A940" s="38"/>
      <c r="B940" s="39"/>
      <c r="C940" s="219" t="s">
        <v>1087</v>
      </c>
      <c r="D940" s="219" t="s">
        <v>173</v>
      </c>
      <c r="E940" s="220" t="s">
        <v>1088</v>
      </c>
      <c r="F940" s="221" t="s">
        <v>1089</v>
      </c>
      <c r="G940" s="222" t="s">
        <v>371</v>
      </c>
      <c r="H940" s="223">
        <v>0.002</v>
      </c>
      <c r="I940" s="224"/>
      <c r="J940" s="225">
        <f>ROUND(I940*H940,2)</f>
        <v>0</v>
      </c>
      <c r="K940" s="226"/>
      <c r="L940" s="44"/>
      <c r="M940" s="227" t="s">
        <v>1</v>
      </c>
      <c r="N940" s="228" t="s">
        <v>38</v>
      </c>
      <c r="O940" s="91"/>
      <c r="P940" s="229">
        <f>O940*H940</f>
        <v>0</v>
      </c>
      <c r="Q940" s="229">
        <v>0</v>
      </c>
      <c r="R940" s="229">
        <f>Q940*H940</f>
        <v>0</v>
      </c>
      <c r="S940" s="229">
        <v>0</v>
      </c>
      <c r="T940" s="230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31" t="s">
        <v>307</v>
      </c>
      <c r="AT940" s="231" t="s">
        <v>173</v>
      </c>
      <c r="AU940" s="231" t="s">
        <v>82</v>
      </c>
      <c r="AY940" s="17" t="s">
        <v>171</v>
      </c>
      <c r="BE940" s="232">
        <f>IF(N940="základní",J940,0)</f>
        <v>0</v>
      </c>
      <c r="BF940" s="232">
        <f>IF(N940="snížená",J940,0)</f>
        <v>0</v>
      </c>
      <c r="BG940" s="232">
        <f>IF(N940="zákl. přenesená",J940,0)</f>
        <v>0</v>
      </c>
      <c r="BH940" s="232">
        <f>IF(N940="sníž. přenesená",J940,0)</f>
        <v>0</v>
      </c>
      <c r="BI940" s="232">
        <f>IF(N940="nulová",J940,0)</f>
        <v>0</v>
      </c>
      <c r="BJ940" s="17" t="s">
        <v>80</v>
      </c>
      <c r="BK940" s="232">
        <f>ROUND(I940*H940,2)</f>
        <v>0</v>
      </c>
      <c r="BL940" s="17" t="s">
        <v>307</v>
      </c>
      <c r="BM940" s="231" t="s">
        <v>1090</v>
      </c>
    </row>
    <row r="941" s="2" customFormat="1" ht="24.15" customHeight="1">
      <c r="A941" s="38"/>
      <c r="B941" s="39"/>
      <c r="C941" s="219" t="s">
        <v>1091</v>
      </c>
      <c r="D941" s="219" t="s">
        <v>173</v>
      </c>
      <c r="E941" s="220" t="s">
        <v>1092</v>
      </c>
      <c r="F941" s="221" t="s">
        <v>1093</v>
      </c>
      <c r="G941" s="222" t="s">
        <v>371</v>
      </c>
      <c r="H941" s="223">
        <v>0.002</v>
      </c>
      <c r="I941" s="224"/>
      <c r="J941" s="225">
        <f>ROUND(I941*H941,2)</f>
        <v>0</v>
      </c>
      <c r="K941" s="226"/>
      <c r="L941" s="44"/>
      <c r="M941" s="227" t="s">
        <v>1</v>
      </c>
      <c r="N941" s="228" t="s">
        <v>38</v>
      </c>
      <c r="O941" s="91"/>
      <c r="P941" s="229">
        <f>O941*H941</f>
        <v>0</v>
      </c>
      <c r="Q941" s="229">
        <v>0</v>
      </c>
      <c r="R941" s="229">
        <f>Q941*H941</f>
        <v>0</v>
      </c>
      <c r="S941" s="229">
        <v>0</v>
      </c>
      <c r="T941" s="230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31" t="s">
        <v>307</v>
      </c>
      <c r="AT941" s="231" t="s">
        <v>173</v>
      </c>
      <c r="AU941" s="231" t="s">
        <v>82</v>
      </c>
      <c r="AY941" s="17" t="s">
        <v>171</v>
      </c>
      <c r="BE941" s="232">
        <f>IF(N941="základní",J941,0)</f>
        <v>0</v>
      </c>
      <c r="BF941" s="232">
        <f>IF(N941="snížená",J941,0)</f>
        <v>0</v>
      </c>
      <c r="BG941" s="232">
        <f>IF(N941="zákl. přenesená",J941,0)</f>
        <v>0</v>
      </c>
      <c r="BH941" s="232">
        <f>IF(N941="sníž. přenesená",J941,0)</f>
        <v>0</v>
      </c>
      <c r="BI941" s="232">
        <f>IF(N941="nulová",J941,0)</f>
        <v>0</v>
      </c>
      <c r="BJ941" s="17" t="s">
        <v>80</v>
      </c>
      <c r="BK941" s="232">
        <f>ROUND(I941*H941,2)</f>
        <v>0</v>
      </c>
      <c r="BL941" s="17" t="s">
        <v>307</v>
      </c>
      <c r="BM941" s="231" t="s">
        <v>1094</v>
      </c>
    </row>
    <row r="942" s="12" customFormat="1" ht="22.8" customHeight="1">
      <c r="A942" s="12"/>
      <c r="B942" s="203"/>
      <c r="C942" s="204"/>
      <c r="D942" s="205" t="s">
        <v>72</v>
      </c>
      <c r="E942" s="217" t="s">
        <v>1095</v>
      </c>
      <c r="F942" s="217" t="s">
        <v>1096</v>
      </c>
      <c r="G942" s="204"/>
      <c r="H942" s="204"/>
      <c r="I942" s="207"/>
      <c r="J942" s="218">
        <f>BK942</f>
        <v>0</v>
      </c>
      <c r="K942" s="204"/>
      <c r="L942" s="209"/>
      <c r="M942" s="210"/>
      <c r="N942" s="211"/>
      <c r="O942" s="211"/>
      <c r="P942" s="212">
        <f>SUM(P943:P946)</f>
        <v>0</v>
      </c>
      <c r="Q942" s="211"/>
      <c r="R942" s="212">
        <f>SUM(R943:R946)</f>
        <v>0.0012000000000000001</v>
      </c>
      <c r="S942" s="211"/>
      <c r="T942" s="213">
        <f>SUM(T943:T946)</f>
        <v>0</v>
      </c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R942" s="214" t="s">
        <v>82</v>
      </c>
      <c r="AT942" s="215" t="s">
        <v>72</v>
      </c>
      <c r="AU942" s="215" t="s">
        <v>80</v>
      </c>
      <c r="AY942" s="214" t="s">
        <v>171</v>
      </c>
      <c r="BK942" s="216">
        <f>SUM(BK943:BK946)</f>
        <v>0</v>
      </c>
    </row>
    <row r="943" s="2" customFormat="1" ht="24.15" customHeight="1">
      <c r="A943" s="38"/>
      <c r="B943" s="39"/>
      <c r="C943" s="219" t="s">
        <v>1097</v>
      </c>
      <c r="D943" s="219" t="s">
        <v>173</v>
      </c>
      <c r="E943" s="220" t="s">
        <v>1098</v>
      </c>
      <c r="F943" s="221" t="s">
        <v>1099</v>
      </c>
      <c r="G943" s="222" t="s">
        <v>195</v>
      </c>
      <c r="H943" s="223">
        <v>12</v>
      </c>
      <c r="I943" s="224"/>
      <c r="J943" s="225">
        <f>ROUND(I943*H943,2)</f>
        <v>0</v>
      </c>
      <c r="K943" s="226"/>
      <c r="L943" s="44"/>
      <c r="M943" s="227" t="s">
        <v>1</v>
      </c>
      <c r="N943" s="228" t="s">
        <v>38</v>
      </c>
      <c r="O943" s="91"/>
      <c r="P943" s="229">
        <f>O943*H943</f>
        <v>0</v>
      </c>
      <c r="Q943" s="229">
        <v>0.00010000000000000001</v>
      </c>
      <c r="R943" s="229">
        <f>Q943*H943</f>
        <v>0.0012000000000000001</v>
      </c>
      <c r="S943" s="229">
        <v>0</v>
      </c>
      <c r="T943" s="230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31" t="s">
        <v>307</v>
      </c>
      <c r="AT943" s="231" t="s">
        <v>173</v>
      </c>
      <c r="AU943" s="231" t="s">
        <v>82</v>
      </c>
      <c r="AY943" s="17" t="s">
        <v>171</v>
      </c>
      <c r="BE943" s="232">
        <f>IF(N943="základní",J943,0)</f>
        <v>0</v>
      </c>
      <c r="BF943" s="232">
        <f>IF(N943="snížená",J943,0)</f>
        <v>0</v>
      </c>
      <c r="BG943" s="232">
        <f>IF(N943="zákl. přenesená",J943,0)</f>
        <v>0</v>
      </c>
      <c r="BH943" s="232">
        <f>IF(N943="sníž. přenesená",J943,0)</f>
        <v>0</v>
      </c>
      <c r="BI943" s="232">
        <f>IF(N943="nulová",J943,0)</f>
        <v>0</v>
      </c>
      <c r="BJ943" s="17" t="s">
        <v>80</v>
      </c>
      <c r="BK943" s="232">
        <f>ROUND(I943*H943,2)</f>
        <v>0</v>
      </c>
      <c r="BL943" s="17" t="s">
        <v>307</v>
      </c>
      <c r="BM943" s="231" t="s">
        <v>1100</v>
      </c>
    </row>
    <row r="944" s="2" customFormat="1" ht="21.75" customHeight="1">
      <c r="A944" s="38"/>
      <c r="B944" s="39"/>
      <c r="C944" s="219" t="s">
        <v>1101</v>
      </c>
      <c r="D944" s="219" t="s">
        <v>173</v>
      </c>
      <c r="E944" s="220" t="s">
        <v>1102</v>
      </c>
      <c r="F944" s="221" t="s">
        <v>1103</v>
      </c>
      <c r="G944" s="222" t="s">
        <v>371</v>
      </c>
      <c r="H944" s="223">
        <v>0.001</v>
      </c>
      <c r="I944" s="224"/>
      <c r="J944" s="225">
        <f>ROUND(I944*H944,2)</f>
        <v>0</v>
      </c>
      <c r="K944" s="226"/>
      <c r="L944" s="44"/>
      <c r="M944" s="227" t="s">
        <v>1</v>
      </c>
      <c r="N944" s="228" t="s">
        <v>38</v>
      </c>
      <c r="O944" s="91"/>
      <c r="P944" s="229">
        <f>O944*H944</f>
        <v>0</v>
      </c>
      <c r="Q944" s="229">
        <v>0</v>
      </c>
      <c r="R944" s="229">
        <f>Q944*H944</f>
        <v>0</v>
      </c>
      <c r="S944" s="229">
        <v>0</v>
      </c>
      <c r="T944" s="230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31" t="s">
        <v>307</v>
      </c>
      <c r="AT944" s="231" t="s">
        <v>173</v>
      </c>
      <c r="AU944" s="231" t="s">
        <v>82</v>
      </c>
      <c r="AY944" s="17" t="s">
        <v>171</v>
      </c>
      <c r="BE944" s="232">
        <f>IF(N944="základní",J944,0)</f>
        <v>0</v>
      </c>
      <c r="BF944" s="232">
        <f>IF(N944="snížená",J944,0)</f>
        <v>0</v>
      </c>
      <c r="BG944" s="232">
        <f>IF(N944="zákl. přenesená",J944,0)</f>
        <v>0</v>
      </c>
      <c r="BH944" s="232">
        <f>IF(N944="sníž. přenesená",J944,0)</f>
        <v>0</v>
      </c>
      <c r="BI944" s="232">
        <f>IF(N944="nulová",J944,0)</f>
        <v>0</v>
      </c>
      <c r="BJ944" s="17" t="s">
        <v>80</v>
      </c>
      <c r="BK944" s="232">
        <f>ROUND(I944*H944,2)</f>
        <v>0</v>
      </c>
      <c r="BL944" s="17" t="s">
        <v>307</v>
      </c>
      <c r="BM944" s="231" t="s">
        <v>1104</v>
      </c>
    </row>
    <row r="945" s="2" customFormat="1" ht="24.15" customHeight="1">
      <c r="A945" s="38"/>
      <c r="B945" s="39"/>
      <c r="C945" s="219" t="s">
        <v>1105</v>
      </c>
      <c r="D945" s="219" t="s">
        <v>173</v>
      </c>
      <c r="E945" s="220" t="s">
        <v>1106</v>
      </c>
      <c r="F945" s="221" t="s">
        <v>1107</v>
      </c>
      <c r="G945" s="222" t="s">
        <v>371</v>
      </c>
      <c r="H945" s="223">
        <v>0.001</v>
      </c>
      <c r="I945" s="224"/>
      <c r="J945" s="225">
        <f>ROUND(I945*H945,2)</f>
        <v>0</v>
      </c>
      <c r="K945" s="226"/>
      <c r="L945" s="44"/>
      <c r="M945" s="227" t="s">
        <v>1</v>
      </c>
      <c r="N945" s="228" t="s">
        <v>38</v>
      </c>
      <c r="O945" s="91"/>
      <c r="P945" s="229">
        <f>O945*H945</f>
        <v>0</v>
      </c>
      <c r="Q945" s="229">
        <v>0</v>
      </c>
      <c r="R945" s="229">
        <f>Q945*H945</f>
        <v>0</v>
      </c>
      <c r="S945" s="229">
        <v>0</v>
      </c>
      <c r="T945" s="230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31" t="s">
        <v>307</v>
      </c>
      <c r="AT945" s="231" t="s">
        <v>173</v>
      </c>
      <c r="AU945" s="231" t="s">
        <v>82</v>
      </c>
      <c r="AY945" s="17" t="s">
        <v>171</v>
      </c>
      <c r="BE945" s="232">
        <f>IF(N945="základní",J945,0)</f>
        <v>0</v>
      </c>
      <c r="BF945" s="232">
        <f>IF(N945="snížená",J945,0)</f>
        <v>0</v>
      </c>
      <c r="BG945" s="232">
        <f>IF(N945="zákl. přenesená",J945,0)</f>
        <v>0</v>
      </c>
      <c r="BH945" s="232">
        <f>IF(N945="sníž. přenesená",J945,0)</f>
        <v>0</v>
      </c>
      <c r="BI945" s="232">
        <f>IF(N945="nulová",J945,0)</f>
        <v>0</v>
      </c>
      <c r="BJ945" s="17" t="s">
        <v>80</v>
      </c>
      <c r="BK945" s="232">
        <f>ROUND(I945*H945,2)</f>
        <v>0</v>
      </c>
      <c r="BL945" s="17" t="s">
        <v>307</v>
      </c>
      <c r="BM945" s="231" t="s">
        <v>1108</v>
      </c>
    </row>
    <row r="946" s="2" customFormat="1" ht="24.15" customHeight="1">
      <c r="A946" s="38"/>
      <c r="B946" s="39"/>
      <c r="C946" s="219" t="s">
        <v>1109</v>
      </c>
      <c r="D946" s="219" t="s">
        <v>173</v>
      </c>
      <c r="E946" s="220" t="s">
        <v>1110</v>
      </c>
      <c r="F946" s="221" t="s">
        <v>1111</v>
      </c>
      <c r="G946" s="222" t="s">
        <v>371</v>
      </c>
      <c r="H946" s="223">
        <v>0.001</v>
      </c>
      <c r="I946" s="224"/>
      <c r="J946" s="225">
        <f>ROUND(I946*H946,2)</f>
        <v>0</v>
      </c>
      <c r="K946" s="226"/>
      <c r="L946" s="44"/>
      <c r="M946" s="227" t="s">
        <v>1</v>
      </c>
      <c r="N946" s="228" t="s">
        <v>38</v>
      </c>
      <c r="O946" s="91"/>
      <c r="P946" s="229">
        <f>O946*H946</f>
        <v>0</v>
      </c>
      <c r="Q946" s="229">
        <v>0</v>
      </c>
      <c r="R946" s="229">
        <f>Q946*H946</f>
        <v>0</v>
      </c>
      <c r="S946" s="229">
        <v>0</v>
      </c>
      <c r="T946" s="230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31" t="s">
        <v>307</v>
      </c>
      <c r="AT946" s="231" t="s">
        <v>173</v>
      </c>
      <c r="AU946" s="231" t="s">
        <v>82</v>
      </c>
      <c r="AY946" s="17" t="s">
        <v>171</v>
      </c>
      <c r="BE946" s="232">
        <f>IF(N946="základní",J946,0)</f>
        <v>0</v>
      </c>
      <c r="BF946" s="232">
        <f>IF(N946="snížená",J946,0)</f>
        <v>0</v>
      </c>
      <c r="BG946" s="232">
        <f>IF(N946="zákl. přenesená",J946,0)</f>
        <v>0</v>
      </c>
      <c r="BH946" s="232">
        <f>IF(N946="sníž. přenesená",J946,0)</f>
        <v>0</v>
      </c>
      <c r="BI946" s="232">
        <f>IF(N946="nulová",J946,0)</f>
        <v>0</v>
      </c>
      <c r="BJ946" s="17" t="s">
        <v>80</v>
      </c>
      <c r="BK946" s="232">
        <f>ROUND(I946*H946,2)</f>
        <v>0</v>
      </c>
      <c r="BL946" s="17" t="s">
        <v>307</v>
      </c>
      <c r="BM946" s="231" t="s">
        <v>1112</v>
      </c>
    </row>
    <row r="947" s="12" customFormat="1" ht="22.8" customHeight="1">
      <c r="A947" s="12"/>
      <c r="B947" s="203"/>
      <c r="C947" s="204"/>
      <c r="D947" s="205" t="s">
        <v>72</v>
      </c>
      <c r="E947" s="217" t="s">
        <v>1113</v>
      </c>
      <c r="F947" s="217" t="s">
        <v>1114</v>
      </c>
      <c r="G947" s="204"/>
      <c r="H947" s="204"/>
      <c r="I947" s="207"/>
      <c r="J947" s="218">
        <f>BK947</f>
        <v>0</v>
      </c>
      <c r="K947" s="204"/>
      <c r="L947" s="209"/>
      <c r="M947" s="210"/>
      <c r="N947" s="211"/>
      <c r="O947" s="211"/>
      <c r="P947" s="212">
        <f>SUM(P948:P971)</f>
        <v>0</v>
      </c>
      <c r="Q947" s="211"/>
      <c r="R947" s="212">
        <f>SUM(R948:R971)</f>
        <v>0.24867</v>
      </c>
      <c r="S947" s="211"/>
      <c r="T947" s="213">
        <f>SUM(T948:T971)</f>
        <v>0.26141999999999999</v>
      </c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R947" s="214" t="s">
        <v>82</v>
      </c>
      <c r="AT947" s="215" t="s">
        <v>72</v>
      </c>
      <c r="AU947" s="215" t="s">
        <v>80</v>
      </c>
      <c r="AY947" s="214" t="s">
        <v>171</v>
      </c>
      <c r="BK947" s="216">
        <f>SUM(BK948:BK971)</f>
        <v>0</v>
      </c>
    </row>
    <row r="948" s="2" customFormat="1" ht="24.15" customHeight="1">
      <c r="A948" s="38"/>
      <c r="B948" s="39"/>
      <c r="C948" s="219" t="s">
        <v>1115</v>
      </c>
      <c r="D948" s="219" t="s">
        <v>173</v>
      </c>
      <c r="E948" s="220" t="s">
        <v>1116</v>
      </c>
      <c r="F948" s="221" t="s">
        <v>1117</v>
      </c>
      <c r="G948" s="222" t="s">
        <v>195</v>
      </c>
      <c r="H948" s="223">
        <v>12</v>
      </c>
      <c r="I948" s="224"/>
      <c r="J948" s="225">
        <f>ROUND(I948*H948,2)</f>
        <v>0</v>
      </c>
      <c r="K948" s="226"/>
      <c r="L948" s="44"/>
      <c r="M948" s="227" t="s">
        <v>1</v>
      </c>
      <c r="N948" s="228" t="s">
        <v>38</v>
      </c>
      <c r="O948" s="91"/>
      <c r="P948" s="229">
        <f>O948*H948</f>
        <v>0</v>
      </c>
      <c r="Q948" s="229">
        <v>0</v>
      </c>
      <c r="R948" s="229">
        <f>Q948*H948</f>
        <v>0</v>
      </c>
      <c r="S948" s="229">
        <v>0</v>
      </c>
      <c r="T948" s="230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31" t="s">
        <v>307</v>
      </c>
      <c r="AT948" s="231" t="s">
        <v>173</v>
      </c>
      <c r="AU948" s="231" t="s">
        <v>82</v>
      </c>
      <c r="AY948" s="17" t="s">
        <v>171</v>
      </c>
      <c r="BE948" s="232">
        <f>IF(N948="základní",J948,0)</f>
        <v>0</v>
      </c>
      <c r="BF948" s="232">
        <f>IF(N948="snížená",J948,0)</f>
        <v>0</v>
      </c>
      <c r="BG948" s="232">
        <f>IF(N948="zákl. přenesená",J948,0)</f>
        <v>0</v>
      </c>
      <c r="BH948" s="232">
        <f>IF(N948="sníž. přenesená",J948,0)</f>
        <v>0</v>
      </c>
      <c r="BI948" s="232">
        <f>IF(N948="nulová",J948,0)</f>
        <v>0</v>
      </c>
      <c r="BJ948" s="17" t="s">
        <v>80</v>
      </c>
      <c r="BK948" s="232">
        <f>ROUND(I948*H948,2)</f>
        <v>0</v>
      </c>
      <c r="BL948" s="17" t="s">
        <v>307</v>
      </c>
      <c r="BM948" s="231" t="s">
        <v>1118</v>
      </c>
    </row>
    <row r="949" s="2" customFormat="1" ht="33" customHeight="1">
      <c r="A949" s="38"/>
      <c r="B949" s="39"/>
      <c r="C949" s="219" t="s">
        <v>1119</v>
      </c>
      <c r="D949" s="219" t="s">
        <v>173</v>
      </c>
      <c r="E949" s="220" t="s">
        <v>1120</v>
      </c>
      <c r="F949" s="221" t="s">
        <v>1121</v>
      </c>
      <c r="G949" s="222" t="s">
        <v>195</v>
      </c>
      <c r="H949" s="223">
        <v>3</v>
      </c>
      <c r="I949" s="224"/>
      <c r="J949" s="225">
        <f>ROUND(I949*H949,2)</f>
        <v>0</v>
      </c>
      <c r="K949" s="226"/>
      <c r="L949" s="44"/>
      <c r="M949" s="227" t="s">
        <v>1</v>
      </c>
      <c r="N949" s="228" t="s">
        <v>38</v>
      </c>
      <c r="O949" s="91"/>
      <c r="P949" s="229">
        <f>O949*H949</f>
        <v>0</v>
      </c>
      <c r="Q949" s="229">
        <v>0.0064999999999999997</v>
      </c>
      <c r="R949" s="229">
        <f>Q949*H949</f>
        <v>0.0195</v>
      </c>
      <c r="S949" s="229">
        <v>0</v>
      </c>
      <c r="T949" s="230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31" t="s">
        <v>307</v>
      </c>
      <c r="AT949" s="231" t="s">
        <v>173</v>
      </c>
      <c r="AU949" s="231" t="s">
        <v>82</v>
      </c>
      <c r="AY949" s="17" t="s">
        <v>171</v>
      </c>
      <c r="BE949" s="232">
        <f>IF(N949="základní",J949,0)</f>
        <v>0</v>
      </c>
      <c r="BF949" s="232">
        <f>IF(N949="snížená",J949,0)</f>
        <v>0</v>
      </c>
      <c r="BG949" s="232">
        <f>IF(N949="zákl. přenesená",J949,0)</f>
        <v>0</v>
      </c>
      <c r="BH949" s="232">
        <f>IF(N949="sníž. přenesená",J949,0)</f>
        <v>0</v>
      </c>
      <c r="BI949" s="232">
        <f>IF(N949="nulová",J949,0)</f>
        <v>0</v>
      </c>
      <c r="BJ949" s="17" t="s">
        <v>80</v>
      </c>
      <c r="BK949" s="232">
        <f>ROUND(I949*H949,2)</f>
        <v>0</v>
      </c>
      <c r="BL949" s="17" t="s">
        <v>307</v>
      </c>
      <c r="BM949" s="231" t="s">
        <v>1122</v>
      </c>
    </row>
    <row r="950" s="2" customFormat="1" ht="33" customHeight="1">
      <c r="A950" s="38"/>
      <c r="B950" s="39"/>
      <c r="C950" s="219" t="s">
        <v>1123</v>
      </c>
      <c r="D950" s="219" t="s">
        <v>173</v>
      </c>
      <c r="E950" s="220" t="s">
        <v>1124</v>
      </c>
      <c r="F950" s="221" t="s">
        <v>1125</v>
      </c>
      <c r="G950" s="222" t="s">
        <v>195</v>
      </c>
      <c r="H950" s="223">
        <v>2</v>
      </c>
      <c r="I950" s="224"/>
      <c r="J950" s="225">
        <f>ROUND(I950*H950,2)</f>
        <v>0</v>
      </c>
      <c r="K950" s="226"/>
      <c r="L950" s="44"/>
      <c r="M950" s="227" t="s">
        <v>1</v>
      </c>
      <c r="N950" s="228" t="s">
        <v>38</v>
      </c>
      <c r="O950" s="91"/>
      <c r="P950" s="229">
        <f>O950*H950</f>
        <v>0</v>
      </c>
      <c r="Q950" s="229">
        <v>0.017250000000000001</v>
      </c>
      <c r="R950" s="229">
        <f>Q950*H950</f>
        <v>0.034500000000000003</v>
      </c>
      <c r="S950" s="229">
        <v>0</v>
      </c>
      <c r="T950" s="230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31" t="s">
        <v>307</v>
      </c>
      <c r="AT950" s="231" t="s">
        <v>173</v>
      </c>
      <c r="AU950" s="231" t="s">
        <v>82</v>
      </c>
      <c r="AY950" s="17" t="s">
        <v>171</v>
      </c>
      <c r="BE950" s="232">
        <f>IF(N950="základní",J950,0)</f>
        <v>0</v>
      </c>
      <c r="BF950" s="232">
        <f>IF(N950="snížená",J950,0)</f>
        <v>0</v>
      </c>
      <c r="BG950" s="232">
        <f>IF(N950="zákl. přenesená",J950,0)</f>
        <v>0</v>
      </c>
      <c r="BH950" s="232">
        <f>IF(N950="sníž. přenesená",J950,0)</f>
        <v>0</v>
      </c>
      <c r="BI950" s="232">
        <f>IF(N950="nulová",J950,0)</f>
        <v>0</v>
      </c>
      <c r="BJ950" s="17" t="s">
        <v>80</v>
      </c>
      <c r="BK950" s="232">
        <f>ROUND(I950*H950,2)</f>
        <v>0</v>
      </c>
      <c r="BL950" s="17" t="s">
        <v>307</v>
      </c>
      <c r="BM950" s="231" t="s">
        <v>1126</v>
      </c>
    </row>
    <row r="951" s="2" customFormat="1" ht="33" customHeight="1">
      <c r="A951" s="38"/>
      <c r="B951" s="39"/>
      <c r="C951" s="219" t="s">
        <v>1127</v>
      </c>
      <c r="D951" s="219" t="s">
        <v>173</v>
      </c>
      <c r="E951" s="220" t="s">
        <v>1128</v>
      </c>
      <c r="F951" s="221" t="s">
        <v>1129</v>
      </c>
      <c r="G951" s="222" t="s">
        <v>195</v>
      </c>
      <c r="H951" s="223">
        <v>2</v>
      </c>
      <c r="I951" s="224"/>
      <c r="J951" s="225">
        <f>ROUND(I951*H951,2)</f>
        <v>0</v>
      </c>
      <c r="K951" s="226"/>
      <c r="L951" s="44"/>
      <c r="M951" s="227" t="s">
        <v>1</v>
      </c>
      <c r="N951" s="228" t="s">
        <v>38</v>
      </c>
      <c r="O951" s="91"/>
      <c r="P951" s="229">
        <f>O951*H951</f>
        <v>0</v>
      </c>
      <c r="Q951" s="229">
        <v>0.019400000000000001</v>
      </c>
      <c r="R951" s="229">
        <f>Q951*H951</f>
        <v>0.038800000000000001</v>
      </c>
      <c r="S951" s="229">
        <v>0</v>
      </c>
      <c r="T951" s="230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31" t="s">
        <v>307</v>
      </c>
      <c r="AT951" s="231" t="s">
        <v>173</v>
      </c>
      <c r="AU951" s="231" t="s">
        <v>82</v>
      </c>
      <c r="AY951" s="17" t="s">
        <v>171</v>
      </c>
      <c r="BE951" s="232">
        <f>IF(N951="základní",J951,0)</f>
        <v>0</v>
      </c>
      <c r="BF951" s="232">
        <f>IF(N951="snížená",J951,0)</f>
        <v>0</v>
      </c>
      <c r="BG951" s="232">
        <f>IF(N951="zákl. přenesená",J951,0)</f>
        <v>0</v>
      </c>
      <c r="BH951" s="232">
        <f>IF(N951="sníž. přenesená",J951,0)</f>
        <v>0</v>
      </c>
      <c r="BI951" s="232">
        <f>IF(N951="nulová",J951,0)</f>
        <v>0</v>
      </c>
      <c r="BJ951" s="17" t="s">
        <v>80</v>
      </c>
      <c r="BK951" s="232">
        <f>ROUND(I951*H951,2)</f>
        <v>0</v>
      </c>
      <c r="BL951" s="17" t="s">
        <v>307</v>
      </c>
      <c r="BM951" s="231" t="s">
        <v>1130</v>
      </c>
    </row>
    <row r="952" s="2" customFormat="1" ht="37.8" customHeight="1">
      <c r="A952" s="38"/>
      <c r="B952" s="39"/>
      <c r="C952" s="219" t="s">
        <v>1131</v>
      </c>
      <c r="D952" s="219" t="s">
        <v>173</v>
      </c>
      <c r="E952" s="220" t="s">
        <v>1132</v>
      </c>
      <c r="F952" s="221" t="s">
        <v>1133</v>
      </c>
      <c r="G952" s="222" t="s">
        <v>195</v>
      </c>
      <c r="H952" s="223">
        <v>2</v>
      </c>
      <c r="I952" s="224"/>
      <c r="J952" s="225">
        <f>ROUND(I952*H952,2)</f>
        <v>0</v>
      </c>
      <c r="K952" s="226"/>
      <c r="L952" s="44"/>
      <c r="M952" s="227" t="s">
        <v>1</v>
      </c>
      <c r="N952" s="228" t="s">
        <v>38</v>
      </c>
      <c r="O952" s="91"/>
      <c r="P952" s="229">
        <f>O952*H952</f>
        <v>0</v>
      </c>
      <c r="Q952" s="229">
        <v>0.023699999999999999</v>
      </c>
      <c r="R952" s="229">
        <f>Q952*H952</f>
        <v>0.047399999999999998</v>
      </c>
      <c r="S952" s="229">
        <v>0</v>
      </c>
      <c r="T952" s="230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31" t="s">
        <v>307</v>
      </c>
      <c r="AT952" s="231" t="s">
        <v>173</v>
      </c>
      <c r="AU952" s="231" t="s">
        <v>82</v>
      </c>
      <c r="AY952" s="17" t="s">
        <v>171</v>
      </c>
      <c r="BE952" s="232">
        <f>IF(N952="základní",J952,0)</f>
        <v>0</v>
      </c>
      <c r="BF952" s="232">
        <f>IF(N952="snížená",J952,0)</f>
        <v>0</v>
      </c>
      <c r="BG952" s="232">
        <f>IF(N952="zákl. přenesená",J952,0)</f>
        <v>0</v>
      </c>
      <c r="BH952" s="232">
        <f>IF(N952="sníž. přenesená",J952,0)</f>
        <v>0</v>
      </c>
      <c r="BI952" s="232">
        <f>IF(N952="nulová",J952,0)</f>
        <v>0</v>
      </c>
      <c r="BJ952" s="17" t="s">
        <v>80</v>
      </c>
      <c r="BK952" s="232">
        <f>ROUND(I952*H952,2)</f>
        <v>0</v>
      </c>
      <c r="BL952" s="17" t="s">
        <v>307</v>
      </c>
      <c r="BM952" s="231" t="s">
        <v>1134</v>
      </c>
    </row>
    <row r="953" s="2" customFormat="1" ht="37.8" customHeight="1">
      <c r="A953" s="38"/>
      <c r="B953" s="39"/>
      <c r="C953" s="219" t="s">
        <v>1135</v>
      </c>
      <c r="D953" s="219" t="s">
        <v>173</v>
      </c>
      <c r="E953" s="220" t="s">
        <v>1136</v>
      </c>
      <c r="F953" s="221" t="s">
        <v>1137</v>
      </c>
      <c r="G953" s="222" t="s">
        <v>195</v>
      </c>
      <c r="H953" s="223">
        <v>1</v>
      </c>
      <c r="I953" s="224"/>
      <c r="J953" s="225">
        <f>ROUND(I953*H953,2)</f>
        <v>0</v>
      </c>
      <c r="K953" s="226"/>
      <c r="L953" s="44"/>
      <c r="M953" s="227" t="s">
        <v>1</v>
      </c>
      <c r="N953" s="228" t="s">
        <v>38</v>
      </c>
      <c r="O953" s="91"/>
      <c r="P953" s="229">
        <f>O953*H953</f>
        <v>0</v>
      </c>
      <c r="Q953" s="229">
        <v>0.028000000000000001</v>
      </c>
      <c r="R953" s="229">
        <f>Q953*H953</f>
        <v>0.028000000000000001</v>
      </c>
      <c r="S953" s="229">
        <v>0</v>
      </c>
      <c r="T953" s="230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231" t="s">
        <v>307</v>
      </c>
      <c r="AT953" s="231" t="s">
        <v>173</v>
      </c>
      <c r="AU953" s="231" t="s">
        <v>82</v>
      </c>
      <c r="AY953" s="17" t="s">
        <v>171</v>
      </c>
      <c r="BE953" s="232">
        <f>IF(N953="základní",J953,0)</f>
        <v>0</v>
      </c>
      <c r="BF953" s="232">
        <f>IF(N953="snížená",J953,0)</f>
        <v>0</v>
      </c>
      <c r="BG953" s="232">
        <f>IF(N953="zákl. přenesená",J953,0)</f>
        <v>0</v>
      </c>
      <c r="BH953" s="232">
        <f>IF(N953="sníž. přenesená",J953,0)</f>
        <v>0</v>
      </c>
      <c r="BI953" s="232">
        <f>IF(N953="nulová",J953,0)</f>
        <v>0</v>
      </c>
      <c r="BJ953" s="17" t="s">
        <v>80</v>
      </c>
      <c r="BK953" s="232">
        <f>ROUND(I953*H953,2)</f>
        <v>0</v>
      </c>
      <c r="BL953" s="17" t="s">
        <v>307</v>
      </c>
      <c r="BM953" s="231" t="s">
        <v>1138</v>
      </c>
    </row>
    <row r="954" s="2" customFormat="1" ht="37.8" customHeight="1">
      <c r="A954" s="38"/>
      <c r="B954" s="39"/>
      <c r="C954" s="219" t="s">
        <v>1139</v>
      </c>
      <c r="D954" s="219" t="s">
        <v>173</v>
      </c>
      <c r="E954" s="220" t="s">
        <v>1140</v>
      </c>
      <c r="F954" s="221" t="s">
        <v>1141</v>
      </c>
      <c r="G954" s="222" t="s">
        <v>195</v>
      </c>
      <c r="H954" s="223">
        <v>2</v>
      </c>
      <c r="I954" s="224"/>
      <c r="J954" s="225">
        <f>ROUND(I954*H954,2)</f>
        <v>0</v>
      </c>
      <c r="K954" s="226"/>
      <c r="L954" s="44"/>
      <c r="M954" s="227" t="s">
        <v>1</v>
      </c>
      <c r="N954" s="228" t="s">
        <v>38</v>
      </c>
      <c r="O954" s="91"/>
      <c r="P954" s="229">
        <f>O954*H954</f>
        <v>0</v>
      </c>
      <c r="Q954" s="229">
        <v>0.039800000000000002</v>
      </c>
      <c r="R954" s="229">
        <f>Q954*H954</f>
        <v>0.079600000000000004</v>
      </c>
      <c r="S954" s="229">
        <v>0</v>
      </c>
      <c r="T954" s="230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31" t="s">
        <v>307</v>
      </c>
      <c r="AT954" s="231" t="s">
        <v>173</v>
      </c>
      <c r="AU954" s="231" t="s">
        <v>82</v>
      </c>
      <c r="AY954" s="17" t="s">
        <v>171</v>
      </c>
      <c r="BE954" s="232">
        <f>IF(N954="základní",J954,0)</f>
        <v>0</v>
      </c>
      <c r="BF954" s="232">
        <f>IF(N954="snížená",J954,0)</f>
        <v>0</v>
      </c>
      <c r="BG954" s="232">
        <f>IF(N954="zákl. přenesená",J954,0)</f>
        <v>0</v>
      </c>
      <c r="BH954" s="232">
        <f>IF(N954="sníž. přenesená",J954,0)</f>
        <v>0</v>
      </c>
      <c r="BI954" s="232">
        <f>IF(N954="nulová",J954,0)</f>
        <v>0</v>
      </c>
      <c r="BJ954" s="17" t="s">
        <v>80</v>
      </c>
      <c r="BK954" s="232">
        <f>ROUND(I954*H954,2)</f>
        <v>0</v>
      </c>
      <c r="BL954" s="17" t="s">
        <v>307</v>
      </c>
      <c r="BM954" s="231" t="s">
        <v>1142</v>
      </c>
    </row>
    <row r="955" s="2" customFormat="1" ht="24.15" customHeight="1">
      <c r="A955" s="38"/>
      <c r="B955" s="39"/>
      <c r="C955" s="219" t="s">
        <v>1143</v>
      </c>
      <c r="D955" s="219" t="s">
        <v>173</v>
      </c>
      <c r="E955" s="220" t="s">
        <v>1144</v>
      </c>
      <c r="F955" s="221" t="s">
        <v>1145</v>
      </c>
      <c r="G955" s="222" t="s">
        <v>195</v>
      </c>
      <c r="H955" s="223">
        <v>3</v>
      </c>
      <c r="I955" s="224"/>
      <c r="J955" s="225">
        <f>ROUND(I955*H955,2)</f>
        <v>0</v>
      </c>
      <c r="K955" s="226"/>
      <c r="L955" s="44"/>
      <c r="M955" s="227" t="s">
        <v>1</v>
      </c>
      <c r="N955" s="228" t="s">
        <v>38</v>
      </c>
      <c r="O955" s="91"/>
      <c r="P955" s="229">
        <f>O955*H955</f>
        <v>0</v>
      </c>
      <c r="Q955" s="229">
        <v>5.0000000000000002E-05</v>
      </c>
      <c r="R955" s="229">
        <f>Q955*H955</f>
        <v>0.00015000000000000001</v>
      </c>
      <c r="S955" s="229">
        <v>0.01235</v>
      </c>
      <c r="T955" s="230">
        <f>S955*H955</f>
        <v>0.03705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231" t="s">
        <v>307</v>
      </c>
      <c r="AT955" s="231" t="s">
        <v>173</v>
      </c>
      <c r="AU955" s="231" t="s">
        <v>82</v>
      </c>
      <c r="AY955" s="17" t="s">
        <v>171</v>
      </c>
      <c r="BE955" s="232">
        <f>IF(N955="základní",J955,0)</f>
        <v>0</v>
      </c>
      <c r="BF955" s="232">
        <f>IF(N955="snížená",J955,0)</f>
        <v>0</v>
      </c>
      <c r="BG955" s="232">
        <f>IF(N955="zákl. přenesená",J955,0)</f>
        <v>0</v>
      </c>
      <c r="BH955" s="232">
        <f>IF(N955="sníž. přenesená",J955,0)</f>
        <v>0</v>
      </c>
      <c r="BI955" s="232">
        <f>IF(N955="nulová",J955,0)</f>
        <v>0</v>
      </c>
      <c r="BJ955" s="17" t="s">
        <v>80</v>
      </c>
      <c r="BK955" s="232">
        <f>ROUND(I955*H955,2)</f>
        <v>0</v>
      </c>
      <c r="BL955" s="17" t="s">
        <v>307</v>
      </c>
      <c r="BM955" s="231" t="s">
        <v>1146</v>
      </c>
    </row>
    <row r="956" s="14" customFormat="1">
      <c r="A956" s="14"/>
      <c r="B956" s="244"/>
      <c r="C956" s="245"/>
      <c r="D956" s="235" t="s">
        <v>179</v>
      </c>
      <c r="E956" s="246" t="s">
        <v>1</v>
      </c>
      <c r="F956" s="247" t="s">
        <v>191</v>
      </c>
      <c r="G956" s="245"/>
      <c r="H956" s="248">
        <v>3</v>
      </c>
      <c r="I956" s="249"/>
      <c r="J956" s="245"/>
      <c r="K956" s="245"/>
      <c r="L956" s="250"/>
      <c r="M956" s="251"/>
      <c r="N956" s="252"/>
      <c r="O956" s="252"/>
      <c r="P956" s="252"/>
      <c r="Q956" s="252"/>
      <c r="R956" s="252"/>
      <c r="S956" s="252"/>
      <c r="T956" s="253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4" t="s">
        <v>179</v>
      </c>
      <c r="AU956" s="254" t="s">
        <v>82</v>
      </c>
      <c r="AV956" s="14" t="s">
        <v>82</v>
      </c>
      <c r="AW956" s="14" t="s">
        <v>30</v>
      </c>
      <c r="AX956" s="14" t="s">
        <v>80</v>
      </c>
      <c r="AY956" s="254" t="s">
        <v>171</v>
      </c>
    </row>
    <row r="957" s="2" customFormat="1" ht="24.15" customHeight="1">
      <c r="A957" s="38"/>
      <c r="B957" s="39"/>
      <c r="C957" s="219" t="s">
        <v>1147</v>
      </c>
      <c r="D957" s="219" t="s">
        <v>173</v>
      </c>
      <c r="E957" s="220" t="s">
        <v>1148</v>
      </c>
      <c r="F957" s="221" t="s">
        <v>1149</v>
      </c>
      <c r="G957" s="222" t="s">
        <v>195</v>
      </c>
      <c r="H957" s="223">
        <v>9</v>
      </c>
      <c r="I957" s="224"/>
      <c r="J957" s="225">
        <f>ROUND(I957*H957,2)</f>
        <v>0</v>
      </c>
      <c r="K957" s="226"/>
      <c r="L957" s="44"/>
      <c r="M957" s="227" t="s">
        <v>1</v>
      </c>
      <c r="N957" s="228" t="s">
        <v>38</v>
      </c>
      <c r="O957" s="91"/>
      <c r="P957" s="229">
        <f>O957*H957</f>
        <v>0</v>
      </c>
      <c r="Q957" s="229">
        <v>8.0000000000000007E-05</v>
      </c>
      <c r="R957" s="229">
        <f>Q957*H957</f>
        <v>0.00072000000000000005</v>
      </c>
      <c r="S957" s="229">
        <v>0.024930000000000001</v>
      </c>
      <c r="T957" s="230">
        <f>S957*H957</f>
        <v>0.22437000000000001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31" t="s">
        <v>307</v>
      </c>
      <c r="AT957" s="231" t="s">
        <v>173</v>
      </c>
      <c r="AU957" s="231" t="s">
        <v>82</v>
      </c>
      <c r="AY957" s="17" t="s">
        <v>171</v>
      </c>
      <c r="BE957" s="232">
        <f>IF(N957="základní",J957,0)</f>
        <v>0</v>
      </c>
      <c r="BF957" s="232">
        <f>IF(N957="snížená",J957,0)</f>
        <v>0</v>
      </c>
      <c r="BG957" s="232">
        <f>IF(N957="zákl. přenesená",J957,0)</f>
        <v>0</v>
      </c>
      <c r="BH957" s="232">
        <f>IF(N957="sníž. přenesená",J957,0)</f>
        <v>0</v>
      </c>
      <c r="BI957" s="232">
        <f>IF(N957="nulová",J957,0)</f>
        <v>0</v>
      </c>
      <c r="BJ957" s="17" t="s">
        <v>80</v>
      </c>
      <c r="BK957" s="232">
        <f>ROUND(I957*H957,2)</f>
        <v>0</v>
      </c>
      <c r="BL957" s="17" t="s">
        <v>307</v>
      </c>
      <c r="BM957" s="231" t="s">
        <v>1150</v>
      </c>
    </row>
    <row r="958" s="14" customFormat="1">
      <c r="A958" s="14"/>
      <c r="B958" s="244"/>
      <c r="C958" s="245"/>
      <c r="D958" s="235" t="s">
        <v>179</v>
      </c>
      <c r="E958" s="246" t="s">
        <v>1</v>
      </c>
      <c r="F958" s="247" t="s">
        <v>242</v>
      </c>
      <c r="G958" s="245"/>
      <c r="H958" s="248">
        <v>9</v>
      </c>
      <c r="I958" s="249"/>
      <c r="J958" s="245"/>
      <c r="K958" s="245"/>
      <c r="L958" s="250"/>
      <c r="M958" s="251"/>
      <c r="N958" s="252"/>
      <c r="O958" s="252"/>
      <c r="P958" s="252"/>
      <c r="Q958" s="252"/>
      <c r="R958" s="252"/>
      <c r="S958" s="252"/>
      <c r="T958" s="253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4" t="s">
        <v>179</v>
      </c>
      <c r="AU958" s="254" t="s">
        <v>82</v>
      </c>
      <c r="AV958" s="14" t="s">
        <v>82</v>
      </c>
      <c r="AW958" s="14" t="s">
        <v>30</v>
      </c>
      <c r="AX958" s="14" t="s">
        <v>80</v>
      </c>
      <c r="AY958" s="254" t="s">
        <v>171</v>
      </c>
    </row>
    <row r="959" s="2" customFormat="1" ht="16.5" customHeight="1">
      <c r="A959" s="38"/>
      <c r="B959" s="39"/>
      <c r="C959" s="219" t="s">
        <v>1151</v>
      </c>
      <c r="D959" s="219" t="s">
        <v>173</v>
      </c>
      <c r="E959" s="220" t="s">
        <v>1152</v>
      </c>
      <c r="F959" s="221" t="s">
        <v>1153</v>
      </c>
      <c r="G959" s="222" t="s">
        <v>195</v>
      </c>
      <c r="H959" s="223">
        <v>12</v>
      </c>
      <c r="I959" s="224"/>
      <c r="J959" s="225">
        <f>ROUND(I959*H959,2)</f>
        <v>0</v>
      </c>
      <c r="K959" s="226"/>
      <c r="L959" s="44"/>
      <c r="M959" s="227" t="s">
        <v>1</v>
      </c>
      <c r="N959" s="228" t="s">
        <v>38</v>
      </c>
      <c r="O959" s="91"/>
      <c r="P959" s="229">
        <f>O959*H959</f>
        <v>0</v>
      </c>
      <c r="Q959" s="229">
        <v>0</v>
      </c>
      <c r="R959" s="229">
        <f>Q959*H959</f>
        <v>0</v>
      </c>
      <c r="S959" s="229">
        <v>0</v>
      </c>
      <c r="T959" s="230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31" t="s">
        <v>307</v>
      </c>
      <c r="AT959" s="231" t="s">
        <v>173</v>
      </c>
      <c r="AU959" s="231" t="s">
        <v>82</v>
      </c>
      <c r="AY959" s="17" t="s">
        <v>171</v>
      </c>
      <c r="BE959" s="232">
        <f>IF(N959="základní",J959,0)</f>
        <v>0</v>
      </c>
      <c r="BF959" s="232">
        <f>IF(N959="snížená",J959,0)</f>
        <v>0</v>
      </c>
      <c r="BG959" s="232">
        <f>IF(N959="zákl. přenesená",J959,0)</f>
        <v>0</v>
      </c>
      <c r="BH959" s="232">
        <f>IF(N959="sníž. přenesená",J959,0)</f>
        <v>0</v>
      </c>
      <c r="BI959" s="232">
        <f>IF(N959="nulová",J959,0)</f>
        <v>0</v>
      </c>
      <c r="BJ959" s="17" t="s">
        <v>80</v>
      </c>
      <c r="BK959" s="232">
        <f>ROUND(I959*H959,2)</f>
        <v>0</v>
      </c>
      <c r="BL959" s="17" t="s">
        <v>307</v>
      </c>
      <c r="BM959" s="231" t="s">
        <v>1154</v>
      </c>
    </row>
    <row r="960" s="14" customFormat="1">
      <c r="A960" s="14"/>
      <c r="B960" s="244"/>
      <c r="C960" s="245"/>
      <c r="D960" s="235" t="s">
        <v>179</v>
      </c>
      <c r="E960" s="246" t="s">
        <v>1</v>
      </c>
      <c r="F960" s="247" t="s">
        <v>113</v>
      </c>
      <c r="G960" s="245"/>
      <c r="H960" s="248">
        <v>12</v>
      </c>
      <c r="I960" s="249"/>
      <c r="J960" s="245"/>
      <c r="K960" s="245"/>
      <c r="L960" s="250"/>
      <c r="M960" s="251"/>
      <c r="N960" s="252"/>
      <c r="O960" s="252"/>
      <c r="P960" s="252"/>
      <c r="Q960" s="252"/>
      <c r="R960" s="252"/>
      <c r="S960" s="252"/>
      <c r="T960" s="253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4" t="s">
        <v>179</v>
      </c>
      <c r="AU960" s="254" t="s">
        <v>82</v>
      </c>
      <c r="AV960" s="14" t="s">
        <v>82</v>
      </c>
      <c r="AW960" s="14" t="s">
        <v>30</v>
      </c>
      <c r="AX960" s="14" t="s">
        <v>80</v>
      </c>
      <c r="AY960" s="254" t="s">
        <v>171</v>
      </c>
    </row>
    <row r="961" s="2" customFormat="1" ht="16.5" customHeight="1">
      <c r="A961" s="38"/>
      <c r="B961" s="39"/>
      <c r="C961" s="219" t="s">
        <v>1155</v>
      </c>
      <c r="D961" s="219" t="s">
        <v>173</v>
      </c>
      <c r="E961" s="220" t="s">
        <v>1156</v>
      </c>
      <c r="F961" s="221" t="s">
        <v>1157</v>
      </c>
      <c r="G961" s="222" t="s">
        <v>211</v>
      </c>
      <c r="H961" s="223">
        <v>9.7799999999999994</v>
      </c>
      <c r="I961" s="224"/>
      <c r="J961" s="225">
        <f>ROUND(I961*H961,2)</f>
        <v>0</v>
      </c>
      <c r="K961" s="226"/>
      <c r="L961" s="44"/>
      <c r="M961" s="227" t="s">
        <v>1</v>
      </c>
      <c r="N961" s="228" t="s">
        <v>38</v>
      </c>
      <c r="O961" s="91"/>
      <c r="P961" s="229">
        <f>O961*H961</f>
        <v>0</v>
      </c>
      <c r="Q961" s="229">
        <v>0</v>
      </c>
      <c r="R961" s="229">
        <f>Q961*H961</f>
        <v>0</v>
      </c>
      <c r="S961" s="229">
        <v>0</v>
      </c>
      <c r="T961" s="230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31" t="s">
        <v>307</v>
      </c>
      <c r="AT961" s="231" t="s">
        <v>173</v>
      </c>
      <c r="AU961" s="231" t="s">
        <v>82</v>
      </c>
      <c r="AY961" s="17" t="s">
        <v>171</v>
      </c>
      <c r="BE961" s="232">
        <f>IF(N961="základní",J961,0)</f>
        <v>0</v>
      </c>
      <c r="BF961" s="232">
        <f>IF(N961="snížená",J961,0)</f>
        <v>0</v>
      </c>
      <c r="BG961" s="232">
        <f>IF(N961="zákl. přenesená",J961,0)</f>
        <v>0</v>
      </c>
      <c r="BH961" s="232">
        <f>IF(N961="sníž. přenesená",J961,0)</f>
        <v>0</v>
      </c>
      <c r="BI961" s="232">
        <f>IF(N961="nulová",J961,0)</f>
        <v>0</v>
      </c>
      <c r="BJ961" s="17" t="s">
        <v>80</v>
      </c>
      <c r="BK961" s="232">
        <f>ROUND(I961*H961,2)</f>
        <v>0</v>
      </c>
      <c r="BL961" s="17" t="s">
        <v>307</v>
      </c>
      <c r="BM961" s="231" t="s">
        <v>1158</v>
      </c>
    </row>
    <row r="962" s="14" customFormat="1">
      <c r="A962" s="14"/>
      <c r="B962" s="244"/>
      <c r="C962" s="245"/>
      <c r="D962" s="235" t="s">
        <v>179</v>
      </c>
      <c r="E962" s="246" t="s">
        <v>1</v>
      </c>
      <c r="F962" s="247" t="s">
        <v>1159</v>
      </c>
      <c r="G962" s="245"/>
      <c r="H962" s="248">
        <v>0.69999999999999996</v>
      </c>
      <c r="I962" s="249"/>
      <c r="J962" s="245"/>
      <c r="K962" s="245"/>
      <c r="L962" s="250"/>
      <c r="M962" s="251"/>
      <c r="N962" s="252"/>
      <c r="O962" s="252"/>
      <c r="P962" s="252"/>
      <c r="Q962" s="252"/>
      <c r="R962" s="252"/>
      <c r="S962" s="252"/>
      <c r="T962" s="253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4" t="s">
        <v>179</v>
      </c>
      <c r="AU962" s="254" t="s">
        <v>82</v>
      </c>
      <c r="AV962" s="14" t="s">
        <v>82</v>
      </c>
      <c r="AW962" s="14" t="s">
        <v>30</v>
      </c>
      <c r="AX962" s="14" t="s">
        <v>73</v>
      </c>
      <c r="AY962" s="254" t="s">
        <v>171</v>
      </c>
    </row>
    <row r="963" s="14" customFormat="1">
      <c r="A963" s="14"/>
      <c r="B963" s="244"/>
      <c r="C963" s="245"/>
      <c r="D963" s="235" t="s">
        <v>179</v>
      </c>
      <c r="E963" s="246" t="s">
        <v>1</v>
      </c>
      <c r="F963" s="247" t="s">
        <v>1160</v>
      </c>
      <c r="G963" s="245"/>
      <c r="H963" s="248">
        <v>9.0800000000000001</v>
      </c>
      <c r="I963" s="249"/>
      <c r="J963" s="245"/>
      <c r="K963" s="245"/>
      <c r="L963" s="250"/>
      <c r="M963" s="251"/>
      <c r="N963" s="252"/>
      <c r="O963" s="252"/>
      <c r="P963" s="252"/>
      <c r="Q963" s="252"/>
      <c r="R963" s="252"/>
      <c r="S963" s="252"/>
      <c r="T963" s="253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4" t="s">
        <v>179</v>
      </c>
      <c r="AU963" s="254" t="s">
        <v>82</v>
      </c>
      <c r="AV963" s="14" t="s">
        <v>82</v>
      </c>
      <c r="AW963" s="14" t="s">
        <v>30</v>
      </c>
      <c r="AX963" s="14" t="s">
        <v>73</v>
      </c>
      <c r="AY963" s="254" t="s">
        <v>171</v>
      </c>
    </row>
    <row r="964" s="15" customFormat="1">
      <c r="A964" s="15"/>
      <c r="B964" s="255"/>
      <c r="C964" s="256"/>
      <c r="D964" s="235" t="s">
        <v>179</v>
      </c>
      <c r="E964" s="257" t="s">
        <v>1</v>
      </c>
      <c r="F964" s="258" t="s">
        <v>187</v>
      </c>
      <c r="G964" s="256"/>
      <c r="H964" s="259">
        <v>9.7799999999999994</v>
      </c>
      <c r="I964" s="260"/>
      <c r="J964" s="256"/>
      <c r="K964" s="256"/>
      <c r="L964" s="261"/>
      <c r="M964" s="262"/>
      <c r="N964" s="263"/>
      <c r="O964" s="263"/>
      <c r="P964" s="263"/>
      <c r="Q964" s="263"/>
      <c r="R964" s="263"/>
      <c r="S964" s="263"/>
      <c r="T964" s="264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65" t="s">
        <v>179</v>
      </c>
      <c r="AU964" s="265" t="s">
        <v>82</v>
      </c>
      <c r="AV964" s="15" t="s">
        <v>177</v>
      </c>
      <c r="AW964" s="15" t="s">
        <v>30</v>
      </c>
      <c r="AX964" s="15" t="s">
        <v>80</v>
      </c>
      <c r="AY964" s="265" t="s">
        <v>171</v>
      </c>
    </row>
    <row r="965" s="2" customFormat="1" ht="16.5" customHeight="1">
      <c r="A965" s="38"/>
      <c r="B965" s="39"/>
      <c r="C965" s="219" t="s">
        <v>1161</v>
      </c>
      <c r="D965" s="219" t="s">
        <v>173</v>
      </c>
      <c r="E965" s="220" t="s">
        <v>1162</v>
      </c>
      <c r="F965" s="221" t="s">
        <v>1163</v>
      </c>
      <c r="G965" s="222" t="s">
        <v>211</v>
      </c>
      <c r="H965" s="223">
        <v>9.7799999999999994</v>
      </c>
      <c r="I965" s="224"/>
      <c r="J965" s="225">
        <f>ROUND(I965*H965,2)</f>
        <v>0</v>
      </c>
      <c r="K965" s="226"/>
      <c r="L965" s="44"/>
      <c r="M965" s="227" t="s">
        <v>1</v>
      </c>
      <c r="N965" s="228" t="s">
        <v>38</v>
      </c>
      <c r="O965" s="91"/>
      <c r="P965" s="229">
        <f>O965*H965</f>
        <v>0</v>
      </c>
      <c r="Q965" s="229">
        <v>0</v>
      </c>
      <c r="R965" s="229">
        <f>Q965*H965</f>
        <v>0</v>
      </c>
      <c r="S965" s="229">
        <v>0</v>
      </c>
      <c r="T965" s="230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31" t="s">
        <v>307</v>
      </c>
      <c r="AT965" s="231" t="s">
        <v>173</v>
      </c>
      <c r="AU965" s="231" t="s">
        <v>82</v>
      </c>
      <c r="AY965" s="17" t="s">
        <v>171</v>
      </c>
      <c r="BE965" s="232">
        <f>IF(N965="základní",J965,0)</f>
        <v>0</v>
      </c>
      <c r="BF965" s="232">
        <f>IF(N965="snížená",J965,0)</f>
        <v>0</v>
      </c>
      <c r="BG965" s="232">
        <f>IF(N965="zákl. přenesená",J965,0)</f>
        <v>0</v>
      </c>
      <c r="BH965" s="232">
        <f>IF(N965="sníž. přenesená",J965,0)</f>
        <v>0</v>
      </c>
      <c r="BI965" s="232">
        <f>IF(N965="nulová",J965,0)</f>
        <v>0</v>
      </c>
      <c r="BJ965" s="17" t="s">
        <v>80</v>
      </c>
      <c r="BK965" s="232">
        <f>ROUND(I965*H965,2)</f>
        <v>0</v>
      </c>
      <c r="BL965" s="17" t="s">
        <v>307</v>
      </c>
      <c r="BM965" s="231" t="s">
        <v>1164</v>
      </c>
    </row>
    <row r="966" s="14" customFormat="1">
      <c r="A966" s="14"/>
      <c r="B966" s="244"/>
      <c r="C966" s="245"/>
      <c r="D966" s="235" t="s">
        <v>179</v>
      </c>
      <c r="E966" s="246" t="s">
        <v>1</v>
      </c>
      <c r="F966" s="247" t="s">
        <v>1159</v>
      </c>
      <c r="G966" s="245"/>
      <c r="H966" s="248">
        <v>0.69999999999999996</v>
      </c>
      <c r="I966" s="249"/>
      <c r="J966" s="245"/>
      <c r="K966" s="245"/>
      <c r="L966" s="250"/>
      <c r="M966" s="251"/>
      <c r="N966" s="252"/>
      <c r="O966" s="252"/>
      <c r="P966" s="252"/>
      <c r="Q966" s="252"/>
      <c r="R966" s="252"/>
      <c r="S966" s="252"/>
      <c r="T966" s="253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4" t="s">
        <v>179</v>
      </c>
      <c r="AU966" s="254" t="s">
        <v>82</v>
      </c>
      <c r="AV966" s="14" t="s">
        <v>82</v>
      </c>
      <c r="AW966" s="14" t="s">
        <v>30</v>
      </c>
      <c r="AX966" s="14" t="s">
        <v>73</v>
      </c>
      <c r="AY966" s="254" t="s">
        <v>171</v>
      </c>
    </row>
    <row r="967" s="14" customFormat="1">
      <c r="A967" s="14"/>
      <c r="B967" s="244"/>
      <c r="C967" s="245"/>
      <c r="D967" s="235" t="s">
        <v>179</v>
      </c>
      <c r="E967" s="246" t="s">
        <v>1</v>
      </c>
      <c r="F967" s="247" t="s">
        <v>1160</v>
      </c>
      <c r="G967" s="245"/>
      <c r="H967" s="248">
        <v>9.0800000000000001</v>
      </c>
      <c r="I967" s="249"/>
      <c r="J967" s="245"/>
      <c r="K967" s="245"/>
      <c r="L967" s="250"/>
      <c r="M967" s="251"/>
      <c r="N967" s="252"/>
      <c r="O967" s="252"/>
      <c r="P967" s="252"/>
      <c r="Q967" s="252"/>
      <c r="R967" s="252"/>
      <c r="S967" s="252"/>
      <c r="T967" s="253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4" t="s">
        <v>179</v>
      </c>
      <c r="AU967" s="254" t="s">
        <v>82</v>
      </c>
      <c r="AV967" s="14" t="s">
        <v>82</v>
      </c>
      <c r="AW967" s="14" t="s">
        <v>30</v>
      </c>
      <c r="AX967" s="14" t="s">
        <v>73</v>
      </c>
      <c r="AY967" s="254" t="s">
        <v>171</v>
      </c>
    </row>
    <row r="968" s="15" customFormat="1">
      <c r="A968" s="15"/>
      <c r="B968" s="255"/>
      <c r="C968" s="256"/>
      <c r="D968" s="235" t="s">
        <v>179</v>
      </c>
      <c r="E968" s="257" t="s">
        <v>1</v>
      </c>
      <c r="F968" s="258" t="s">
        <v>187</v>
      </c>
      <c r="G968" s="256"/>
      <c r="H968" s="259">
        <v>9.7799999999999994</v>
      </c>
      <c r="I968" s="260"/>
      <c r="J968" s="256"/>
      <c r="K968" s="256"/>
      <c r="L968" s="261"/>
      <c r="M968" s="262"/>
      <c r="N968" s="263"/>
      <c r="O968" s="263"/>
      <c r="P968" s="263"/>
      <c r="Q968" s="263"/>
      <c r="R968" s="263"/>
      <c r="S968" s="263"/>
      <c r="T968" s="264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T968" s="265" t="s">
        <v>179</v>
      </c>
      <c r="AU968" s="265" t="s">
        <v>82</v>
      </c>
      <c r="AV968" s="15" t="s">
        <v>177</v>
      </c>
      <c r="AW968" s="15" t="s">
        <v>30</v>
      </c>
      <c r="AX968" s="15" t="s">
        <v>80</v>
      </c>
      <c r="AY968" s="265" t="s">
        <v>171</v>
      </c>
    </row>
    <row r="969" s="2" customFormat="1" ht="24.15" customHeight="1">
      <c r="A969" s="38"/>
      <c r="B969" s="39"/>
      <c r="C969" s="219" t="s">
        <v>1165</v>
      </c>
      <c r="D969" s="219" t="s">
        <v>173</v>
      </c>
      <c r="E969" s="220" t="s">
        <v>1166</v>
      </c>
      <c r="F969" s="221" t="s">
        <v>1167</v>
      </c>
      <c r="G969" s="222" t="s">
        <v>371</v>
      </c>
      <c r="H969" s="223">
        <v>0.249</v>
      </c>
      <c r="I969" s="224"/>
      <c r="J969" s="225">
        <f>ROUND(I969*H969,2)</f>
        <v>0</v>
      </c>
      <c r="K969" s="226"/>
      <c r="L969" s="44"/>
      <c r="M969" s="227" t="s">
        <v>1</v>
      </c>
      <c r="N969" s="228" t="s">
        <v>38</v>
      </c>
      <c r="O969" s="91"/>
      <c r="P969" s="229">
        <f>O969*H969</f>
        <v>0</v>
      </c>
      <c r="Q969" s="229">
        <v>0</v>
      </c>
      <c r="R969" s="229">
        <f>Q969*H969</f>
        <v>0</v>
      </c>
      <c r="S969" s="229">
        <v>0</v>
      </c>
      <c r="T969" s="230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231" t="s">
        <v>307</v>
      </c>
      <c r="AT969" s="231" t="s">
        <v>173</v>
      </c>
      <c r="AU969" s="231" t="s">
        <v>82</v>
      </c>
      <c r="AY969" s="17" t="s">
        <v>171</v>
      </c>
      <c r="BE969" s="232">
        <f>IF(N969="základní",J969,0)</f>
        <v>0</v>
      </c>
      <c r="BF969" s="232">
        <f>IF(N969="snížená",J969,0)</f>
        <v>0</v>
      </c>
      <c r="BG969" s="232">
        <f>IF(N969="zákl. přenesená",J969,0)</f>
        <v>0</v>
      </c>
      <c r="BH969" s="232">
        <f>IF(N969="sníž. přenesená",J969,0)</f>
        <v>0</v>
      </c>
      <c r="BI969" s="232">
        <f>IF(N969="nulová",J969,0)</f>
        <v>0</v>
      </c>
      <c r="BJ969" s="17" t="s">
        <v>80</v>
      </c>
      <c r="BK969" s="232">
        <f>ROUND(I969*H969,2)</f>
        <v>0</v>
      </c>
      <c r="BL969" s="17" t="s">
        <v>307</v>
      </c>
      <c r="BM969" s="231" t="s">
        <v>1168</v>
      </c>
    </row>
    <row r="970" s="2" customFormat="1" ht="24.15" customHeight="1">
      <c r="A970" s="38"/>
      <c r="B970" s="39"/>
      <c r="C970" s="219" t="s">
        <v>1169</v>
      </c>
      <c r="D970" s="219" t="s">
        <v>173</v>
      </c>
      <c r="E970" s="220" t="s">
        <v>1170</v>
      </c>
      <c r="F970" s="221" t="s">
        <v>1171</v>
      </c>
      <c r="G970" s="222" t="s">
        <v>371</v>
      </c>
      <c r="H970" s="223">
        <v>0.249</v>
      </c>
      <c r="I970" s="224"/>
      <c r="J970" s="225">
        <f>ROUND(I970*H970,2)</f>
        <v>0</v>
      </c>
      <c r="K970" s="226"/>
      <c r="L970" s="44"/>
      <c r="M970" s="227" t="s">
        <v>1</v>
      </c>
      <c r="N970" s="228" t="s">
        <v>38</v>
      </c>
      <c r="O970" s="91"/>
      <c r="P970" s="229">
        <f>O970*H970</f>
        <v>0</v>
      </c>
      <c r="Q970" s="229">
        <v>0</v>
      </c>
      <c r="R970" s="229">
        <f>Q970*H970</f>
        <v>0</v>
      </c>
      <c r="S970" s="229">
        <v>0</v>
      </c>
      <c r="T970" s="230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31" t="s">
        <v>307</v>
      </c>
      <c r="AT970" s="231" t="s">
        <v>173</v>
      </c>
      <c r="AU970" s="231" t="s">
        <v>82</v>
      </c>
      <c r="AY970" s="17" t="s">
        <v>171</v>
      </c>
      <c r="BE970" s="232">
        <f>IF(N970="základní",J970,0)</f>
        <v>0</v>
      </c>
      <c r="BF970" s="232">
        <f>IF(N970="snížená",J970,0)</f>
        <v>0</v>
      </c>
      <c r="BG970" s="232">
        <f>IF(N970="zákl. přenesená",J970,0)</f>
        <v>0</v>
      </c>
      <c r="BH970" s="232">
        <f>IF(N970="sníž. přenesená",J970,0)</f>
        <v>0</v>
      </c>
      <c r="BI970" s="232">
        <f>IF(N970="nulová",J970,0)</f>
        <v>0</v>
      </c>
      <c r="BJ970" s="17" t="s">
        <v>80</v>
      </c>
      <c r="BK970" s="232">
        <f>ROUND(I970*H970,2)</f>
        <v>0</v>
      </c>
      <c r="BL970" s="17" t="s">
        <v>307</v>
      </c>
      <c r="BM970" s="231" t="s">
        <v>1172</v>
      </c>
    </row>
    <row r="971" s="2" customFormat="1" ht="24.15" customHeight="1">
      <c r="A971" s="38"/>
      <c r="B971" s="39"/>
      <c r="C971" s="219" t="s">
        <v>1173</v>
      </c>
      <c r="D971" s="219" t="s">
        <v>173</v>
      </c>
      <c r="E971" s="220" t="s">
        <v>1174</v>
      </c>
      <c r="F971" s="221" t="s">
        <v>1175</v>
      </c>
      <c r="G971" s="222" t="s">
        <v>371</v>
      </c>
      <c r="H971" s="223">
        <v>0.249</v>
      </c>
      <c r="I971" s="224"/>
      <c r="J971" s="225">
        <f>ROUND(I971*H971,2)</f>
        <v>0</v>
      </c>
      <c r="K971" s="226"/>
      <c r="L971" s="44"/>
      <c r="M971" s="227" t="s">
        <v>1</v>
      </c>
      <c r="N971" s="228" t="s">
        <v>38</v>
      </c>
      <c r="O971" s="91"/>
      <c r="P971" s="229">
        <f>O971*H971</f>
        <v>0</v>
      </c>
      <c r="Q971" s="229">
        <v>0</v>
      </c>
      <c r="R971" s="229">
        <f>Q971*H971</f>
        <v>0</v>
      </c>
      <c r="S971" s="229">
        <v>0</v>
      </c>
      <c r="T971" s="230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31" t="s">
        <v>307</v>
      </c>
      <c r="AT971" s="231" t="s">
        <v>173</v>
      </c>
      <c r="AU971" s="231" t="s">
        <v>82</v>
      </c>
      <c r="AY971" s="17" t="s">
        <v>171</v>
      </c>
      <c r="BE971" s="232">
        <f>IF(N971="základní",J971,0)</f>
        <v>0</v>
      </c>
      <c r="BF971" s="232">
        <f>IF(N971="snížená",J971,0)</f>
        <v>0</v>
      </c>
      <c r="BG971" s="232">
        <f>IF(N971="zákl. přenesená",J971,0)</f>
        <v>0</v>
      </c>
      <c r="BH971" s="232">
        <f>IF(N971="sníž. přenesená",J971,0)</f>
        <v>0</v>
      </c>
      <c r="BI971" s="232">
        <f>IF(N971="nulová",J971,0)</f>
        <v>0</v>
      </c>
      <c r="BJ971" s="17" t="s">
        <v>80</v>
      </c>
      <c r="BK971" s="232">
        <f>ROUND(I971*H971,2)</f>
        <v>0</v>
      </c>
      <c r="BL971" s="17" t="s">
        <v>307</v>
      </c>
      <c r="BM971" s="231" t="s">
        <v>1176</v>
      </c>
    </row>
    <row r="972" s="12" customFormat="1" ht="22.8" customHeight="1">
      <c r="A972" s="12"/>
      <c r="B972" s="203"/>
      <c r="C972" s="204"/>
      <c r="D972" s="205" t="s">
        <v>72</v>
      </c>
      <c r="E972" s="217" t="s">
        <v>1177</v>
      </c>
      <c r="F972" s="217" t="s">
        <v>1178</v>
      </c>
      <c r="G972" s="204"/>
      <c r="H972" s="204"/>
      <c r="I972" s="207"/>
      <c r="J972" s="218">
        <f>BK972</f>
        <v>0</v>
      </c>
      <c r="K972" s="204"/>
      <c r="L972" s="209"/>
      <c r="M972" s="210"/>
      <c r="N972" s="211"/>
      <c r="O972" s="211"/>
      <c r="P972" s="212">
        <f>SUM(P973:P1217)</f>
        <v>0</v>
      </c>
      <c r="Q972" s="211"/>
      <c r="R972" s="212">
        <f>SUM(R973:R1217)</f>
        <v>0.031242000000000002</v>
      </c>
      <c r="S972" s="211"/>
      <c r="T972" s="213">
        <f>SUM(T973:T1217)</f>
        <v>0.019304999999999996</v>
      </c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R972" s="214" t="s">
        <v>82</v>
      </c>
      <c r="AT972" s="215" t="s">
        <v>72</v>
      </c>
      <c r="AU972" s="215" t="s">
        <v>80</v>
      </c>
      <c r="AY972" s="214" t="s">
        <v>171</v>
      </c>
      <c r="BK972" s="216">
        <f>SUM(BK973:BK1217)</f>
        <v>0</v>
      </c>
    </row>
    <row r="973" s="2" customFormat="1" ht="16.5" customHeight="1">
      <c r="A973" s="38"/>
      <c r="B973" s="39"/>
      <c r="C973" s="219" t="s">
        <v>1179</v>
      </c>
      <c r="D973" s="219" t="s">
        <v>173</v>
      </c>
      <c r="E973" s="220" t="s">
        <v>1180</v>
      </c>
      <c r="F973" s="221" t="s">
        <v>1181</v>
      </c>
      <c r="G973" s="222" t="s">
        <v>1182</v>
      </c>
      <c r="H973" s="223">
        <v>1</v>
      </c>
      <c r="I973" s="224"/>
      <c r="J973" s="225">
        <f>ROUND(I973*H973,2)</f>
        <v>0</v>
      </c>
      <c r="K973" s="226"/>
      <c r="L973" s="44"/>
      <c r="M973" s="227" t="s">
        <v>1</v>
      </c>
      <c r="N973" s="228" t="s">
        <v>38</v>
      </c>
      <c r="O973" s="91"/>
      <c r="P973" s="229">
        <f>O973*H973</f>
        <v>0</v>
      </c>
      <c r="Q973" s="229">
        <v>0</v>
      </c>
      <c r="R973" s="229">
        <f>Q973*H973</f>
        <v>0</v>
      </c>
      <c r="S973" s="229">
        <v>0</v>
      </c>
      <c r="T973" s="230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31" t="s">
        <v>307</v>
      </c>
      <c r="AT973" s="231" t="s">
        <v>173</v>
      </c>
      <c r="AU973" s="231" t="s">
        <v>82</v>
      </c>
      <c r="AY973" s="17" t="s">
        <v>171</v>
      </c>
      <c r="BE973" s="232">
        <f>IF(N973="základní",J973,0)</f>
        <v>0</v>
      </c>
      <c r="BF973" s="232">
        <f>IF(N973="snížená",J973,0)</f>
        <v>0</v>
      </c>
      <c r="BG973" s="232">
        <f>IF(N973="zákl. přenesená",J973,0)</f>
        <v>0</v>
      </c>
      <c r="BH973" s="232">
        <f>IF(N973="sníž. přenesená",J973,0)</f>
        <v>0</v>
      </c>
      <c r="BI973" s="232">
        <f>IF(N973="nulová",J973,0)</f>
        <v>0</v>
      </c>
      <c r="BJ973" s="17" t="s">
        <v>80</v>
      </c>
      <c r="BK973" s="232">
        <f>ROUND(I973*H973,2)</f>
        <v>0</v>
      </c>
      <c r="BL973" s="17" t="s">
        <v>307</v>
      </c>
      <c r="BM973" s="231" t="s">
        <v>1183</v>
      </c>
    </row>
    <row r="974" s="2" customFormat="1" ht="16.5" customHeight="1">
      <c r="A974" s="38"/>
      <c r="B974" s="39"/>
      <c r="C974" s="219" t="s">
        <v>1184</v>
      </c>
      <c r="D974" s="219" t="s">
        <v>173</v>
      </c>
      <c r="E974" s="220" t="s">
        <v>1185</v>
      </c>
      <c r="F974" s="221" t="s">
        <v>1186</v>
      </c>
      <c r="G974" s="222" t="s">
        <v>195</v>
      </c>
      <c r="H974" s="223">
        <v>20</v>
      </c>
      <c r="I974" s="224"/>
      <c r="J974" s="225">
        <f>ROUND(I974*H974,2)</f>
        <v>0</v>
      </c>
      <c r="K974" s="226"/>
      <c r="L974" s="44"/>
      <c r="M974" s="227" t="s">
        <v>1</v>
      </c>
      <c r="N974" s="228" t="s">
        <v>38</v>
      </c>
      <c r="O974" s="91"/>
      <c r="P974" s="229">
        <f>O974*H974</f>
        <v>0</v>
      </c>
      <c r="Q974" s="229">
        <v>0</v>
      </c>
      <c r="R974" s="229">
        <f>Q974*H974</f>
        <v>0</v>
      </c>
      <c r="S974" s="229">
        <v>0</v>
      </c>
      <c r="T974" s="230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31" t="s">
        <v>307</v>
      </c>
      <c r="AT974" s="231" t="s">
        <v>173</v>
      </c>
      <c r="AU974" s="231" t="s">
        <v>82</v>
      </c>
      <c r="AY974" s="17" t="s">
        <v>171</v>
      </c>
      <c r="BE974" s="232">
        <f>IF(N974="základní",J974,0)</f>
        <v>0</v>
      </c>
      <c r="BF974" s="232">
        <f>IF(N974="snížená",J974,0)</f>
        <v>0</v>
      </c>
      <c r="BG974" s="232">
        <f>IF(N974="zákl. přenesená",J974,0)</f>
        <v>0</v>
      </c>
      <c r="BH974" s="232">
        <f>IF(N974="sníž. přenesená",J974,0)</f>
        <v>0</v>
      </c>
      <c r="BI974" s="232">
        <f>IF(N974="nulová",J974,0)</f>
        <v>0</v>
      </c>
      <c r="BJ974" s="17" t="s">
        <v>80</v>
      </c>
      <c r="BK974" s="232">
        <f>ROUND(I974*H974,2)</f>
        <v>0</v>
      </c>
      <c r="BL974" s="17" t="s">
        <v>307</v>
      </c>
      <c r="BM974" s="231" t="s">
        <v>1187</v>
      </c>
    </row>
    <row r="975" s="14" customFormat="1">
      <c r="A975" s="14"/>
      <c r="B975" s="244"/>
      <c r="C975" s="245"/>
      <c r="D975" s="235" t="s">
        <v>179</v>
      </c>
      <c r="E975" s="246" t="s">
        <v>1</v>
      </c>
      <c r="F975" s="247" t="s">
        <v>311</v>
      </c>
      <c r="G975" s="245"/>
      <c r="H975" s="248">
        <v>20</v>
      </c>
      <c r="I975" s="249"/>
      <c r="J975" s="245"/>
      <c r="K975" s="245"/>
      <c r="L975" s="250"/>
      <c r="M975" s="251"/>
      <c r="N975" s="252"/>
      <c r="O975" s="252"/>
      <c r="P975" s="252"/>
      <c r="Q975" s="252"/>
      <c r="R975" s="252"/>
      <c r="S975" s="252"/>
      <c r="T975" s="253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4" t="s">
        <v>179</v>
      </c>
      <c r="AU975" s="254" t="s">
        <v>82</v>
      </c>
      <c r="AV975" s="14" t="s">
        <v>82</v>
      </c>
      <c r="AW975" s="14" t="s">
        <v>30</v>
      </c>
      <c r="AX975" s="14" t="s">
        <v>80</v>
      </c>
      <c r="AY975" s="254" t="s">
        <v>171</v>
      </c>
    </row>
    <row r="976" s="2" customFormat="1" ht="24.15" customHeight="1">
      <c r="A976" s="38"/>
      <c r="B976" s="39"/>
      <c r="C976" s="266" t="s">
        <v>1188</v>
      </c>
      <c r="D976" s="266" t="s">
        <v>393</v>
      </c>
      <c r="E976" s="267" t="s">
        <v>1189</v>
      </c>
      <c r="F976" s="268" t="s">
        <v>1190</v>
      </c>
      <c r="G976" s="269" t="s">
        <v>195</v>
      </c>
      <c r="H976" s="270">
        <v>20</v>
      </c>
      <c r="I976" s="271"/>
      <c r="J976" s="272">
        <f>ROUND(I976*H976,2)</f>
        <v>0</v>
      </c>
      <c r="K976" s="273"/>
      <c r="L976" s="274"/>
      <c r="M976" s="275" t="s">
        <v>1</v>
      </c>
      <c r="N976" s="276" t="s">
        <v>38</v>
      </c>
      <c r="O976" s="91"/>
      <c r="P976" s="229">
        <f>O976*H976</f>
        <v>0</v>
      </c>
      <c r="Q976" s="229">
        <v>9.0000000000000006E-05</v>
      </c>
      <c r="R976" s="229">
        <f>Q976*H976</f>
        <v>0.0018000000000000002</v>
      </c>
      <c r="S976" s="229">
        <v>0</v>
      </c>
      <c r="T976" s="230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31" t="s">
        <v>399</v>
      </c>
      <c r="AT976" s="231" t="s">
        <v>393</v>
      </c>
      <c r="AU976" s="231" t="s">
        <v>82</v>
      </c>
      <c r="AY976" s="17" t="s">
        <v>171</v>
      </c>
      <c r="BE976" s="232">
        <f>IF(N976="základní",J976,0)</f>
        <v>0</v>
      </c>
      <c r="BF976" s="232">
        <f>IF(N976="snížená",J976,0)</f>
        <v>0</v>
      </c>
      <c r="BG976" s="232">
        <f>IF(N976="zákl. přenesená",J976,0)</f>
        <v>0</v>
      </c>
      <c r="BH976" s="232">
        <f>IF(N976="sníž. přenesená",J976,0)</f>
        <v>0</v>
      </c>
      <c r="BI976" s="232">
        <f>IF(N976="nulová",J976,0)</f>
        <v>0</v>
      </c>
      <c r="BJ976" s="17" t="s">
        <v>80</v>
      </c>
      <c r="BK976" s="232">
        <f>ROUND(I976*H976,2)</f>
        <v>0</v>
      </c>
      <c r="BL976" s="17" t="s">
        <v>307</v>
      </c>
      <c r="BM976" s="231" t="s">
        <v>1191</v>
      </c>
    </row>
    <row r="977" s="14" customFormat="1">
      <c r="A977" s="14"/>
      <c r="B977" s="244"/>
      <c r="C977" s="245"/>
      <c r="D977" s="235" t="s">
        <v>179</v>
      </c>
      <c r="E977" s="246" t="s">
        <v>1</v>
      </c>
      <c r="F977" s="247" t="s">
        <v>311</v>
      </c>
      <c r="G977" s="245"/>
      <c r="H977" s="248">
        <v>20</v>
      </c>
      <c r="I977" s="249"/>
      <c r="J977" s="245"/>
      <c r="K977" s="245"/>
      <c r="L977" s="250"/>
      <c r="M977" s="251"/>
      <c r="N977" s="252"/>
      <c r="O977" s="252"/>
      <c r="P977" s="252"/>
      <c r="Q977" s="252"/>
      <c r="R977" s="252"/>
      <c r="S977" s="252"/>
      <c r="T977" s="253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4" t="s">
        <v>179</v>
      </c>
      <c r="AU977" s="254" t="s">
        <v>82</v>
      </c>
      <c r="AV977" s="14" t="s">
        <v>82</v>
      </c>
      <c r="AW977" s="14" t="s">
        <v>30</v>
      </c>
      <c r="AX977" s="14" t="s">
        <v>80</v>
      </c>
      <c r="AY977" s="254" t="s">
        <v>171</v>
      </c>
    </row>
    <row r="978" s="2" customFormat="1" ht="21.75" customHeight="1">
      <c r="A978" s="38"/>
      <c r="B978" s="39"/>
      <c r="C978" s="219" t="s">
        <v>1192</v>
      </c>
      <c r="D978" s="219" t="s">
        <v>173</v>
      </c>
      <c r="E978" s="220" t="s">
        <v>1193</v>
      </c>
      <c r="F978" s="221" t="s">
        <v>1194</v>
      </c>
      <c r="G978" s="222" t="s">
        <v>195</v>
      </c>
      <c r="H978" s="223">
        <v>43</v>
      </c>
      <c r="I978" s="224"/>
      <c r="J978" s="225">
        <f>ROUND(I978*H978,2)</f>
        <v>0</v>
      </c>
      <c r="K978" s="226"/>
      <c r="L978" s="44"/>
      <c r="M978" s="227" t="s">
        <v>1</v>
      </c>
      <c r="N978" s="228" t="s">
        <v>38</v>
      </c>
      <c r="O978" s="91"/>
      <c r="P978" s="229">
        <f>O978*H978</f>
        <v>0</v>
      </c>
      <c r="Q978" s="229">
        <v>0</v>
      </c>
      <c r="R978" s="229">
        <f>Q978*H978</f>
        <v>0</v>
      </c>
      <c r="S978" s="229">
        <v>0</v>
      </c>
      <c r="T978" s="230">
        <f>S978*H978</f>
        <v>0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231" t="s">
        <v>307</v>
      </c>
      <c r="AT978" s="231" t="s">
        <v>173</v>
      </c>
      <c r="AU978" s="231" t="s">
        <v>82</v>
      </c>
      <c r="AY978" s="17" t="s">
        <v>171</v>
      </c>
      <c r="BE978" s="232">
        <f>IF(N978="základní",J978,0)</f>
        <v>0</v>
      </c>
      <c r="BF978" s="232">
        <f>IF(N978="snížená",J978,0)</f>
        <v>0</v>
      </c>
      <c r="BG978" s="232">
        <f>IF(N978="zákl. přenesená",J978,0)</f>
        <v>0</v>
      </c>
      <c r="BH978" s="232">
        <f>IF(N978="sníž. přenesená",J978,0)</f>
        <v>0</v>
      </c>
      <c r="BI978" s="232">
        <f>IF(N978="nulová",J978,0)</f>
        <v>0</v>
      </c>
      <c r="BJ978" s="17" t="s">
        <v>80</v>
      </c>
      <c r="BK978" s="232">
        <f>ROUND(I978*H978,2)</f>
        <v>0</v>
      </c>
      <c r="BL978" s="17" t="s">
        <v>307</v>
      </c>
      <c r="BM978" s="231" t="s">
        <v>1195</v>
      </c>
    </row>
    <row r="979" s="14" customFormat="1">
      <c r="A979" s="14"/>
      <c r="B979" s="244"/>
      <c r="C979" s="245"/>
      <c r="D979" s="235" t="s">
        <v>179</v>
      </c>
      <c r="E979" s="246" t="s">
        <v>1</v>
      </c>
      <c r="F979" s="247" t="s">
        <v>490</v>
      </c>
      <c r="G979" s="245"/>
      <c r="H979" s="248">
        <v>43</v>
      </c>
      <c r="I979" s="249"/>
      <c r="J979" s="245"/>
      <c r="K979" s="245"/>
      <c r="L979" s="250"/>
      <c r="M979" s="251"/>
      <c r="N979" s="252"/>
      <c r="O979" s="252"/>
      <c r="P979" s="252"/>
      <c r="Q979" s="252"/>
      <c r="R979" s="252"/>
      <c r="S979" s="252"/>
      <c r="T979" s="253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4" t="s">
        <v>179</v>
      </c>
      <c r="AU979" s="254" t="s">
        <v>82</v>
      </c>
      <c r="AV979" s="14" t="s">
        <v>82</v>
      </c>
      <c r="AW979" s="14" t="s">
        <v>30</v>
      </c>
      <c r="AX979" s="14" t="s">
        <v>80</v>
      </c>
      <c r="AY979" s="254" t="s">
        <v>171</v>
      </c>
    </row>
    <row r="980" s="2" customFormat="1" ht="16.5" customHeight="1">
      <c r="A980" s="38"/>
      <c r="B980" s="39"/>
      <c r="C980" s="266" t="s">
        <v>1196</v>
      </c>
      <c r="D980" s="266" t="s">
        <v>393</v>
      </c>
      <c r="E980" s="267" t="s">
        <v>1197</v>
      </c>
      <c r="F980" s="268" t="s">
        <v>1198</v>
      </c>
      <c r="G980" s="269" t="s">
        <v>195</v>
      </c>
      <c r="H980" s="270">
        <v>43</v>
      </c>
      <c r="I980" s="271"/>
      <c r="J980" s="272">
        <f>ROUND(I980*H980,2)</f>
        <v>0</v>
      </c>
      <c r="K980" s="273"/>
      <c r="L980" s="274"/>
      <c r="M980" s="275" t="s">
        <v>1</v>
      </c>
      <c r="N980" s="276" t="s">
        <v>38</v>
      </c>
      <c r="O980" s="91"/>
      <c r="P980" s="229">
        <f>O980*H980</f>
        <v>0</v>
      </c>
      <c r="Q980" s="229">
        <v>2.0000000000000002E-05</v>
      </c>
      <c r="R980" s="229">
        <f>Q980*H980</f>
        <v>0.00086000000000000009</v>
      </c>
      <c r="S980" s="229">
        <v>0</v>
      </c>
      <c r="T980" s="230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31" t="s">
        <v>399</v>
      </c>
      <c r="AT980" s="231" t="s">
        <v>393</v>
      </c>
      <c r="AU980" s="231" t="s">
        <v>82</v>
      </c>
      <c r="AY980" s="17" t="s">
        <v>171</v>
      </c>
      <c r="BE980" s="232">
        <f>IF(N980="základní",J980,0)</f>
        <v>0</v>
      </c>
      <c r="BF980" s="232">
        <f>IF(N980="snížená",J980,0)</f>
        <v>0</v>
      </c>
      <c r="BG980" s="232">
        <f>IF(N980="zákl. přenesená",J980,0)</f>
        <v>0</v>
      </c>
      <c r="BH980" s="232">
        <f>IF(N980="sníž. přenesená",J980,0)</f>
        <v>0</v>
      </c>
      <c r="BI980" s="232">
        <f>IF(N980="nulová",J980,0)</f>
        <v>0</v>
      </c>
      <c r="BJ980" s="17" t="s">
        <v>80</v>
      </c>
      <c r="BK980" s="232">
        <f>ROUND(I980*H980,2)</f>
        <v>0</v>
      </c>
      <c r="BL980" s="17" t="s">
        <v>307</v>
      </c>
      <c r="BM980" s="231" t="s">
        <v>1199</v>
      </c>
    </row>
    <row r="981" s="14" customFormat="1">
      <c r="A981" s="14"/>
      <c r="B981" s="244"/>
      <c r="C981" s="245"/>
      <c r="D981" s="235" t="s">
        <v>179</v>
      </c>
      <c r="E981" s="246" t="s">
        <v>1</v>
      </c>
      <c r="F981" s="247" t="s">
        <v>490</v>
      </c>
      <c r="G981" s="245"/>
      <c r="H981" s="248">
        <v>43</v>
      </c>
      <c r="I981" s="249"/>
      <c r="J981" s="245"/>
      <c r="K981" s="245"/>
      <c r="L981" s="250"/>
      <c r="M981" s="251"/>
      <c r="N981" s="252"/>
      <c r="O981" s="252"/>
      <c r="P981" s="252"/>
      <c r="Q981" s="252"/>
      <c r="R981" s="252"/>
      <c r="S981" s="252"/>
      <c r="T981" s="253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4" t="s">
        <v>179</v>
      </c>
      <c r="AU981" s="254" t="s">
        <v>82</v>
      </c>
      <c r="AV981" s="14" t="s">
        <v>82</v>
      </c>
      <c r="AW981" s="14" t="s">
        <v>30</v>
      </c>
      <c r="AX981" s="14" t="s">
        <v>80</v>
      </c>
      <c r="AY981" s="254" t="s">
        <v>171</v>
      </c>
    </row>
    <row r="982" s="2" customFormat="1" ht="24.15" customHeight="1">
      <c r="A982" s="38"/>
      <c r="B982" s="39"/>
      <c r="C982" s="219" t="s">
        <v>1200</v>
      </c>
      <c r="D982" s="219" t="s">
        <v>173</v>
      </c>
      <c r="E982" s="220" t="s">
        <v>1201</v>
      </c>
      <c r="F982" s="221" t="s">
        <v>1202</v>
      </c>
      <c r="G982" s="222" t="s">
        <v>239</v>
      </c>
      <c r="H982" s="223">
        <v>2.5</v>
      </c>
      <c r="I982" s="224"/>
      <c r="J982" s="225">
        <f>ROUND(I982*H982,2)</f>
        <v>0</v>
      </c>
      <c r="K982" s="226"/>
      <c r="L982" s="44"/>
      <c r="M982" s="227" t="s">
        <v>1</v>
      </c>
      <c r="N982" s="228" t="s">
        <v>38</v>
      </c>
      <c r="O982" s="91"/>
      <c r="P982" s="229">
        <f>O982*H982</f>
        <v>0</v>
      </c>
      <c r="Q982" s="229">
        <v>0</v>
      </c>
      <c r="R982" s="229">
        <f>Q982*H982</f>
        <v>0</v>
      </c>
      <c r="S982" s="229">
        <v>0.00027</v>
      </c>
      <c r="T982" s="230">
        <f>S982*H982</f>
        <v>0.00067500000000000004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231" t="s">
        <v>307</v>
      </c>
      <c r="AT982" s="231" t="s">
        <v>173</v>
      </c>
      <c r="AU982" s="231" t="s">
        <v>82</v>
      </c>
      <c r="AY982" s="17" t="s">
        <v>171</v>
      </c>
      <c r="BE982" s="232">
        <f>IF(N982="základní",J982,0)</f>
        <v>0</v>
      </c>
      <c r="BF982" s="232">
        <f>IF(N982="snížená",J982,0)</f>
        <v>0</v>
      </c>
      <c r="BG982" s="232">
        <f>IF(N982="zákl. přenesená",J982,0)</f>
        <v>0</v>
      </c>
      <c r="BH982" s="232">
        <f>IF(N982="sníž. přenesená",J982,0)</f>
        <v>0</v>
      </c>
      <c r="BI982" s="232">
        <f>IF(N982="nulová",J982,0)</f>
        <v>0</v>
      </c>
      <c r="BJ982" s="17" t="s">
        <v>80</v>
      </c>
      <c r="BK982" s="232">
        <f>ROUND(I982*H982,2)</f>
        <v>0</v>
      </c>
      <c r="BL982" s="17" t="s">
        <v>307</v>
      </c>
      <c r="BM982" s="231" t="s">
        <v>1203</v>
      </c>
    </row>
    <row r="983" s="13" customFormat="1">
      <c r="A983" s="13"/>
      <c r="B983" s="233"/>
      <c r="C983" s="234"/>
      <c r="D983" s="235" t="s">
        <v>179</v>
      </c>
      <c r="E983" s="236" t="s">
        <v>1</v>
      </c>
      <c r="F983" s="237" t="s">
        <v>1204</v>
      </c>
      <c r="G983" s="234"/>
      <c r="H983" s="236" t="s">
        <v>1</v>
      </c>
      <c r="I983" s="238"/>
      <c r="J983" s="234"/>
      <c r="K983" s="234"/>
      <c r="L983" s="239"/>
      <c r="M983" s="240"/>
      <c r="N983" s="241"/>
      <c r="O983" s="241"/>
      <c r="P983" s="241"/>
      <c r="Q983" s="241"/>
      <c r="R983" s="241"/>
      <c r="S983" s="241"/>
      <c r="T983" s="242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3" t="s">
        <v>179</v>
      </c>
      <c r="AU983" s="243" t="s">
        <v>82</v>
      </c>
      <c r="AV983" s="13" t="s">
        <v>80</v>
      </c>
      <c r="AW983" s="13" t="s">
        <v>30</v>
      </c>
      <c r="AX983" s="13" t="s">
        <v>73</v>
      </c>
      <c r="AY983" s="243" t="s">
        <v>171</v>
      </c>
    </row>
    <row r="984" s="14" customFormat="1">
      <c r="A984" s="14"/>
      <c r="B984" s="244"/>
      <c r="C984" s="245"/>
      <c r="D984" s="235" t="s">
        <v>179</v>
      </c>
      <c r="E984" s="246" t="s">
        <v>1</v>
      </c>
      <c r="F984" s="247" t="s">
        <v>511</v>
      </c>
      <c r="G984" s="245"/>
      <c r="H984" s="248">
        <v>2.5</v>
      </c>
      <c r="I984" s="249"/>
      <c r="J984" s="245"/>
      <c r="K984" s="245"/>
      <c r="L984" s="250"/>
      <c r="M984" s="251"/>
      <c r="N984" s="252"/>
      <c r="O984" s="252"/>
      <c r="P984" s="252"/>
      <c r="Q984" s="252"/>
      <c r="R984" s="252"/>
      <c r="S984" s="252"/>
      <c r="T984" s="253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4" t="s">
        <v>179</v>
      </c>
      <c r="AU984" s="254" t="s">
        <v>82</v>
      </c>
      <c r="AV984" s="14" t="s">
        <v>82</v>
      </c>
      <c r="AW984" s="14" t="s">
        <v>30</v>
      </c>
      <c r="AX984" s="14" t="s">
        <v>80</v>
      </c>
      <c r="AY984" s="254" t="s">
        <v>171</v>
      </c>
    </row>
    <row r="985" s="2" customFormat="1" ht="24.15" customHeight="1">
      <c r="A985" s="38"/>
      <c r="B985" s="39"/>
      <c r="C985" s="219" t="s">
        <v>1205</v>
      </c>
      <c r="D985" s="219" t="s">
        <v>173</v>
      </c>
      <c r="E985" s="220" t="s">
        <v>1206</v>
      </c>
      <c r="F985" s="221" t="s">
        <v>1207</v>
      </c>
      <c r="G985" s="222" t="s">
        <v>239</v>
      </c>
      <c r="H985" s="223">
        <v>364</v>
      </c>
      <c r="I985" s="224"/>
      <c r="J985" s="225">
        <f>ROUND(I985*H985,2)</f>
        <v>0</v>
      </c>
      <c r="K985" s="226"/>
      <c r="L985" s="44"/>
      <c r="M985" s="227" t="s">
        <v>1</v>
      </c>
      <c r="N985" s="228" t="s">
        <v>38</v>
      </c>
      <c r="O985" s="91"/>
      <c r="P985" s="229">
        <f>O985*H985</f>
        <v>0</v>
      </c>
      <c r="Q985" s="229">
        <v>0</v>
      </c>
      <c r="R985" s="229">
        <f>Q985*H985</f>
        <v>0</v>
      </c>
      <c r="S985" s="229">
        <v>0</v>
      </c>
      <c r="T985" s="230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31" t="s">
        <v>307</v>
      </c>
      <c r="AT985" s="231" t="s">
        <v>173</v>
      </c>
      <c r="AU985" s="231" t="s">
        <v>82</v>
      </c>
      <c r="AY985" s="17" t="s">
        <v>171</v>
      </c>
      <c r="BE985" s="232">
        <f>IF(N985="základní",J985,0)</f>
        <v>0</v>
      </c>
      <c r="BF985" s="232">
        <f>IF(N985="snížená",J985,0)</f>
        <v>0</v>
      </c>
      <c r="BG985" s="232">
        <f>IF(N985="zákl. přenesená",J985,0)</f>
        <v>0</v>
      </c>
      <c r="BH985" s="232">
        <f>IF(N985="sníž. přenesená",J985,0)</f>
        <v>0</v>
      </c>
      <c r="BI985" s="232">
        <f>IF(N985="nulová",J985,0)</f>
        <v>0</v>
      </c>
      <c r="BJ985" s="17" t="s">
        <v>80</v>
      </c>
      <c r="BK985" s="232">
        <f>ROUND(I985*H985,2)</f>
        <v>0</v>
      </c>
      <c r="BL985" s="17" t="s">
        <v>307</v>
      </c>
      <c r="BM985" s="231" t="s">
        <v>1208</v>
      </c>
    </row>
    <row r="986" s="14" customFormat="1">
      <c r="A986" s="14"/>
      <c r="B986" s="244"/>
      <c r="C986" s="245"/>
      <c r="D986" s="235" t="s">
        <v>179</v>
      </c>
      <c r="E986" s="246" t="s">
        <v>1</v>
      </c>
      <c r="F986" s="247" t="s">
        <v>1209</v>
      </c>
      <c r="G986" s="245"/>
      <c r="H986" s="248">
        <v>364</v>
      </c>
      <c r="I986" s="249"/>
      <c r="J986" s="245"/>
      <c r="K986" s="245"/>
      <c r="L986" s="250"/>
      <c r="M986" s="251"/>
      <c r="N986" s="252"/>
      <c r="O986" s="252"/>
      <c r="P986" s="252"/>
      <c r="Q986" s="252"/>
      <c r="R986" s="252"/>
      <c r="S986" s="252"/>
      <c r="T986" s="253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4" t="s">
        <v>179</v>
      </c>
      <c r="AU986" s="254" t="s">
        <v>82</v>
      </c>
      <c r="AV986" s="14" t="s">
        <v>82</v>
      </c>
      <c r="AW986" s="14" t="s">
        <v>30</v>
      </c>
      <c r="AX986" s="14" t="s">
        <v>73</v>
      </c>
      <c r="AY986" s="254" t="s">
        <v>171</v>
      </c>
    </row>
    <row r="987" s="15" customFormat="1">
      <c r="A987" s="15"/>
      <c r="B987" s="255"/>
      <c r="C987" s="256"/>
      <c r="D987" s="235" t="s">
        <v>179</v>
      </c>
      <c r="E987" s="257" t="s">
        <v>1</v>
      </c>
      <c r="F987" s="258" t="s">
        <v>187</v>
      </c>
      <c r="G987" s="256"/>
      <c r="H987" s="259">
        <v>364</v>
      </c>
      <c r="I987" s="260"/>
      <c r="J987" s="256"/>
      <c r="K987" s="256"/>
      <c r="L987" s="261"/>
      <c r="M987" s="262"/>
      <c r="N987" s="263"/>
      <c r="O987" s="263"/>
      <c r="P987" s="263"/>
      <c r="Q987" s="263"/>
      <c r="R987" s="263"/>
      <c r="S987" s="263"/>
      <c r="T987" s="264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T987" s="265" t="s">
        <v>179</v>
      </c>
      <c r="AU987" s="265" t="s">
        <v>82</v>
      </c>
      <c r="AV987" s="15" t="s">
        <v>177</v>
      </c>
      <c r="AW987" s="15" t="s">
        <v>30</v>
      </c>
      <c r="AX987" s="15" t="s">
        <v>80</v>
      </c>
      <c r="AY987" s="265" t="s">
        <v>171</v>
      </c>
    </row>
    <row r="988" s="2" customFormat="1" ht="24.15" customHeight="1">
      <c r="A988" s="38"/>
      <c r="B988" s="39"/>
      <c r="C988" s="266" t="s">
        <v>1210</v>
      </c>
      <c r="D988" s="266" t="s">
        <v>393</v>
      </c>
      <c r="E988" s="267" t="s">
        <v>1211</v>
      </c>
      <c r="F988" s="268" t="s">
        <v>1212</v>
      </c>
      <c r="G988" s="269" t="s">
        <v>239</v>
      </c>
      <c r="H988" s="270">
        <v>180</v>
      </c>
      <c r="I988" s="271"/>
      <c r="J988" s="272">
        <f>ROUND(I988*H988,2)</f>
        <v>0</v>
      </c>
      <c r="K988" s="273"/>
      <c r="L988" s="274"/>
      <c r="M988" s="275" t="s">
        <v>1</v>
      </c>
      <c r="N988" s="276" t="s">
        <v>38</v>
      </c>
      <c r="O988" s="91"/>
      <c r="P988" s="229">
        <f>O988*H988</f>
        <v>0</v>
      </c>
      <c r="Q988" s="229">
        <v>1.0000000000000001E-05</v>
      </c>
      <c r="R988" s="229">
        <f>Q988*H988</f>
        <v>0.0018000000000000002</v>
      </c>
      <c r="S988" s="229">
        <v>0</v>
      </c>
      <c r="T988" s="230">
        <f>S988*H988</f>
        <v>0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31" t="s">
        <v>399</v>
      </c>
      <c r="AT988" s="231" t="s">
        <v>393</v>
      </c>
      <c r="AU988" s="231" t="s">
        <v>82</v>
      </c>
      <c r="AY988" s="17" t="s">
        <v>171</v>
      </c>
      <c r="BE988" s="232">
        <f>IF(N988="základní",J988,0)</f>
        <v>0</v>
      </c>
      <c r="BF988" s="232">
        <f>IF(N988="snížená",J988,0)</f>
        <v>0</v>
      </c>
      <c r="BG988" s="232">
        <f>IF(N988="zákl. přenesená",J988,0)</f>
        <v>0</v>
      </c>
      <c r="BH988" s="232">
        <f>IF(N988="sníž. přenesená",J988,0)</f>
        <v>0</v>
      </c>
      <c r="BI988" s="232">
        <f>IF(N988="nulová",J988,0)</f>
        <v>0</v>
      </c>
      <c r="BJ988" s="17" t="s">
        <v>80</v>
      </c>
      <c r="BK988" s="232">
        <f>ROUND(I988*H988,2)</f>
        <v>0</v>
      </c>
      <c r="BL988" s="17" t="s">
        <v>307</v>
      </c>
      <c r="BM988" s="231" t="s">
        <v>1213</v>
      </c>
    </row>
    <row r="989" s="13" customFormat="1">
      <c r="A989" s="13"/>
      <c r="B989" s="233"/>
      <c r="C989" s="234"/>
      <c r="D989" s="235" t="s">
        <v>179</v>
      </c>
      <c r="E989" s="236" t="s">
        <v>1</v>
      </c>
      <c r="F989" s="237" t="s">
        <v>1214</v>
      </c>
      <c r="G989" s="234"/>
      <c r="H989" s="236" t="s">
        <v>1</v>
      </c>
      <c r="I989" s="238"/>
      <c r="J989" s="234"/>
      <c r="K989" s="234"/>
      <c r="L989" s="239"/>
      <c r="M989" s="240"/>
      <c r="N989" s="241"/>
      <c r="O989" s="241"/>
      <c r="P989" s="241"/>
      <c r="Q989" s="241"/>
      <c r="R989" s="241"/>
      <c r="S989" s="241"/>
      <c r="T989" s="242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3" t="s">
        <v>179</v>
      </c>
      <c r="AU989" s="243" t="s">
        <v>82</v>
      </c>
      <c r="AV989" s="13" t="s">
        <v>80</v>
      </c>
      <c r="AW989" s="13" t="s">
        <v>30</v>
      </c>
      <c r="AX989" s="13" t="s">
        <v>73</v>
      </c>
      <c r="AY989" s="243" t="s">
        <v>171</v>
      </c>
    </row>
    <row r="990" s="14" customFormat="1">
      <c r="A990" s="14"/>
      <c r="B990" s="244"/>
      <c r="C990" s="245"/>
      <c r="D990" s="235" t="s">
        <v>179</v>
      </c>
      <c r="E990" s="246" t="s">
        <v>1</v>
      </c>
      <c r="F990" s="247" t="s">
        <v>999</v>
      </c>
      <c r="G990" s="245"/>
      <c r="H990" s="248">
        <v>150</v>
      </c>
      <c r="I990" s="249"/>
      <c r="J990" s="245"/>
      <c r="K990" s="245"/>
      <c r="L990" s="250"/>
      <c r="M990" s="251"/>
      <c r="N990" s="252"/>
      <c r="O990" s="252"/>
      <c r="P990" s="252"/>
      <c r="Q990" s="252"/>
      <c r="R990" s="252"/>
      <c r="S990" s="252"/>
      <c r="T990" s="253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4" t="s">
        <v>179</v>
      </c>
      <c r="AU990" s="254" t="s">
        <v>82</v>
      </c>
      <c r="AV990" s="14" t="s">
        <v>82</v>
      </c>
      <c r="AW990" s="14" t="s">
        <v>30</v>
      </c>
      <c r="AX990" s="14" t="s">
        <v>73</v>
      </c>
      <c r="AY990" s="254" t="s">
        <v>171</v>
      </c>
    </row>
    <row r="991" s="15" customFormat="1">
      <c r="A991" s="15"/>
      <c r="B991" s="255"/>
      <c r="C991" s="256"/>
      <c r="D991" s="235" t="s">
        <v>179</v>
      </c>
      <c r="E991" s="257" t="s">
        <v>1</v>
      </c>
      <c r="F991" s="258" t="s">
        <v>187</v>
      </c>
      <c r="G991" s="256"/>
      <c r="H991" s="259">
        <v>150</v>
      </c>
      <c r="I991" s="260"/>
      <c r="J991" s="256"/>
      <c r="K991" s="256"/>
      <c r="L991" s="261"/>
      <c r="M991" s="262"/>
      <c r="N991" s="263"/>
      <c r="O991" s="263"/>
      <c r="P991" s="263"/>
      <c r="Q991" s="263"/>
      <c r="R991" s="263"/>
      <c r="S991" s="263"/>
      <c r="T991" s="264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T991" s="265" t="s">
        <v>179</v>
      </c>
      <c r="AU991" s="265" t="s">
        <v>82</v>
      </c>
      <c r="AV991" s="15" t="s">
        <v>177</v>
      </c>
      <c r="AW991" s="15" t="s">
        <v>30</v>
      </c>
      <c r="AX991" s="15" t="s">
        <v>80</v>
      </c>
      <c r="AY991" s="265" t="s">
        <v>171</v>
      </c>
    </row>
    <row r="992" s="14" customFormat="1">
      <c r="A992" s="14"/>
      <c r="B992" s="244"/>
      <c r="C992" s="245"/>
      <c r="D992" s="235" t="s">
        <v>179</v>
      </c>
      <c r="E992" s="245"/>
      <c r="F992" s="247" t="s">
        <v>1215</v>
      </c>
      <c r="G992" s="245"/>
      <c r="H992" s="248">
        <v>180</v>
      </c>
      <c r="I992" s="249"/>
      <c r="J992" s="245"/>
      <c r="K992" s="245"/>
      <c r="L992" s="250"/>
      <c r="M992" s="251"/>
      <c r="N992" s="252"/>
      <c r="O992" s="252"/>
      <c r="P992" s="252"/>
      <c r="Q992" s="252"/>
      <c r="R992" s="252"/>
      <c r="S992" s="252"/>
      <c r="T992" s="253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4" t="s">
        <v>179</v>
      </c>
      <c r="AU992" s="254" t="s">
        <v>82</v>
      </c>
      <c r="AV992" s="14" t="s">
        <v>82</v>
      </c>
      <c r="AW992" s="14" t="s">
        <v>4</v>
      </c>
      <c r="AX992" s="14" t="s">
        <v>80</v>
      </c>
      <c r="AY992" s="254" t="s">
        <v>171</v>
      </c>
    </row>
    <row r="993" s="2" customFormat="1" ht="24.15" customHeight="1">
      <c r="A993" s="38"/>
      <c r="B993" s="39"/>
      <c r="C993" s="266" t="s">
        <v>1216</v>
      </c>
      <c r="D993" s="266" t="s">
        <v>393</v>
      </c>
      <c r="E993" s="267" t="s">
        <v>1217</v>
      </c>
      <c r="F993" s="268" t="s">
        <v>1218</v>
      </c>
      <c r="G993" s="269" t="s">
        <v>239</v>
      </c>
      <c r="H993" s="270">
        <v>256.80000000000001</v>
      </c>
      <c r="I993" s="271"/>
      <c r="J993" s="272">
        <f>ROUND(I993*H993,2)</f>
        <v>0</v>
      </c>
      <c r="K993" s="273"/>
      <c r="L993" s="274"/>
      <c r="M993" s="275" t="s">
        <v>1</v>
      </c>
      <c r="N993" s="276" t="s">
        <v>38</v>
      </c>
      <c r="O993" s="91"/>
      <c r="P993" s="229">
        <f>O993*H993</f>
        <v>0</v>
      </c>
      <c r="Q993" s="229">
        <v>1.0000000000000001E-05</v>
      </c>
      <c r="R993" s="229">
        <f>Q993*H993</f>
        <v>0.0025680000000000004</v>
      </c>
      <c r="S993" s="229">
        <v>0</v>
      </c>
      <c r="T993" s="230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231" t="s">
        <v>399</v>
      </c>
      <c r="AT993" s="231" t="s">
        <v>393</v>
      </c>
      <c r="AU993" s="231" t="s">
        <v>82</v>
      </c>
      <c r="AY993" s="17" t="s">
        <v>171</v>
      </c>
      <c r="BE993" s="232">
        <f>IF(N993="základní",J993,0)</f>
        <v>0</v>
      </c>
      <c r="BF993" s="232">
        <f>IF(N993="snížená",J993,0)</f>
        <v>0</v>
      </c>
      <c r="BG993" s="232">
        <f>IF(N993="zákl. přenesená",J993,0)</f>
        <v>0</v>
      </c>
      <c r="BH993" s="232">
        <f>IF(N993="sníž. přenesená",J993,0)</f>
        <v>0</v>
      </c>
      <c r="BI993" s="232">
        <f>IF(N993="nulová",J993,0)</f>
        <v>0</v>
      </c>
      <c r="BJ993" s="17" t="s">
        <v>80</v>
      </c>
      <c r="BK993" s="232">
        <f>ROUND(I993*H993,2)</f>
        <v>0</v>
      </c>
      <c r="BL993" s="17" t="s">
        <v>307</v>
      </c>
      <c r="BM993" s="231" t="s">
        <v>1219</v>
      </c>
    </row>
    <row r="994" s="13" customFormat="1">
      <c r="A994" s="13"/>
      <c r="B994" s="233"/>
      <c r="C994" s="234"/>
      <c r="D994" s="235" t="s">
        <v>179</v>
      </c>
      <c r="E994" s="236" t="s">
        <v>1</v>
      </c>
      <c r="F994" s="237" t="s">
        <v>1220</v>
      </c>
      <c r="G994" s="234"/>
      <c r="H994" s="236" t="s">
        <v>1</v>
      </c>
      <c r="I994" s="238"/>
      <c r="J994" s="234"/>
      <c r="K994" s="234"/>
      <c r="L994" s="239"/>
      <c r="M994" s="240"/>
      <c r="N994" s="241"/>
      <c r="O994" s="241"/>
      <c r="P994" s="241"/>
      <c r="Q994" s="241"/>
      <c r="R994" s="241"/>
      <c r="S994" s="241"/>
      <c r="T994" s="242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3" t="s">
        <v>179</v>
      </c>
      <c r="AU994" s="243" t="s">
        <v>82</v>
      </c>
      <c r="AV994" s="13" t="s">
        <v>80</v>
      </c>
      <c r="AW994" s="13" t="s">
        <v>30</v>
      </c>
      <c r="AX994" s="13" t="s">
        <v>73</v>
      </c>
      <c r="AY994" s="243" t="s">
        <v>171</v>
      </c>
    </row>
    <row r="995" s="14" customFormat="1">
      <c r="A995" s="14"/>
      <c r="B995" s="244"/>
      <c r="C995" s="245"/>
      <c r="D995" s="235" t="s">
        <v>179</v>
      </c>
      <c r="E995" s="246" t="s">
        <v>1</v>
      </c>
      <c r="F995" s="247" t="s">
        <v>110</v>
      </c>
      <c r="G995" s="245"/>
      <c r="H995" s="248">
        <v>11</v>
      </c>
      <c r="I995" s="249"/>
      <c r="J995" s="245"/>
      <c r="K995" s="245"/>
      <c r="L995" s="250"/>
      <c r="M995" s="251"/>
      <c r="N995" s="252"/>
      <c r="O995" s="252"/>
      <c r="P995" s="252"/>
      <c r="Q995" s="252"/>
      <c r="R995" s="252"/>
      <c r="S995" s="252"/>
      <c r="T995" s="253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4" t="s">
        <v>179</v>
      </c>
      <c r="AU995" s="254" t="s">
        <v>82</v>
      </c>
      <c r="AV995" s="14" t="s">
        <v>82</v>
      </c>
      <c r="AW995" s="14" t="s">
        <v>30</v>
      </c>
      <c r="AX995" s="14" t="s">
        <v>73</v>
      </c>
      <c r="AY995" s="254" t="s">
        <v>171</v>
      </c>
    </row>
    <row r="996" s="13" customFormat="1">
      <c r="A996" s="13"/>
      <c r="B996" s="233"/>
      <c r="C996" s="234"/>
      <c r="D996" s="235" t="s">
        <v>179</v>
      </c>
      <c r="E996" s="236" t="s">
        <v>1</v>
      </c>
      <c r="F996" s="237" t="s">
        <v>1221</v>
      </c>
      <c r="G996" s="234"/>
      <c r="H996" s="236" t="s">
        <v>1</v>
      </c>
      <c r="I996" s="238"/>
      <c r="J996" s="234"/>
      <c r="K996" s="234"/>
      <c r="L996" s="239"/>
      <c r="M996" s="240"/>
      <c r="N996" s="241"/>
      <c r="O996" s="241"/>
      <c r="P996" s="241"/>
      <c r="Q996" s="241"/>
      <c r="R996" s="241"/>
      <c r="S996" s="241"/>
      <c r="T996" s="242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3" t="s">
        <v>179</v>
      </c>
      <c r="AU996" s="243" t="s">
        <v>82</v>
      </c>
      <c r="AV996" s="13" t="s">
        <v>80</v>
      </c>
      <c r="AW996" s="13" t="s">
        <v>30</v>
      </c>
      <c r="AX996" s="13" t="s">
        <v>73</v>
      </c>
      <c r="AY996" s="243" t="s">
        <v>171</v>
      </c>
    </row>
    <row r="997" s="14" customFormat="1">
      <c r="A997" s="14"/>
      <c r="B997" s="244"/>
      <c r="C997" s="245"/>
      <c r="D997" s="235" t="s">
        <v>179</v>
      </c>
      <c r="E997" s="246" t="s">
        <v>1</v>
      </c>
      <c r="F997" s="247" t="s">
        <v>236</v>
      </c>
      <c r="G997" s="245"/>
      <c r="H997" s="248">
        <v>8</v>
      </c>
      <c r="I997" s="249"/>
      <c r="J997" s="245"/>
      <c r="K997" s="245"/>
      <c r="L997" s="250"/>
      <c r="M997" s="251"/>
      <c r="N997" s="252"/>
      <c r="O997" s="252"/>
      <c r="P997" s="252"/>
      <c r="Q997" s="252"/>
      <c r="R997" s="252"/>
      <c r="S997" s="252"/>
      <c r="T997" s="253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4" t="s">
        <v>179</v>
      </c>
      <c r="AU997" s="254" t="s">
        <v>82</v>
      </c>
      <c r="AV997" s="14" t="s">
        <v>82</v>
      </c>
      <c r="AW997" s="14" t="s">
        <v>30</v>
      </c>
      <c r="AX997" s="14" t="s">
        <v>73</v>
      </c>
      <c r="AY997" s="254" t="s">
        <v>171</v>
      </c>
    </row>
    <row r="998" s="13" customFormat="1">
      <c r="A998" s="13"/>
      <c r="B998" s="233"/>
      <c r="C998" s="234"/>
      <c r="D998" s="235" t="s">
        <v>179</v>
      </c>
      <c r="E998" s="236" t="s">
        <v>1</v>
      </c>
      <c r="F998" s="237" t="s">
        <v>1221</v>
      </c>
      <c r="G998" s="234"/>
      <c r="H998" s="236" t="s">
        <v>1</v>
      </c>
      <c r="I998" s="238"/>
      <c r="J998" s="234"/>
      <c r="K998" s="234"/>
      <c r="L998" s="239"/>
      <c r="M998" s="240"/>
      <c r="N998" s="241"/>
      <c r="O998" s="241"/>
      <c r="P998" s="241"/>
      <c r="Q998" s="241"/>
      <c r="R998" s="241"/>
      <c r="S998" s="241"/>
      <c r="T998" s="242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3" t="s">
        <v>179</v>
      </c>
      <c r="AU998" s="243" t="s">
        <v>82</v>
      </c>
      <c r="AV998" s="13" t="s">
        <v>80</v>
      </c>
      <c r="AW998" s="13" t="s">
        <v>30</v>
      </c>
      <c r="AX998" s="13" t="s">
        <v>73</v>
      </c>
      <c r="AY998" s="243" t="s">
        <v>171</v>
      </c>
    </row>
    <row r="999" s="14" customFormat="1">
      <c r="A999" s="14"/>
      <c r="B999" s="244"/>
      <c r="C999" s="245"/>
      <c r="D999" s="235" t="s">
        <v>179</v>
      </c>
      <c r="E999" s="246" t="s">
        <v>1</v>
      </c>
      <c r="F999" s="247" t="s">
        <v>110</v>
      </c>
      <c r="G999" s="245"/>
      <c r="H999" s="248">
        <v>11</v>
      </c>
      <c r="I999" s="249"/>
      <c r="J999" s="245"/>
      <c r="K999" s="245"/>
      <c r="L999" s="250"/>
      <c r="M999" s="251"/>
      <c r="N999" s="252"/>
      <c r="O999" s="252"/>
      <c r="P999" s="252"/>
      <c r="Q999" s="252"/>
      <c r="R999" s="252"/>
      <c r="S999" s="252"/>
      <c r="T999" s="253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4" t="s">
        <v>179</v>
      </c>
      <c r="AU999" s="254" t="s">
        <v>82</v>
      </c>
      <c r="AV999" s="14" t="s">
        <v>82</v>
      </c>
      <c r="AW999" s="14" t="s">
        <v>30</v>
      </c>
      <c r="AX999" s="14" t="s">
        <v>73</v>
      </c>
      <c r="AY999" s="254" t="s">
        <v>171</v>
      </c>
    </row>
    <row r="1000" s="13" customFormat="1">
      <c r="A1000" s="13"/>
      <c r="B1000" s="233"/>
      <c r="C1000" s="234"/>
      <c r="D1000" s="235" t="s">
        <v>179</v>
      </c>
      <c r="E1000" s="236" t="s">
        <v>1</v>
      </c>
      <c r="F1000" s="237" t="s">
        <v>1222</v>
      </c>
      <c r="G1000" s="234"/>
      <c r="H1000" s="236" t="s">
        <v>1</v>
      </c>
      <c r="I1000" s="238"/>
      <c r="J1000" s="234"/>
      <c r="K1000" s="234"/>
      <c r="L1000" s="239"/>
      <c r="M1000" s="240"/>
      <c r="N1000" s="241"/>
      <c r="O1000" s="241"/>
      <c r="P1000" s="241"/>
      <c r="Q1000" s="241"/>
      <c r="R1000" s="241"/>
      <c r="S1000" s="241"/>
      <c r="T1000" s="242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3" t="s">
        <v>179</v>
      </c>
      <c r="AU1000" s="243" t="s">
        <v>82</v>
      </c>
      <c r="AV1000" s="13" t="s">
        <v>80</v>
      </c>
      <c r="AW1000" s="13" t="s">
        <v>30</v>
      </c>
      <c r="AX1000" s="13" t="s">
        <v>73</v>
      </c>
      <c r="AY1000" s="243" t="s">
        <v>171</v>
      </c>
    </row>
    <row r="1001" s="14" customFormat="1">
      <c r="A1001" s="14"/>
      <c r="B1001" s="244"/>
      <c r="C1001" s="245"/>
      <c r="D1001" s="235" t="s">
        <v>179</v>
      </c>
      <c r="E1001" s="246" t="s">
        <v>1</v>
      </c>
      <c r="F1001" s="247" t="s">
        <v>307</v>
      </c>
      <c r="G1001" s="245"/>
      <c r="H1001" s="248">
        <v>16</v>
      </c>
      <c r="I1001" s="249"/>
      <c r="J1001" s="245"/>
      <c r="K1001" s="245"/>
      <c r="L1001" s="250"/>
      <c r="M1001" s="251"/>
      <c r="N1001" s="252"/>
      <c r="O1001" s="252"/>
      <c r="P1001" s="252"/>
      <c r="Q1001" s="252"/>
      <c r="R1001" s="252"/>
      <c r="S1001" s="252"/>
      <c r="T1001" s="253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4" t="s">
        <v>179</v>
      </c>
      <c r="AU1001" s="254" t="s">
        <v>82</v>
      </c>
      <c r="AV1001" s="14" t="s">
        <v>82</v>
      </c>
      <c r="AW1001" s="14" t="s">
        <v>30</v>
      </c>
      <c r="AX1001" s="14" t="s">
        <v>73</v>
      </c>
      <c r="AY1001" s="254" t="s">
        <v>171</v>
      </c>
    </row>
    <row r="1002" s="13" customFormat="1">
      <c r="A1002" s="13"/>
      <c r="B1002" s="233"/>
      <c r="C1002" s="234"/>
      <c r="D1002" s="235" t="s">
        <v>179</v>
      </c>
      <c r="E1002" s="236" t="s">
        <v>1</v>
      </c>
      <c r="F1002" s="237" t="s">
        <v>1223</v>
      </c>
      <c r="G1002" s="234"/>
      <c r="H1002" s="236" t="s">
        <v>1</v>
      </c>
      <c r="I1002" s="238"/>
      <c r="J1002" s="234"/>
      <c r="K1002" s="234"/>
      <c r="L1002" s="239"/>
      <c r="M1002" s="240"/>
      <c r="N1002" s="241"/>
      <c r="O1002" s="241"/>
      <c r="P1002" s="241"/>
      <c r="Q1002" s="241"/>
      <c r="R1002" s="241"/>
      <c r="S1002" s="241"/>
      <c r="T1002" s="242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3" t="s">
        <v>179</v>
      </c>
      <c r="AU1002" s="243" t="s">
        <v>82</v>
      </c>
      <c r="AV1002" s="13" t="s">
        <v>80</v>
      </c>
      <c r="AW1002" s="13" t="s">
        <v>30</v>
      </c>
      <c r="AX1002" s="13" t="s">
        <v>73</v>
      </c>
      <c r="AY1002" s="243" t="s">
        <v>171</v>
      </c>
    </row>
    <row r="1003" s="14" customFormat="1">
      <c r="A1003" s="14"/>
      <c r="B1003" s="244"/>
      <c r="C1003" s="245"/>
      <c r="D1003" s="235" t="s">
        <v>179</v>
      </c>
      <c r="E1003" s="246" t="s">
        <v>1</v>
      </c>
      <c r="F1003" s="247" t="s">
        <v>374</v>
      </c>
      <c r="G1003" s="245"/>
      <c r="H1003" s="248">
        <v>28</v>
      </c>
      <c r="I1003" s="249"/>
      <c r="J1003" s="245"/>
      <c r="K1003" s="245"/>
      <c r="L1003" s="250"/>
      <c r="M1003" s="251"/>
      <c r="N1003" s="252"/>
      <c r="O1003" s="252"/>
      <c r="P1003" s="252"/>
      <c r="Q1003" s="252"/>
      <c r="R1003" s="252"/>
      <c r="S1003" s="252"/>
      <c r="T1003" s="253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4" t="s">
        <v>179</v>
      </c>
      <c r="AU1003" s="254" t="s">
        <v>82</v>
      </c>
      <c r="AV1003" s="14" t="s">
        <v>82</v>
      </c>
      <c r="AW1003" s="14" t="s">
        <v>30</v>
      </c>
      <c r="AX1003" s="14" t="s">
        <v>73</v>
      </c>
      <c r="AY1003" s="254" t="s">
        <v>171</v>
      </c>
    </row>
    <row r="1004" s="13" customFormat="1">
      <c r="A1004" s="13"/>
      <c r="B1004" s="233"/>
      <c r="C1004" s="234"/>
      <c r="D1004" s="235" t="s">
        <v>179</v>
      </c>
      <c r="E1004" s="236" t="s">
        <v>1</v>
      </c>
      <c r="F1004" s="237" t="s">
        <v>1224</v>
      </c>
      <c r="G1004" s="234"/>
      <c r="H1004" s="236" t="s">
        <v>1</v>
      </c>
      <c r="I1004" s="238"/>
      <c r="J1004" s="234"/>
      <c r="K1004" s="234"/>
      <c r="L1004" s="239"/>
      <c r="M1004" s="240"/>
      <c r="N1004" s="241"/>
      <c r="O1004" s="241"/>
      <c r="P1004" s="241"/>
      <c r="Q1004" s="241"/>
      <c r="R1004" s="241"/>
      <c r="S1004" s="241"/>
      <c r="T1004" s="242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3" t="s">
        <v>179</v>
      </c>
      <c r="AU1004" s="243" t="s">
        <v>82</v>
      </c>
      <c r="AV1004" s="13" t="s">
        <v>80</v>
      </c>
      <c r="AW1004" s="13" t="s">
        <v>30</v>
      </c>
      <c r="AX1004" s="13" t="s">
        <v>73</v>
      </c>
      <c r="AY1004" s="243" t="s">
        <v>171</v>
      </c>
    </row>
    <row r="1005" s="14" customFormat="1">
      <c r="A1005" s="14"/>
      <c r="B1005" s="244"/>
      <c r="C1005" s="245"/>
      <c r="D1005" s="235" t="s">
        <v>179</v>
      </c>
      <c r="E1005" s="246" t="s">
        <v>1</v>
      </c>
      <c r="F1005" s="247" t="s">
        <v>311</v>
      </c>
      <c r="G1005" s="245"/>
      <c r="H1005" s="248">
        <v>20</v>
      </c>
      <c r="I1005" s="249"/>
      <c r="J1005" s="245"/>
      <c r="K1005" s="245"/>
      <c r="L1005" s="250"/>
      <c r="M1005" s="251"/>
      <c r="N1005" s="252"/>
      <c r="O1005" s="252"/>
      <c r="P1005" s="252"/>
      <c r="Q1005" s="252"/>
      <c r="R1005" s="252"/>
      <c r="S1005" s="252"/>
      <c r="T1005" s="253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4" t="s">
        <v>179</v>
      </c>
      <c r="AU1005" s="254" t="s">
        <v>82</v>
      </c>
      <c r="AV1005" s="14" t="s">
        <v>82</v>
      </c>
      <c r="AW1005" s="14" t="s">
        <v>30</v>
      </c>
      <c r="AX1005" s="14" t="s">
        <v>73</v>
      </c>
      <c r="AY1005" s="254" t="s">
        <v>171</v>
      </c>
    </row>
    <row r="1006" s="13" customFormat="1">
      <c r="A1006" s="13"/>
      <c r="B1006" s="233"/>
      <c r="C1006" s="234"/>
      <c r="D1006" s="235" t="s">
        <v>179</v>
      </c>
      <c r="E1006" s="236" t="s">
        <v>1</v>
      </c>
      <c r="F1006" s="237" t="s">
        <v>1225</v>
      </c>
      <c r="G1006" s="234"/>
      <c r="H1006" s="236" t="s">
        <v>1</v>
      </c>
      <c r="I1006" s="238"/>
      <c r="J1006" s="234"/>
      <c r="K1006" s="234"/>
      <c r="L1006" s="239"/>
      <c r="M1006" s="240"/>
      <c r="N1006" s="241"/>
      <c r="O1006" s="241"/>
      <c r="P1006" s="241"/>
      <c r="Q1006" s="241"/>
      <c r="R1006" s="241"/>
      <c r="S1006" s="241"/>
      <c r="T1006" s="242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3" t="s">
        <v>179</v>
      </c>
      <c r="AU1006" s="243" t="s">
        <v>82</v>
      </c>
      <c r="AV1006" s="13" t="s">
        <v>80</v>
      </c>
      <c r="AW1006" s="13" t="s">
        <v>30</v>
      </c>
      <c r="AX1006" s="13" t="s">
        <v>73</v>
      </c>
      <c r="AY1006" s="243" t="s">
        <v>171</v>
      </c>
    </row>
    <row r="1007" s="14" customFormat="1">
      <c r="A1007" s="14"/>
      <c r="B1007" s="244"/>
      <c r="C1007" s="245"/>
      <c r="D1007" s="235" t="s">
        <v>179</v>
      </c>
      <c r="E1007" s="246" t="s">
        <v>1</v>
      </c>
      <c r="F1007" s="247" t="s">
        <v>516</v>
      </c>
      <c r="G1007" s="245"/>
      <c r="H1007" s="248">
        <v>45</v>
      </c>
      <c r="I1007" s="249"/>
      <c r="J1007" s="245"/>
      <c r="K1007" s="245"/>
      <c r="L1007" s="250"/>
      <c r="M1007" s="251"/>
      <c r="N1007" s="252"/>
      <c r="O1007" s="252"/>
      <c r="P1007" s="252"/>
      <c r="Q1007" s="252"/>
      <c r="R1007" s="252"/>
      <c r="S1007" s="252"/>
      <c r="T1007" s="253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4" t="s">
        <v>179</v>
      </c>
      <c r="AU1007" s="254" t="s">
        <v>82</v>
      </c>
      <c r="AV1007" s="14" t="s">
        <v>82</v>
      </c>
      <c r="AW1007" s="14" t="s">
        <v>30</v>
      </c>
      <c r="AX1007" s="14" t="s">
        <v>73</v>
      </c>
      <c r="AY1007" s="254" t="s">
        <v>171</v>
      </c>
    </row>
    <row r="1008" s="13" customFormat="1">
      <c r="A1008" s="13"/>
      <c r="B1008" s="233"/>
      <c r="C1008" s="234"/>
      <c r="D1008" s="235" t="s">
        <v>179</v>
      </c>
      <c r="E1008" s="236" t="s">
        <v>1</v>
      </c>
      <c r="F1008" s="237" t="s">
        <v>185</v>
      </c>
      <c r="G1008" s="234"/>
      <c r="H1008" s="236" t="s">
        <v>1</v>
      </c>
      <c r="I1008" s="238"/>
      <c r="J1008" s="234"/>
      <c r="K1008" s="234"/>
      <c r="L1008" s="239"/>
      <c r="M1008" s="240"/>
      <c r="N1008" s="241"/>
      <c r="O1008" s="241"/>
      <c r="P1008" s="241"/>
      <c r="Q1008" s="241"/>
      <c r="R1008" s="241"/>
      <c r="S1008" s="241"/>
      <c r="T1008" s="24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3" t="s">
        <v>179</v>
      </c>
      <c r="AU1008" s="243" t="s">
        <v>82</v>
      </c>
      <c r="AV1008" s="13" t="s">
        <v>80</v>
      </c>
      <c r="AW1008" s="13" t="s">
        <v>30</v>
      </c>
      <c r="AX1008" s="13" t="s">
        <v>73</v>
      </c>
      <c r="AY1008" s="243" t="s">
        <v>171</v>
      </c>
    </row>
    <row r="1009" s="14" customFormat="1">
      <c r="A1009" s="14"/>
      <c r="B1009" s="244"/>
      <c r="C1009" s="245"/>
      <c r="D1009" s="235" t="s">
        <v>179</v>
      </c>
      <c r="E1009" s="246" t="s">
        <v>1</v>
      </c>
      <c r="F1009" s="247" t="s">
        <v>203</v>
      </c>
      <c r="G1009" s="245"/>
      <c r="H1009" s="248">
        <v>5</v>
      </c>
      <c r="I1009" s="249"/>
      <c r="J1009" s="245"/>
      <c r="K1009" s="245"/>
      <c r="L1009" s="250"/>
      <c r="M1009" s="251"/>
      <c r="N1009" s="252"/>
      <c r="O1009" s="252"/>
      <c r="P1009" s="252"/>
      <c r="Q1009" s="252"/>
      <c r="R1009" s="252"/>
      <c r="S1009" s="252"/>
      <c r="T1009" s="253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4" t="s">
        <v>179</v>
      </c>
      <c r="AU1009" s="254" t="s">
        <v>82</v>
      </c>
      <c r="AV1009" s="14" t="s">
        <v>82</v>
      </c>
      <c r="AW1009" s="14" t="s">
        <v>30</v>
      </c>
      <c r="AX1009" s="14" t="s">
        <v>73</v>
      </c>
      <c r="AY1009" s="254" t="s">
        <v>171</v>
      </c>
    </row>
    <row r="1010" s="13" customFormat="1">
      <c r="A1010" s="13"/>
      <c r="B1010" s="233"/>
      <c r="C1010" s="234"/>
      <c r="D1010" s="235" t="s">
        <v>179</v>
      </c>
      <c r="E1010" s="236" t="s">
        <v>1</v>
      </c>
      <c r="F1010" s="237" t="s">
        <v>1226</v>
      </c>
      <c r="G1010" s="234"/>
      <c r="H1010" s="236" t="s">
        <v>1</v>
      </c>
      <c r="I1010" s="238"/>
      <c r="J1010" s="234"/>
      <c r="K1010" s="234"/>
      <c r="L1010" s="239"/>
      <c r="M1010" s="240"/>
      <c r="N1010" s="241"/>
      <c r="O1010" s="241"/>
      <c r="P1010" s="241"/>
      <c r="Q1010" s="241"/>
      <c r="R1010" s="241"/>
      <c r="S1010" s="241"/>
      <c r="T1010" s="242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3" t="s">
        <v>179</v>
      </c>
      <c r="AU1010" s="243" t="s">
        <v>82</v>
      </c>
      <c r="AV1010" s="13" t="s">
        <v>80</v>
      </c>
      <c r="AW1010" s="13" t="s">
        <v>30</v>
      </c>
      <c r="AX1010" s="13" t="s">
        <v>73</v>
      </c>
      <c r="AY1010" s="243" t="s">
        <v>171</v>
      </c>
    </row>
    <row r="1011" s="14" customFormat="1">
      <c r="A1011" s="14"/>
      <c r="B1011" s="244"/>
      <c r="C1011" s="245"/>
      <c r="D1011" s="235" t="s">
        <v>179</v>
      </c>
      <c r="E1011" s="246" t="s">
        <v>1</v>
      </c>
      <c r="F1011" s="247" t="s">
        <v>203</v>
      </c>
      <c r="G1011" s="245"/>
      <c r="H1011" s="248">
        <v>5</v>
      </c>
      <c r="I1011" s="249"/>
      <c r="J1011" s="245"/>
      <c r="K1011" s="245"/>
      <c r="L1011" s="250"/>
      <c r="M1011" s="251"/>
      <c r="N1011" s="252"/>
      <c r="O1011" s="252"/>
      <c r="P1011" s="252"/>
      <c r="Q1011" s="252"/>
      <c r="R1011" s="252"/>
      <c r="S1011" s="252"/>
      <c r="T1011" s="253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4" t="s">
        <v>179</v>
      </c>
      <c r="AU1011" s="254" t="s">
        <v>82</v>
      </c>
      <c r="AV1011" s="14" t="s">
        <v>82</v>
      </c>
      <c r="AW1011" s="14" t="s">
        <v>30</v>
      </c>
      <c r="AX1011" s="14" t="s">
        <v>73</v>
      </c>
      <c r="AY1011" s="254" t="s">
        <v>171</v>
      </c>
    </row>
    <row r="1012" s="13" customFormat="1">
      <c r="A1012" s="13"/>
      <c r="B1012" s="233"/>
      <c r="C1012" s="234"/>
      <c r="D1012" s="235" t="s">
        <v>179</v>
      </c>
      <c r="E1012" s="236" t="s">
        <v>1</v>
      </c>
      <c r="F1012" s="237" t="s">
        <v>1227</v>
      </c>
      <c r="G1012" s="234"/>
      <c r="H1012" s="236" t="s">
        <v>1</v>
      </c>
      <c r="I1012" s="238"/>
      <c r="J1012" s="234"/>
      <c r="K1012" s="234"/>
      <c r="L1012" s="239"/>
      <c r="M1012" s="240"/>
      <c r="N1012" s="241"/>
      <c r="O1012" s="241"/>
      <c r="P1012" s="241"/>
      <c r="Q1012" s="241"/>
      <c r="R1012" s="241"/>
      <c r="S1012" s="241"/>
      <c r="T1012" s="242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3" t="s">
        <v>179</v>
      </c>
      <c r="AU1012" s="243" t="s">
        <v>82</v>
      </c>
      <c r="AV1012" s="13" t="s">
        <v>80</v>
      </c>
      <c r="AW1012" s="13" t="s">
        <v>30</v>
      </c>
      <c r="AX1012" s="13" t="s">
        <v>73</v>
      </c>
      <c r="AY1012" s="243" t="s">
        <v>171</v>
      </c>
    </row>
    <row r="1013" s="14" customFormat="1">
      <c r="A1013" s="14"/>
      <c r="B1013" s="244"/>
      <c r="C1013" s="245"/>
      <c r="D1013" s="235" t="s">
        <v>179</v>
      </c>
      <c r="E1013" s="246" t="s">
        <v>1</v>
      </c>
      <c r="F1013" s="247" t="s">
        <v>595</v>
      </c>
      <c r="G1013" s="245"/>
      <c r="H1013" s="248">
        <v>60</v>
      </c>
      <c r="I1013" s="249"/>
      <c r="J1013" s="245"/>
      <c r="K1013" s="245"/>
      <c r="L1013" s="250"/>
      <c r="M1013" s="251"/>
      <c r="N1013" s="252"/>
      <c r="O1013" s="252"/>
      <c r="P1013" s="252"/>
      <c r="Q1013" s="252"/>
      <c r="R1013" s="252"/>
      <c r="S1013" s="252"/>
      <c r="T1013" s="253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4" t="s">
        <v>179</v>
      </c>
      <c r="AU1013" s="254" t="s">
        <v>82</v>
      </c>
      <c r="AV1013" s="14" t="s">
        <v>82</v>
      </c>
      <c r="AW1013" s="14" t="s">
        <v>30</v>
      </c>
      <c r="AX1013" s="14" t="s">
        <v>73</v>
      </c>
      <c r="AY1013" s="254" t="s">
        <v>171</v>
      </c>
    </row>
    <row r="1014" s="13" customFormat="1">
      <c r="A1014" s="13"/>
      <c r="B1014" s="233"/>
      <c r="C1014" s="234"/>
      <c r="D1014" s="235" t="s">
        <v>179</v>
      </c>
      <c r="E1014" s="236" t="s">
        <v>1</v>
      </c>
      <c r="F1014" s="237" t="s">
        <v>1228</v>
      </c>
      <c r="G1014" s="234"/>
      <c r="H1014" s="236" t="s">
        <v>1</v>
      </c>
      <c r="I1014" s="238"/>
      <c r="J1014" s="234"/>
      <c r="K1014" s="234"/>
      <c r="L1014" s="239"/>
      <c r="M1014" s="240"/>
      <c r="N1014" s="241"/>
      <c r="O1014" s="241"/>
      <c r="P1014" s="241"/>
      <c r="Q1014" s="241"/>
      <c r="R1014" s="241"/>
      <c r="S1014" s="241"/>
      <c r="T1014" s="242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3" t="s">
        <v>179</v>
      </c>
      <c r="AU1014" s="243" t="s">
        <v>82</v>
      </c>
      <c r="AV1014" s="13" t="s">
        <v>80</v>
      </c>
      <c r="AW1014" s="13" t="s">
        <v>30</v>
      </c>
      <c r="AX1014" s="13" t="s">
        <v>73</v>
      </c>
      <c r="AY1014" s="243" t="s">
        <v>171</v>
      </c>
    </row>
    <row r="1015" s="14" customFormat="1">
      <c r="A1015" s="14"/>
      <c r="B1015" s="244"/>
      <c r="C1015" s="245"/>
      <c r="D1015" s="235" t="s">
        <v>179</v>
      </c>
      <c r="E1015" s="246" t="s">
        <v>1</v>
      </c>
      <c r="F1015" s="247" t="s">
        <v>203</v>
      </c>
      <c r="G1015" s="245"/>
      <c r="H1015" s="248">
        <v>5</v>
      </c>
      <c r="I1015" s="249"/>
      <c r="J1015" s="245"/>
      <c r="K1015" s="245"/>
      <c r="L1015" s="250"/>
      <c r="M1015" s="251"/>
      <c r="N1015" s="252"/>
      <c r="O1015" s="252"/>
      <c r="P1015" s="252"/>
      <c r="Q1015" s="252"/>
      <c r="R1015" s="252"/>
      <c r="S1015" s="252"/>
      <c r="T1015" s="253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4" t="s">
        <v>179</v>
      </c>
      <c r="AU1015" s="254" t="s">
        <v>82</v>
      </c>
      <c r="AV1015" s="14" t="s">
        <v>82</v>
      </c>
      <c r="AW1015" s="14" t="s">
        <v>30</v>
      </c>
      <c r="AX1015" s="14" t="s">
        <v>73</v>
      </c>
      <c r="AY1015" s="254" t="s">
        <v>171</v>
      </c>
    </row>
    <row r="1016" s="15" customFormat="1">
      <c r="A1016" s="15"/>
      <c r="B1016" s="255"/>
      <c r="C1016" s="256"/>
      <c r="D1016" s="235" t="s">
        <v>179</v>
      </c>
      <c r="E1016" s="257" t="s">
        <v>1</v>
      </c>
      <c r="F1016" s="258" t="s">
        <v>187</v>
      </c>
      <c r="G1016" s="256"/>
      <c r="H1016" s="259">
        <v>214</v>
      </c>
      <c r="I1016" s="260"/>
      <c r="J1016" s="256"/>
      <c r="K1016" s="256"/>
      <c r="L1016" s="261"/>
      <c r="M1016" s="262"/>
      <c r="N1016" s="263"/>
      <c r="O1016" s="263"/>
      <c r="P1016" s="263"/>
      <c r="Q1016" s="263"/>
      <c r="R1016" s="263"/>
      <c r="S1016" s="263"/>
      <c r="T1016" s="264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65" t="s">
        <v>179</v>
      </c>
      <c r="AU1016" s="265" t="s">
        <v>82</v>
      </c>
      <c r="AV1016" s="15" t="s">
        <v>177</v>
      </c>
      <c r="AW1016" s="15" t="s">
        <v>30</v>
      </c>
      <c r="AX1016" s="15" t="s">
        <v>80</v>
      </c>
      <c r="AY1016" s="265" t="s">
        <v>171</v>
      </c>
    </row>
    <row r="1017" s="14" customFormat="1">
      <c r="A1017" s="14"/>
      <c r="B1017" s="244"/>
      <c r="C1017" s="245"/>
      <c r="D1017" s="235" t="s">
        <v>179</v>
      </c>
      <c r="E1017" s="245"/>
      <c r="F1017" s="247" t="s">
        <v>1229</v>
      </c>
      <c r="G1017" s="245"/>
      <c r="H1017" s="248">
        <v>256.80000000000001</v>
      </c>
      <c r="I1017" s="249"/>
      <c r="J1017" s="245"/>
      <c r="K1017" s="245"/>
      <c r="L1017" s="250"/>
      <c r="M1017" s="251"/>
      <c r="N1017" s="252"/>
      <c r="O1017" s="252"/>
      <c r="P1017" s="252"/>
      <c r="Q1017" s="252"/>
      <c r="R1017" s="252"/>
      <c r="S1017" s="252"/>
      <c r="T1017" s="253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4" t="s">
        <v>179</v>
      </c>
      <c r="AU1017" s="254" t="s">
        <v>82</v>
      </c>
      <c r="AV1017" s="14" t="s">
        <v>82</v>
      </c>
      <c r="AW1017" s="14" t="s">
        <v>4</v>
      </c>
      <c r="AX1017" s="14" t="s">
        <v>80</v>
      </c>
      <c r="AY1017" s="254" t="s">
        <v>171</v>
      </c>
    </row>
    <row r="1018" s="2" customFormat="1" ht="24.15" customHeight="1">
      <c r="A1018" s="38"/>
      <c r="B1018" s="39"/>
      <c r="C1018" s="219" t="s">
        <v>1230</v>
      </c>
      <c r="D1018" s="219" t="s">
        <v>173</v>
      </c>
      <c r="E1018" s="220" t="s">
        <v>1231</v>
      </c>
      <c r="F1018" s="221" t="s">
        <v>1232</v>
      </c>
      <c r="G1018" s="222" t="s">
        <v>239</v>
      </c>
      <c r="H1018" s="223">
        <v>14</v>
      </c>
      <c r="I1018" s="224"/>
      <c r="J1018" s="225">
        <f>ROUND(I1018*H1018,2)</f>
        <v>0</v>
      </c>
      <c r="K1018" s="226"/>
      <c r="L1018" s="44"/>
      <c r="M1018" s="227" t="s">
        <v>1</v>
      </c>
      <c r="N1018" s="228" t="s">
        <v>38</v>
      </c>
      <c r="O1018" s="91"/>
      <c r="P1018" s="229">
        <f>O1018*H1018</f>
        <v>0</v>
      </c>
      <c r="Q1018" s="229">
        <v>0</v>
      </c>
      <c r="R1018" s="229">
        <f>Q1018*H1018</f>
        <v>0</v>
      </c>
      <c r="S1018" s="229">
        <v>0</v>
      </c>
      <c r="T1018" s="230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231" t="s">
        <v>307</v>
      </c>
      <c r="AT1018" s="231" t="s">
        <v>173</v>
      </c>
      <c r="AU1018" s="231" t="s">
        <v>82</v>
      </c>
      <c r="AY1018" s="17" t="s">
        <v>171</v>
      </c>
      <c r="BE1018" s="232">
        <f>IF(N1018="základní",J1018,0)</f>
        <v>0</v>
      </c>
      <c r="BF1018" s="232">
        <f>IF(N1018="snížená",J1018,0)</f>
        <v>0</v>
      </c>
      <c r="BG1018" s="232">
        <f>IF(N1018="zákl. přenesená",J1018,0)</f>
        <v>0</v>
      </c>
      <c r="BH1018" s="232">
        <f>IF(N1018="sníž. přenesená",J1018,0)</f>
        <v>0</v>
      </c>
      <c r="BI1018" s="232">
        <f>IF(N1018="nulová",J1018,0)</f>
        <v>0</v>
      </c>
      <c r="BJ1018" s="17" t="s">
        <v>80</v>
      </c>
      <c r="BK1018" s="232">
        <f>ROUND(I1018*H1018,2)</f>
        <v>0</v>
      </c>
      <c r="BL1018" s="17" t="s">
        <v>307</v>
      </c>
      <c r="BM1018" s="231" t="s">
        <v>1233</v>
      </c>
    </row>
    <row r="1019" s="13" customFormat="1">
      <c r="A1019" s="13"/>
      <c r="B1019" s="233"/>
      <c r="C1019" s="234"/>
      <c r="D1019" s="235" t="s">
        <v>179</v>
      </c>
      <c r="E1019" s="236" t="s">
        <v>1</v>
      </c>
      <c r="F1019" s="237" t="s">
        <v>1234</v>
      </c>
      <c r="G1019" s="234"/>
      <c r="H1019" s="236" t="s">
        <v>1</v>
      </c>
      <c r="I1019" s="238"/>
      <c r="J1019" s="234"/>
      <c r="K1019" s="234"/>
      <c r="L1019" s="239"/>
      <c r="M1019" s="240"/>
      <c r="N1019" s="241"/>
      <c r="O1019" s="241"/>
      <c r="P1019" s="241"/>
      <c r="Q1019" s="241"/>
      <c r="R1019" s="241"/>
      <c r="S1019" s="241"/>
      <c r="T1019" s="242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3" t="s">
        <v>179</v>
      </c>
      <c r="AU1019" s="243" t="s">
        <v>82</v>
      </c>
      <c r="AV1019" s="13" t="s">
        <v>80</v>
      </c>
      <c r="AW1019" s="13" t="s">
        <v>30</v>
      </c>
      <c r="AX1019" s="13" t="s">
        <v>73</v>
      </c>
      <c r="AY1019" s="243" t="s">
        <v>171</v>
      </c>
    </row>
    <row r="1020" s="14" customFormat="1">
      <c r="A1020" s="14"/>
      <c r="B1020" s="244"/>
      <c r="C1020" s="245"/>
      <c r="D1020" s="235" t="s">
        <v>179</v>
      </c>
      <c r="E1020" s="246" t="s">
        <v>1</v>
      </c>
      <c r="F1020" s="247" t="s">
        <v>297</v>
      </c>
      <c r="G1020" s="245"/>
      <c r="H1020" s="248">
        <v>14</v>
      </c>
      <c r="I1020" s="249"/>
      <c r="J1020" s="245"/>
      <c r="K1020" s="245"/>
      <c r="L1020" s="250"/>
      <c r="M1020" s="251"/>
      <c r="N1020" s="252"/>
      <c r="O1020" s="252"/>
      <c r="P1020" s="252"/>
      <c r="Q1020" s="252"/>
      <c r="R1020" s="252"/>
      <c r="S1020" s="252"/>
      <c r="T1020" s="253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4" t="s">
        <v>179</v>
      </c>
      <c r="AU1020" s="254" t="s">
        <v>82</v>
      </c>
      <c r="AV1020" s="14" t="s">
        <v>82</v>
      </c>
      <c r="AW1020" s="14" t="s">
        <v>30</v>
      </c>
      <c r="AX1020" s="14" t="s">
        <v>80</v>
      </c>
      <c r="AY1020" s="254" t="s">
        <v>171</v>
      </c>
    </row>
    <row r="1021" s="2" customFormat="1" ht="24.15" customHeight="1">
      <c r="A1021" s="38"/>
      <c r="B1021" s="39"/>
      <c r="C1021" s="266" t="s">
        <v>1235</v>
      </c>
      <c r="D1021" s="266" t="s">
        <v>393</v>
      </c>
      <c r="E1021" s="267" t="s">
        <v>1236</v>
      </c>
      <c r="F1021" s="268" t="s">
        <v>1237</v>
      </c>
      <c r="G1021" s="269" t="s">
        <v>239</v>
      </c>
      <c r="H1021" s="270">
        <v>16.100000000000001</v>
      </c>
      <c r="I1021" s="271"/>
      <c r="J1021" s="272">
        <f>ROUND(I1021*H1021,2)</f>
        <v>0</v>
      </c>
      <c r="K1021" s="273"/>
      <c r="L1021" s="274"/>
      <c r="M1021" s="275" t="s">
        <v>1</v>
      </c>
      <c r="N1021" s="276" t="s">
        <v>38</v>
      </c>
      <c r="O1021" s="91"/>
      <c r="P1021" s="229">
        <f>O1021*H1021</f>
        <v>0</v>
      </c>
      <c r="Q1021" s="229">
        <v>0.00013999999999999999</v>
      </c>
      <c r="R1021" s="229">
        <f>Q1021*H1021</f>
        <v>0.0022539999999999999</v>
      </c>
      <c r="S1021" s="229">
        <v>0</v>
      </c>
      <c r="T1021" s="230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31" t="s">
        <v>399</v>
      </c>
      <c r="AT1021" s="231" t="s">
        <v>393</v>
      </c>
      <c r="AU1021" s="231" t="s">
        <v>82</v>
      </c>
      <c r="AY1021" s="17" t="s">
        <v>171</v>
      </c>
      <c r="BE1021" s="232">
        <f>IF(N1021="základní",J1021,0)</f>
        <v>0</v>
      </c>
      <c r="BF1021" s="232">
        <f>IF(N1021="snížená",J1021,0)</f>
        <v>0</v>
      </c>
      <c r="BG1021" s="232">
        <f>IF(N1021="zákl. přenesená",J1021,0)</f>
        <v>0</v>
      </c>
      <c r="BH1021" s="232">
        <f>IF(N1021="sníž. přenesená",J1021,0)</f>
        <v>0</v>
      </c>
      <c r="BI1021" s="232">
        <f>IF(N1021="nulová",J1021,0)</f>
        <v>0</v>
      </c>
      <c r="BJ1021" s="17" t="s">
        <v>80</v>
      </c>
      <c r="BK1021" s="232">
        <f>ROUND(I1021*H1021,2)</f>
        <v>0</v>
      </c>
      <c r="BL1021" s="17" t="s">
        <v>307</v>
      </c>
      <c r="BM1021" s="231" t="s">
        <v>1238</v>
      </c>
    </row>
    <row r="1022" s="14" customFormat="1">
      <c r="A1022" s="14"/>
      <c r="B1022" s="244"/>
      <c r="C1022" s="245"/>
      <c r="D1022" s="235" t="s">
        <v>179</v>
      </c>
      <c r="E1022" s="246" t="s">
        <v>1</v>
      </c>
      <c r="F1022" s="247" t="s">
        <v>297</v>
      </c>
      <c r="G1022" s="245"/>
      <c r="H1022" s="248">
        <v>14</v>
      </c>
      <c r="I1022" s="249"/>
      <c r="J1022" s="245"/>
      <c r="K1022" s="245"/>
      <c r="L1022" s="250"/>
      <c r="M1022" s="251"/>
      <c r="N1022" s="252"/>
      <c r="O1022" s="252"/>
      <c r="P1022" s="252"/>
      <c r="Q1022" s="252"/>
      <c r="R1022" s="252"/>
      <c r="S1022" s="252"/>
      <c r="T1022" s="253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4" t="s">
        <v>179</v>
      </c>
      <c r="AU1022" s="254" t="s">
        <v>82</v>
      </c>
      <c r="AV1022" s="14" t="s">
        <v>82</v>
      </c>
      <c r="AW1022" s="14" t="s">
        <v>30</v>
      </c>
      <c r="AX1022" s="14" t="s">
        <v>80</v>
      </c>
      <c r="AY1022" s="254" t="s">
        <v>171</v>
      </c>
    </row>
    <row r="1023" s="14" customFormat="1">
      <c r="A1023" s="14"/>
      <c r="B1023" s="244"/>
      <c r="C1023" s="245"/>
      <c r="D1023" s="235" t="s">
        <v>179</v>
      </c>
      <c r="E1023" s="245"/>
      <c r="F1023" s="247" t="s">
        <v>1239</v>
      </c>
      <c r="G1023" s="245"/>
      <c r="H1023" s="248">
        <v>16.100000000000001</v>
      </c>
      <c r="I1023" s="249"/>
      <c r="J1023" s="245"/>
      <c r="K1023" s="245"/>
      <c r="L1023" s="250"/>
      <c r="M1023" s="251"/>
      <c r="N1023" s="252"/>
      <c r="O1023" s="252"/>
      <c r="P1023" s="252"/>
      <c r="Q1023" s="252"/>
      <c r="R1023" s="252"/>
      <c r="S1023" s="252"/>
      <c r="T1023" s="253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4" t="s">
        <v>179</v>
      </c>
      <c r="AU1023" s="254" t="s">
        <v>82</v>
      </c>
      <c r="AV1023" s="14" t="s">
        <v>82</v>
      </c>
      <c r="AW1023" s="14" t="s">
        <v>4</v>
      </c>
      <c r="AX1023" s="14" t="s">
        <v>80</v>
      </c>
      <c r="AY1023" s="254" t="s">
        <v>171</v>
      </c>
    </row>
    <row r="1024" s="2" customFormat="1" ht="24.15" customHeight="1">
      <c r="A1024" s="38"/>
      <c r="B1024" s="39"/>
      <c r="C1024" s="219" t="s">
        <v>1240</v>
      </c>
      <c r="D1024" s="219" t="s">
        <v>173</v>
      </c>
      <c r="E1024" s="220" t="s">
        <v>1241</v>
      </c>
      <c r="F1024" s="221" t="s">
        <v>1242</v>
      </c>
      <c r="G1024" s="222" t="s">
        <v>239</v>
      </c>
      <c r="H1024" s="223">
        <v>15</v>
      </c>
      <c r="I1024" s="224"/>
      <c r="J1024" s="225">
        <f>ROUND(I1024*H1024,2)</f>
        <v>0</v>
      </c>
      <c r="K1024" s="226"/>
      <c r="L1024" s="44"/>
      <c r="M1024" s="227" t="s">
        <v>1</v>
      </c>
      <c r="N1024" s="228" t="s">
        <v>38</v>
      </c>
      <c r="O1024" s="91"/>
      <c r="P1024" s="229">
        <f>O1024*H1024</f>
        <v>0</v>
      </c>
      <c r="Q1024" s="229">
        <v>0</v>
      </c>
      <c r="R1024" s="229">
        <f>Q1024*H1024</f>
        <v>0</v>
      </c>
      <c r="S1024" s="229">
        <v>0</v>
      </c>
      <c r="T1024" s="230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31" t="s">
        <v>307</v>
      </c>
      <c r="AT1024" s="231" t="s">
        <v>173</v>
      </c>
      <c r="AU1024" s="231" t="s">
        <v>82</v>
      </c>
      <c r="AY1024" s="17" t="s">
        <v>171</v>
      </c>
      <c r="BE1024" s="232">
        <f>IF(N1024="základní",J1024,0)</f>
        <v>0</v>
      </c>
      <c r="BF1024" s="232">
        <f>IF(N1024="snížená",J1024,0)</f>
        <v>0</v>
      </c>
      <c r="BG1024" s="232">
        <f>IF(N1024="zákl. přenesená",J1024,0)</f>
        <v>0</v>
      </c>
      <c r="BH1024" s="232">
        <f>IF(N1024="sníž. přenesená",J1024,0)</f>
        <v>0</v>
      </c>
      <c r="BI1024" s="232">
        <f>IF(N1024="nulová",J1024,0)</f>
        <v>0</v>
      </c>
      <c r="BJ1024" s="17" t="s">
        <v>80</v>
      </c>
      <c r="BK1024" s="232">
        <f>ROUND(I1024*H1024,2)</f>
        <v>0</v>
      </c>
      <c r="BL1024" s="17" t="s">
        <v>307</v>
      </c>
      <c r="BM1024" s="231" t="s">
        <v>1243</v>
      </c>
    </row>
    <row r="1025" s="13" customFormat="1">
      <c r="A1025" s="13"/>
      <c r="B1025" s="233"/>
      <c r="C1025" s="234"/>
      <c r="D1025" s="235" t="s">
        <v>179</v>
      </c>
      <c r="E1025" s="236" t="s">
        <v>1</v>
      </c>
      <c r="F1025" s="237" t="s">
        <v>1244</v>
      </c>
      <c r="G1025" s="234"/>
      <c r="H1025" s="236" t="s">
        <v>1</v>
      </c>
      <c r="I1025" s="238"/>
      <c r="J1025" s="234"/>
      <c r="K1025" s="234"/>
      <c r="L1025" s="239"/>
      <c r="M1025" s="240"/>
      <c r="N1025" s="241"/>
      <c r="O1025" s="241"/>
      <c r="P1025" s="241"/>
      <c r="Q1025" s="241"/>
      <c r="R1025" s="241"/>
      <c r="S1025" s="241"/>
      <c r="T1025" s="242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3" t="s">
        <v>179</v>
      </c>
      <c r="AU1025" s="243" t="s">
        <v>82</v>
      </c>
      <c r="AV1025" s="13" t="s">
        <v>80</v>
      </c>
      <c r="AW1025" s="13" t="s">
        <v>30</v>
      </c>
      <c r="AX1025" s="13" t="s">
        <v>73</v>
      </c>
      <c r="AY1025" s="243" t="s">
        <v>171</v>
      </c>
    </row>
    <row r="1026" s="14" customFormat="1">
      <c r="A1026" s="14"/>
      <c r="B1026" s="244"/>
      <c r="C1026" s="245"/>
      <c r="D1026" s="235" t="s">
        <v>179</v>
      </c>
      <c r="E1026" s="246" t="s">
        <v>1</v>
      </c>
      <c r="F1026" s="247" t="s">
        <v>8</v>
      </c>
      <c r="G1026" s="245"/>
      <c r="H1026" s="248">
        <v>15</v>
      </c>
      <c r="I1026" s="249"/>
      <c r="J1026" s="245"/>
      <c r="K1026" s="245"/>
      <c r="L1026" s="250"/>
      <c r="M1026" s="251"/>
      <c r="N1026" s="252"/>
      <c r="O1026" s="252"/>
      <c r="P1026" s="252"/>
      <c r="Q1026" s="252"/>
      <c r="R1026" s="252"/>
      <c r="S1026" s="252"/>
      <c r="T1026" s="253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4" t="s">
        <v>179</v>
      </c>
      <c r="AU1026" s="254" t="s">
        <v>82</v>
      </c>
      <c r="AV1026" s="14" t="s">
        <v>82</v>
      </c>
      <c r="AW1026" s="14" t="s">
        <v>30</v>
      </c>
      <c r="AX1026" s="14" t="s">
        <v>73</v>
      </c>
      <c r="AY1026" s="254" t="s">
        <v>171</v>
      </c>
    </row>
    <row r="1027" s="15" customFormat="1">
      <c r="A1027" s="15"/>
      <c r="B1027" s="255"/>
      <c r="C1027" s="256"/>
      <c r="D1027" s="235" t="s">
        <v>179</v>
      </c>
      <c r="E1027" s="257" t="s">
        <v>1</v>
      </c>
      <c r="F1027" s="258" t="s">
        <v>187</v>
      </c>
      <c r="G1027" s="256"/>
      <c r="H1027" s="259">
        <v>15</v>
      </c>
      <c r="I1027" s="260"/>
      <c r="J1027" s="256"/>
      <c r="K1027" s="256"/>
      <c r="L1027" s="261"/>
      <c r="M1027" s="262"/>
      <c r="N1027" s="263"/>
      <c r="O1027" s="263"/>
      <c r="P1027" s="263"/>
      <c r="Q1027" s="263"/>
      <c r="R1027" s="263"/>
      <c r="S1027" s="263"/>
      <c r="T1027" s="264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T1027" s="265" t="s">
        <v>179</v>
      </c>
      <c r="AU1027" s="265" t="s">
        <v>82</v>
      </c>
      <c r="AV1027" s="15" t="s">
        <v>177</v>
      </c>
      <c r="AW1027" s="15" t="s">
        <v>30</v>
      </c>
      <c r="AX1027" s="15" t="s">
        <v>80</v>
      </c>
      <c r="AY1027" s="265" t="s">
        <v>171</v>
      </c>
    </row>
    <row r="1028" s="2" customFormat="1" ht="24.15" customHeight="1">
      <c r="A1028" s="38"/>
      <c r="B1028" s="39"/>
      <c r="C1028" s="266" t="s">
        <v>1245</v>
      </c>
      <c r="D1028" s="266" t="s">
        <v>393</v>
      </c>
      <c r="E1028" s="267" t="s">
        <v>1246</v>
      </c>
      <c r="F1028" s="268" t="s">
        <v>1247</v>
      </c>
      <c r="G1028" s="269" t="s">
        <v>239</v>
      </c>
      <c r="H1028" s="270">
        <v>18</v>
      </c>
      <c r="I1028" s="271"/>
      <c r="J1028" s="272">
        <f>ROUND(I1028*H1028,2)</f>
        <v>0</v>
      </c>
      <c r="K1028" s="273"/>
      <c r="L1028" s="274"/>
      <c r="M1028" s="275" t="s">
        <v>1</v>
      </c>
      <c r="N1028" s="276" t="s">
        <v>38</v>
      </c>
      <c r="O1028" s="91"/>
      <c r="P1028" s="229">
        <f>O1028*H1028</f>
        <v>0</v>
      </c>
      <c r="Q1028" s="229">
        <v>0.00025000000000000001</v>
      </c>
      <c r="R1028" s="229">
        <f>Q1028*H1028</f>
        <v>0.0045000000000000005</v>
      </c>
      <c r="S1028" s="229">
        <v>0</v>
      </c>
      <c r="T1028" s="230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31" t="s">
        <v>399</v>
      </c>
      <c r="AT1028" s="231" t="s">
        <v>393</v>
      </c>
      <c r="AU1028" s="231" t="s">
        <v>82</v>
      </c>
      <c r="AY1028" s="17" t="s">
        <v>171</v>
      </c>
      <c r="BE1028" s="232">
        <f>IF(N1028="základní",J1028,0)</f>
        <v>0</v>
      </c>
      <c r="BF1028" s="232">
        <f>IF(N1028="snížená",J1028,0)</f>
        <v>0</v>
      </c>
      <c r="BG1028" s="232">
        <f>IF(N1028="zákl. přenesená",J1028,0)</f>
        <v>0</v>
      </c>
      <c r="BH1028" s="232">
        <f>IF(N1028="sníž. přenesená",J1028,0)</f>
        <v>0</v>
      </c>
      <c r="BI1028" s="232">
        <f>IF(N1028="nulová",J1028,0)</f>
        <v>0</v>
      </c>
      <c r="BJ1028" s="17" t="s">
        <v>80</v>
      </c>
      <c r="BK1028" s="232">
        <f>ROUND(I1028*H1028,2)</f>
        <v>0</v>
      </c>
      <c r="BL1028" s="17" t="s">
        <v>307</v>
      </c>
      <c r="BM1028" s="231" t="s">
        <v>1248</v>
      </c>
    </row>
    <row r="1029" s="14" customFormat="1">
      <c r="A1029" s="14"/>
      <c r="B1029" s="244"/>
      <c r="C1029" s="245"/>
      <c r="D1029" s="235" t="s">
        <v>179</v>
      </c>
      <c r="E1029" s="246" t="s">
        <v>1</v>
      </c>
      <c r="F1029" s="247" t="s">
        <v>8</v>
      </c>
      <c r="G1029" s="245"/>
      <c r="H1029" s="248">
        <v>15</v>
      </c>
      <c r="I1029" s="249"/>
      <c r="J1029" s="245"/>
      <c r="K1029" s="245"/>
      <c r="L1029" s="250"/>
      <c r="M1029" s="251"/>
      <c r="N1029" s="252"/>
      <c r="O1029" s="252"/>
      <c r="P1029" s="252"/>
      <c r="Q1029" s="252"/>
      <c r="R1029" s="252"/>
      <c r="S1029" s="252"/>
      <c r="T1029" s="253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4" t="s">
        <v>179</v>
      </c>
      <c r="AU1029" s="254" t="s">
        <v>82</v>
      </c>
      <c r="AV1029" s="14" t="s">
        <v>82</v>
      </c>
      <c r="AW1029" s="14" t="s">
        <v>30</v>
      </c>
      <c r="AX1029" s="14" t="s">
        <v>80</v>
      </c>
      <c r="AY1029" s="254" t="s">
        <v>171</v>
      </c>
    </row>
    <row r="1030" s="14" customFormat="1">
      <c r="A1030" s="14"/>
      <c r="B1030" s="244"/>
      <c r="C1030" s="245"/>
      <c r="D1030" s="235" t="s">
        <v>179</v>
      </c>
      <c r="E1030" s="245"/>
      <c r="F1030" s="247" t="s">
        <v>1249</v>
      </c>
      <c r="G1030" s="245"/>
      <c r="H1030" s="248">
        <v>18</v>
      </c>
      <c r="I1030" s="249"/>
      <c r="J1030" s="245"/>
      <c r="K1030" s="245"/>
      <c r="L1030" s="250"/>
      <c r="M1030" s="251"/>
      <c r="N1030" s="252"/>
      <c r="O1030" s="252"/>
      <c r="P1030" s="252"/>
      <c r="Q1030" s="252"/>
      <c r="R1030" s="252"/>
      <c r="S1030" s="252"/>
      <c r="T1030" s="253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4" t="s">
        <v>179</v>
      </c>
      <c r="AU1030" s="254" t="s">
        <v>82</v>
      </c>
      <c r="AV1030" s="14" t="s">
        <v>82</v>
      </c>
      <c r="AW1030" s="14" t="s">
        <v>4</v>
      </c>
      <c r="AX1030" s="14" t="s">
        <v>80</v>
      </c>
      <c r="AY1030" s="254" t="s">
        <v>171</v>
      </c>
    </row>
    <row r="1031" s="2" customFormat="1" ht="24.15" customHeight="1">
      <c r="A1031" s="38"/>
      <c r="B1031" s="39"/>
      <c r="C1031" s="219" t="s">
        <v>1250</v>
      </c>
      <c r="D1031" s="219" t="s">
        <v>173</v>
      </c>
      <c r="E1031" s="220" t="s">
        <v>1251</v>
      </c>
      <c r="F1031" s="221" t="s">
        <v>1252</v>
      </c>
      <c r="G1031" s="222" t="s">
        <v>195</v>
      </c>
      <c r="H1031" s="223">
        <v>40</v>
      </c>
      <c r="I1031" s="224"/>
      <c r="J1031" s="225">
        <f>ROUND(I1031*H1031,2)</f>
        <v>0</v>
      </c>
      <c r="K1031" s="226"/>
      <c r="L1031" s="44"/>
      <c r="M1031" s="227" t="s">
        <v>1</v>
      </c>
      <c r="N1031" s="228" t="s">
        <v>38</v>
      </c>
      <c r="O1031" s="91"/>
      <c r="P1031" s="229">
        <f>O1031*H1031</f>
        <v>0</v>
      </c>
      <c r="Q1031" s="229">
        <v>0</v>
      </c>
      <c r="R1031" s="229">
        <f>Q1031*H1031</f>
        <v>0</v>
      </c>
      <c r="S1031" s="229">
        <v>0</v>
      </c>
      <c r="T1031" s="230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31" t="s">
        <v>307</v>
      </c>
      <c r="AT1031" s="231" t="s">
        <v>173</v>
      </c>
      <c r="AU1031" s="231" t="s">
        <v>82</v>
      </c>
      <c r="AY1031" s="17" t="s">
        <v>171</v>
      </c>
      <c r="BE1031" s="232">
        <f>IF(N1031="základní",J1031,0)</f>
        <v>0</v>
      </c>
      <c r="BF1031" s="232">
        <f>IF(N1031="snížená",J1031,0)</f>
        <v>0</v>
      </c>
      <c r="BG1031" s="232">
        <f>IF(N1031="zákl. přenesená",J1031,0)</f>
        <v>0</v>
      </c>
      <c r="BH1031" s="232">
        <f>IF(N1031="sníž. přenesená",J1031,0)</f>
        <v>0</v>
      </c>
      <c r="BI1031" s="232">
        <f>IF(N1031="nulová",J1031,0)</f>
        <v>0</v>
      </c>
      <c r="BJ1031" s="17" t="s">
        <v>80</v>
      </c>
      <c r="BK1031" s="232">
        <f>ROUND(I1031*H1031,2)</f>
        <v>0</v>
      </c>
      <c r="BL1031" s="17" t="s">
        <v>307</v>
      </c>
      <c r="BM1031" s="231" t="s">
        <v>1253</v>
      </c>
    </row>
    <row r="1032" s="14" customFormat="1">
      <c r="A1032" s="14"/>
      <c r="B1032" s="244"/>
      <c r="C1032" s="245"/>
      <c r="D1032" s="235" t="s">
        <v>179</v>
      </c>
      <c r="E1032" s="246" t="s">
        <v>1</v>
      </c>
      <c r="F1032" s="247" t="s">
        <v>478</v>
      </c>
      <c r="G1032" s="245"/>
      <c r="H1032" s="248">
        <v>40</v>
      </c>
      <c r="I1032" s="249"/>
      <c r="J1032" s="245"/>
      <c r="K1032" s="245"/>
      <c r="L1032" s="250"/>
      <c r="M1032" s="251"/>
      <c r="N1032" s="252"/>
      <c r="O1032" s="252"/>
      <c r="P1032" s="252"/>
      <c r="Q1032" s="252"/>
      <c r="R1032" s="252"/>
      <c r="S1032" s="252"/>
      <c r="T1032" s="253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4" t="s">
        <v>179</v>
      </c>
      <c r="AU1032" s="254" t="s">
        <v>82</v>
      </c>
      <c r="AV1032" s="14" t="s">
        <v>82</v>
      </c>
      <c r="AW1032" s="14" t="s">
        <v>30</v>
      </c>
      <c r="AX1032" s="14" t="s">
        <v>80</v>
      </c>
      <c r="AY1032" s="254" t="s">
        <v>171</v>
      </c>
    </row>
    <row r="1033" s="2" customFormat="1" ht="24.15" customHeight="1">
      <c r="A1033" s="38"/>
      <c r="B1033" s="39"/>
      <c r="C1033" s="219" t="s">
        <v>1254</v>
      </c>
      <c r="D1033" s="219" t="s">
        <v>173</v>
      </c>
      <c r="E1033" s="220" t="s">
        <v>1255</v>
      </c>
      <c r="F1033" s="221" t="s">
        <v>1256</v>
      </c>
      <c r="G1033" s="222" t="s">
        <v>195</v>
      </c>
      <c r="H1033" s="223">
        <v>1</v>
      </c>
      <c r="I1033" s="224"/>
      <c r="J1033" s="225">
        <f>ROUND(I1033*H1033,2)</f>
        <v>0</v>
      </c>
      <c r="K1033" s="226"/>
      <c r="L1033" s="44"/>
      <c r="M1033" s="227" t="s">
        <v>1</v>
      </c>
      <c r="N1033" s="228" t="s">
        <v>38</v>
      </c>
      <c r="O1033" s="91"/>
      <c r="P1033" s="229">
        <f>O1033*H1033</f>
        <v>0</v>
      </c>
      <c r="Q1033" s="229">
        <v>0</v>
      </c>
      <c r="R1033" s="229">
        <f>Q1033*H1033</f>
        <v>0</v>
      </c>
      <c r="S1033" s="229">
        <v>0</v>
      </c>
      <c r="T1033" s="230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31" t="s">
        <v>307</v>
      </c>
      <c r="AT1033" s="231" t="s">
        <v>173</v>
      </c>
      <c r="AU1033" s="231" t="s">
        <v>82</v>
      </c>
      <c r="AY1033" s="17" t="s">
        <v>171</v>
      </c>
      <c r="BE1033" s="232">
        <f>IF(N1033="základní",J1033,0)</f>
        <v>0</v>
      </c>
      <c r="BF1033" s="232">
        <f>IF(N1033="snížená",J1033,0)</f>
        <v>0</v>
      </c>
      <c r="BG1033" s="232">
        <f>IF(N1033="zákl. přenesená",J1033,0)</f>
        <v>0</v>
      </c>
      <c r="BH1033" s="232">
        <f>IF(N1033="sníž. přenesená",J1033,0)</f>
        <v>0</v>
      </c>
      <c r="BI1033" s="232">
        <f>IF(N1033="nulová",J1033,0)</f>
        <v>0</v>
      </c>
      <c r="BJ1033" s="17" t="s">
        <v>80</v>
      </c>
      <c r="BK1033" s="232">
        <f>ROUND(I1033*H1033,2)</f>
        <v>0</v>
      </c>
      <c r="BL1033" s="17" t="s">
        <v>307</v>
      </c>
      <c r="BM1033" s="231" t="s">
        <v>1257</v>
      </c>
    </row>
    <row r="1034" s="2" customFormat="1" ht="21.75" customHeight="1">
      <c r="A1034" s="38"/>
      <c r="B1034" s="39"/>
      <c r="C1034" s="219" t="s">
        <v>1258</v>
      </c>
      <c r="D1034" s="219" t="s">
        <v>173</v>
      </c>
      <c r="E1034" s="220" t="s">
        <v>1259</v>
      </c>
      <c r="F1034" s="221" t="s">
        <v>1260</v>
      </c>
      <c r="G1034" s="222" t="s">
        <v>195</v>
      </c>
      <c r="H1034" s="223">
        <v>35</v>
      </c>
      <c r="I1034" s="224"/>
      <c r="J1034" s="225">
        <f>ROUND(I1034*H1034,2)</f>
        <v>0</v>
      </c>
      <c r="K1034" s="226"/>
      <c r="L1034" s="44"/>
      <c r="M1034" s="227" t="s">
        <v>1</v>
      </c>
      <c r="N1034" s="228" t="s">
        <v>38</v>
      </c>
      <c r="O1034" s="91"/>
      <c r="P1034" s="229">
        <f>O1034*H1034</f>
        <v>0</v>
      </c>
      <c r="Q1034" s="229">
        <v>0</v>
      </c>
      <c r="R1034" s="229">
        <f>Q1034*H1034</f>
        <v>0</v>
      </c>
      <c r="S1034" s="229">
        <v>0</v>
      </c>
      <c r="T1034" s="230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231" t="s">
        <v>307</v>
      </c>
      <c r="AT1034" s="231" t="s">
        <v>173</v>
      </c>
      <c r="AU1034" s="231" t="s">
        <v>82</v>
      </c>
      <c r="AY1034" s="17" t="s">
        <v>171</v>
      </c>
      <c r="BE1034" s="232">
        <f>IF(N1034="základní",J1034,0)</f>
        <v>0</v>
      </c>
      <c r="BF1034" s="232">
        <f>IF(N1034="snížená",J1034,0)</f>
        <v>0</v>
      </c>
      <c r="BG1034" s="232">
        <f>IF(N1034="zákl. přenesená",J1034,0)</f>
        <v>0</v>
      </c>
      <c r="BH1034" s="232">
        <f>IF(N1034="sníž. přenesená",J1034,0)</f>
        <v>0</v>
      </c>
      <c r="BI1034" s="232">
        <f>IF(N1034="nulová",J1034,0)</f>
        <v>0</v>
      </c>
      <c r="BJ1034" s="17" t="s">
        <v>80</v>
      </c>
      <c r="BK1034" s="232">
        <f>ROUND(I1034*H1034,2)</f>
        <v>0</v>
      </c>
      <c r="BL1034" s="17" t="s">
        <v>307</v>
      </c>
      <c r="BM1034" s="231" t="s">
        <v>1261</v>
      </c>
    </row>
    <row r="1035" s="2" customFormat="1" ht="24.15" customHeight="1">
      <c r="A1035" s="38"/>
      <c r="B1035" s="39"/>
      <c r="C1035" s="219" t="s">
        <v>1262</v>
      </c>
      <c r="D1035" s="219" t="s">
        <v>173</v>
      </c>
      <c r="E1035" s="220" t="s">
        <v>1263</v>
      </c>
      <c r="F1035" s="221" t="s">
        <v>1264</v>
      </c>
      <c r="G1035" s="222" t="s">
        <v>195</v>
      </c>
      <c r="H1035" s="223">
        <v>1</v>
      </c>
      <c r="I1035" s="224"/>
      <c r="J1035" s="225">
        <f>ROUND(I1035*H1035,2)</f>
        <v>0</v>
      </c>
      <c r="K1035" s="226"/>
      <c r="L1035" s="44"/>
      <c r="M1035" s="227" t="s">
        <v>1</v>
      </c>
      <c r="N1035" s="228" t="s">
        <v>38</v>
      </c>
      <c r="O1035" s="91"/>
      <c r="P1035" s="229">
        <f>O1035*H1035</f>
        <v>0</v>
      </c>
      <c r="Q1035" s="229">
        <v>0</v>
      </c>
      <c r="R1035" s="229">
        <f>Q1035*H1035</f>
        <v>0</v>
      </c>
      <c r="S1035" s="229">
        <v>0.014999999999999999</v>
      </c>
      <c r="T1035" s="230">
        <f>S1035*H1035</f>
        <v>0.014999999999999999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31" t="s">
        <v>307</v>
      </c>
      <c r="AT1035" s="231" t="s">
        <v>173</v>
      </c>
      <c r="AU1035" s="231" t="s">
        <v>82</v>
      </c>
      <c r="AY1035" s="17" t="s">
        <v>171</v>
      </c>
      <c r="BE1035" s="232">
        <f>IF(N1035="základní",J1035,0)</f>
        <v>0</v>
      </c>
      <c r="BF1035" s="232">
        <f>IF(N1035="snížená",J1035,0)</f>
        <v>0</v>
      </c>
      <c r="BG1035" s="232">
        <f>IF(N1035="zákl. přenesená",J1035,0)</f>
        <v>0</v>
      </c>
      <c r="BH1035" s="232">
        <f>IF(N1035="sníž. přenesená",J1035,0)</f>
        <v>0</v>
      </c>
      <c r="BI1035" s="232">
        <f>IF(N1035="nulová",J1035,0)</f>
        <v>0</v>
      </c>
      <c r="BJ1035" s="17" t="s">
        <v>80</v>
      </c>
      <c r="BK1035" s="232">
        <f>ROUND(I1035*H1035,2)</f>
        <v>0</v>
      </c>
      <c r="BL1035" s="17" t="s">
        <v>307</v>
      </c>
      <c r="BM1035" s="231" t="s">
        <v>1265</v>
      </c>
    </row>
    <row r="1036" s="14" customFormat="1">
      <c r="A1036" s="14"/>
      <c r="B1036" s="244"/>
      <c r="C1036" s="245"/>
      <c r="D1036" s="235" t="s">
        <v>179</v>
      </c>
      <c r="E1036" s="246" t="s">
        <v>1</v>
      </c>
      <c r="F1036" s="247" t="s">
        <v>80</v>
      </c>
      <c r="G1036" s="245"/>
      <c r="H1036" s="248">
        <v>1</v>
      </c>
      <c r="I1036" s="249"/>
      <c r="J1036" s="245"/>
      <c r="K1036" s="245"/>
      <c r="L1036" s="250"/>
      <c r="M1036" s="251"/>
      <c r="N1036" s="252"/>
      <c r="O1036" s="252"/>
      <c r="P1036" s="252"/>
      <c r="Q1036" s="252"/>
      <c r="R1036" s="252"/>
      <c r="S1036" s="252"/>
      <c r="T1036" s="253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4" t="s">
        <v>179</v>
      </c>
      <c r="AU1036" s="254" t="s">
        <v>82</v>
      </c>
      <c r="AV1036" s="14" t="s">
        <v>82</v>
      </c>
      <c r="AW1036" s="14" t="s">
        <v>30</v>
      </c>
      <c r="AX1036" s="14" t="s">
        <v>80</v>
      </c>
      <c r="AY1036" s="254" t="s">
        <v>171</v>
      </c>
    </row>
    <row r="1037" s="2" customFormat="1" ht="24.15" customHeight="1">
      <c r="A1037" s="38"/>
      <c r="B1037" s="39"/>
      <c r="C1037" s="219" t="s">
        <v>1266</v>
      </c>
      <c r="D1037" s="219" t="s">
        <v>173</v>
      </c>
      <c r="E1037" s="220" t="s">
        <v>1267</v>
      </c>
      <c r="F1037" s="221" t="s">
        <v>1268</v>
      </c>
      <c r="G1037" s="222" t="s">
        <v>195</v>
      </c>
      <c r="H1037" s="223">
        <v>6</v>
      </c>
      <c r="I1037" s="224"/>
      <c r="J1037" s="225">
        <f>ROUND(I1037*H1037,2)</f>
        <v>0</v>
      </c>
      <c r="K1037" s="226"/>
      <c r="L1037" s="44"/>
      <c r="M1037" s="227" t="s">
        <v>1</v>
      </c>
      <c r="N1037" s="228" t="s">
        <v>38</v>
      </c>
      <c r="O1037" s="91"/>
      <c r="P1037" s="229">
        <f>O1037*H1037</f>
        <v>0</v>
      </c>
      <c r="Q1037" s="229">
        <v>0</v>
      </c>
      <c r="R1037" s="229">
        <f>Q1037*H1037</f>
        <v>0</v>
      </c>
      <c r="S1037" s="229">
        <v>0.00023000000000000001</v>
      </c>
      <c r="T1037" s="230">
        <f>S1037*H1037</f>
        <v>0.0013800000000000002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31" t="s">
        <v>307</v>
      </c>
      <c r="AT1037" s="231" t="s">
        <v>173</v>
      </c>
      <c r="AU1037" s="231" t="s">
        <v>82</v>
      </c>
      <c r="AY1037" s="17" t="s">
        <v>171</v>
      </c>
      <c r="BE1037" s="232">
        <f>IF(N1037="základní",J1037,0)</f>
        <v>0</v>
      </c>
      <c r="BF1037" s="232">
        <f>IF(N1037="snížená",J1037,0)</f>
        <v>0</v>
      </c>
      <c r="BG1037" s="232">
        <f>IF(N1037="zákl. přenesená",J1037,0)</f>
        <v>0</v>
      </c>
      <c r="BH1037" s="232">
        <f>IF(N1037="sníž. přenesená",J1037,0)</f>
        <v>0</v>
      </c>
      <c r="BI1037" s="232">
        <f>IF(N1037="nulová",J1037,0)</f>
        <v>0</v>
      </c>
      <c r="BJ1037" s="17" t="s">
        <v>80</v>
      </c>
      <c r="BK1037" s="232">
        <f>ROUND(I1037*H1037,2)</f>
        <v>0</v>
      </c>
      <c r="BL1037" s="17" t="s">
        <v>307</v>
      </c>
      <c r="BM1037" s="231" t="s">
        <v>1269</v>
      </c>
    </row>
    <row r="1038" s="14" customFormat="1">
      <c r="A1038" s="14"/>
      <c r="B1038" s="244"/>
      <c r="C1038" s="245"/>
      <c r="D1038" s="235" t="s">
        <v>179</v>
      </c>
      <c r="E1038" s="246" t="s">
        <v>1</v>
      </c>
      <c r="F1038" s="247" t="s">
        <v>208</v>
      </c>
      <c r="G1038" s="245"/>
      <c r="H1038" s="248">
        <v>6</v>
      </c>
      <c r="I1038" s="249"/>
      <c r="J1038" s="245"/>
      <c r="K1038" s="245"/>
      <c r="L1038" s="250"/>
      <c r="M1038" s="251"/>
      <c r="N1038" s="252"/>
      <c r="O1038" s="252"/>
      <c r="P1038" s="252"/>
      <c r="Q1038" s="252"/>
      <c r="R1038" s="252"/>
      <c r="S1038" s="252"/>
      <c r="T1038" s="253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4" t="s">
        <v>179</v>
      </c>
      <c r="AU1038" s="254" t="s">
        <v>82</v>
      </c>
      <c r="AV1038" s="14" t="s">
        <v>82</v>
      </c>
      <c r="AW1038" s="14" t="s">
        <v>30</v>
      </c>
      <c r="AX1038" s="14" t="s">
        <v>80</v>
      </c>
      <c r="AY1038" s="254" t="s">
        <v>171</v>
      </c>
    </row>
    <row r="1039" s="2" customFormat="1" ht="24.15" customHeight="1">
      <c r="A1039" s="38"/>
      <c r="B1039" s="39"/>
      <c r="C1039" s="219" t="s">
        <v>1270</v>
      </c>
      <c r="D1039" s="219" t="s">
        <v>173</v>
      </c>
      <c r="E1039" s="220" t="s">
        <v>1271</v>
      </c>
      <c r="F1039" s="221" t="s">
        <v>1272</v>
      </c>
      <c r="G1039" s="222" t="s">
        <v>195</v>
      </c>
      <c r="H1039" s="223">
        <v>1</v>
      </c>
      <c r="I1039" s="224"/>
      <c r="J1039" s="225">
        <f>ROUND(I1039*H1039,2)</f>
        <v>0</v>
      </c>
      <c r="K1039" s="226"/>
      <c r="L1039" s="44"/>
      <c r="M1039" s="227" t="s">
        <v>1</v>
      </c>
      <c r="N1039" s="228" t="s">
        <v>38</v>
      </c>
      <c r="O1039" s="91"/>
      <c r="P1039" s="229">
        <f>O1039*H1039</f>
        <v>0</v>
      </c>
      <c r="Q1039" s="229">
        <v>0</v>
      </c>
      <c r="R1039" s="229">
        <f>Q1039*H1039</f>
        <v>0</v>
      </c>
      <c r="S1039" s="229">
        <v>0</v>
      </c>
      <c r="T1039" s="230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31" t="s">
        <v>307</v>
      </c>
      <c r="AT1039" s="231" t="s">
        <v>173</v>
      </c>
      <c r="AU1039" s="231" t="s">
        <v>82</v>
      </c>
      <c r="AY1039" s="17" t="s">
        <v>171</v>
      </c>
      <c r="BE1039" s="232">
        <f>IF(N1039="základní",J1039,0)</f>
        <v>0</v>
      </c>
      <c r="BF1039" s="232">
        <f>IF(N1039="snížená",J1039,0)</f>
        <v>0</v>
      </c>
      <c r="BG1039" s="232">
        <f>IF(N1039="zákl. přenesená",J1039,0)</f>
        <v>0</v>
      </c>
      <c r="BH1039" s="232">
        <f>IF(N1039="sníž. přenesená",J1039,0)</f>
        <v>0</v>
      </c>
      <c r="BI1039" s="232">
        <f>IF(N1039="nulová",J1039,0)</f>
        <v>0</v>
      </c>
      <c r="BJ1039" s="17" t="s">
        <v>80</v>
      </c>
      <c r="BK1039" s="232">
        <f>ROUND(I1039*H1039,2)</f>
        <v>0</v>
      </c>
      <c r="BL1039" s="17" t="s">
        <v>307</v>
      </c>
      <c r="BM1039" s="231" t="s">
        <v>1273</v>
      </c>
    </row>
    <row r="1040" s="2" customFormat="1" ht="24.15" customHeight="1">
      <c r="A1040" s="38"/>
      <c r="B1040" s="39"/>
      <c r="C1040" s="219" t="s">
        <v>541</v>
      </c>
      <c r="D1040" s="219" t="s">
        <v>173</v>
      </c>
      <c r="E1040" s="220" t="s">
        <v>1274</v>
      </c>
      <c r="F1040" s="221" t="s">
        <v>1275</v>
      </c>
      <c r="G1040" s="222" t="s">
        <v>195</v>
      </c>
      <c r="H1040" s="223">
        <v>7</v>
      </c>
      <c r="I1040" s="224"/>
      <c r="J1040" s="225">
        <f>ROUND(I1040*H1040,2)</f>
        <v>0</v>
      </c>
      <c r="K1040" s="226"/>
      <c r="L1040" s="44"/>
      <c r="M1040" s="227" t="s">
        <v>1</v>
      </c>
      <c r="N1040" s="228" t="s">
        <v>38</v>
      </c>
      <c r="O1040" s="91"/>
      <c r="P1040" s="229">
        <f>O1040*H1040</f>
        <v>0</v>
      </c>
      <c r="Q1040" s="229">
        <v>0</v>
      </c>
      <c r="R1040" s="229">
        <f>Q1040*H1040</f>
        <v>0</v>
      </c>
      <c r="S1040" s="229">
        <v>0</v>
      </c>
      <c r="T1040" s="230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31" t="s">
        <v>307</v>
      </c>
      <c r="AT1040" s="231" t="s">
        <v>173</v>
      </c>
      <c r="AU1040" s="231" t="s">
        <v>82</v>
      </c>
      <c r="AY1040" s="17" t="s">
        <v>171</v>
      </c>
      <c r="BE1040" s="232">
        <f>IF(N1040="základní",J1040,0)</f>
        <v>0</v>
      </c>
      <c r="BF1040" s="232">
        <f>IF(N1040="snížená",J1040,0)</f>
        <v>0</v>
      </c>
      <c r="BG1040" s="232">
        <f>IF(N1040="zákl. přenesená",J1040,0)</f>
        <v>0</v>
      </c>
      <c r="BH1040" s="232">
        <f>IF(N1040="sníž. přenesená",J1040,0)</f>
        <v>0</v>
      </c>
      <c r="BI1040" s="232">
        <f>IF(N1040="nulová",J1040,0)</f>
        <v>0</v>
      </c>
      <c r="BJ1040" s="17" t="s">
        <v>80</v>
      </c>
      <c r="BK1040" s="232">
        <f>ROUND(I1040*H1040,2)</f>
        <v>0</v>
      </c>
      <c r="BL1040" s="17" t="s">
        <v>307</v>
      </c>
      <c r="BM1040" s="231" t="s">
        <v>1276</v>
      </c>
    </row>
    <row r="1041" s="13" customFormat="1">
      <c r="A1041" s="13"/>
      <c r="B1041" s="233"/>
      <c r="C1041" s="234"/>
      <c r="D1041" s="235" t="s">
        <v>179</v>
      </c>
      <c r="E1041" s="236" t="s">
        <v>1</v>
      </c>
      <c r="F1041" s="237" t="s">
        <v>1228</v>
      </c>
      <c r="G1041" s="234"/>
      <c r="H1041" s="236" t="s">
        <v>1</v>
      </c>
      <c r="I1041" s="238"/>
      <c r="J1041" s="234"/>
      <c r="K1041" s="234"/>
      <c r="L1041" s="239"/>
      <c r="M1041" s="240"/>
      <c r="N1041" s="241"/>
      <c r="O1041" s="241"/>
      <c r="P1041" s="241"/>
      <c r="Q1041" s="241"/>
      <c r="R1041" s="241"/>
      <c r="S1041" s="241"/>
      <c r="T1041" s="242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3" t="s">
        <v>179</v>
      </c>
      <c r="AU1041" s="243" t="s">
        <v>82</v>
      </c>
      <c r="AV1041" s="13" t="s">
        <v>80</v>
      </c>
      <c r="AW1041" s="13" t="s">
        <v>30</v>
      </c>
      <c r="AX1041" s="13" t="s">
        <v>73</v>
      </c>
      <c r="AY1041" s="243" t="s">
        <v>171</v>
      </c>
    </row>
    <row r="1042" s="14" customFormat="1">
      <c r="A1042" s="14"/>
      <c r="B1042" s="244"/>
      <c r="C1042" s="245"/>
      <c r="D1042" s="235" t="s">
        <v>179</v>
      </c>
      <c r="E1042" s="246" t="s">
        <v>1</v>
      </c>
      <c r="F1042" s="247" t="s">
        <v>80</v>
      </c>
      <c r="G1042" s="245"/>
      <c r="H1042" s="248">
        <v>1</v>
      </c>
      <c r="I1042" s="249"/>
      <c r="J1042" s="245"/>
      <c r="K1042" s="245"/>
      <c r="L1042" s="250"/>
      <c r="M1042" s="251"/>
      <c r="N1042" s="252"/>
      <c r="O1042" s="252"/>
      <c r="P1042" s="252"/>
      <c r="Q1042" s="252"/>
      <c r="R1042" s="252"/>
      <c r="S1042" s="252"/>
      <c r="T1042" s="253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4" t="s">
        <v>179</v>
      </c>
      <c r="AU1042" s="254" t="s">
        <v>82</v>
      </c>
      <c r="AV1042" s="14" t="s">
        <v>82</v>
      </c>
      <c r="AW1042" s="14" t="s">
        <v>30</v>
      </c>
      <c r="AX1042" s="14" t="s">
        <v>73</v>
      </c>
      <c r="AY1042" s="254" t="s">
        <v>171</v>
      </c>
    </row>
    <row r="1043" s="13" customFormat="1">
      <c r="A1043" s="13"/>
      <c r="B1043" s="233"/>
      <c r="C1043" s="234"/>
      <c r="D1043" s="235" t="s">
        <v>179</v>
      </c>
      <c r="E1043" s="236" t="s">
        <v>1</v>
      </c>
      <c r="F1043" s="237" t="s">
        <v>1227</v>
      </c>
      <c r="G1043" s="234"/>
      <c r="H1043" s="236" t="s">
        <v>1</v>
      </c>
      <c r="I1043" s="238"/>
      <c r="J1043" s="234"/>
      <c r="K1043" s="234"/>
      <c r="L1043" s="239"/>
      <c r="M1043" s="240"/>
      <c r="N1043" s="241"/>
      <c r="O1043" s="241"/>
      <c r="P1043" s="241"/>
      <c r="Q1043" s="241"/>
      <c r="R1043" s="241"/>
      <c r="S1043" s="241"/>
      <c r="T1043" s="242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3" t="s">
        <v>179</v>
      </c>
      <c r="AU1043" s="243" t="s">
        <v>82</v>
      </c>
      <c r="AV1043" s="13" t="s">
        <v>80</v>
      </c>
      <c r="AW1043" s="13" t="s">
        <v>30</v>
      </c>
      <c r="AX1043" s="13" t="s">
        <v>73</v>
      </c>
      <c r="AY1043" s="243" t="s">
        <v>171</v>
      </c>
    </row>
    <row r="1044" s="14" customFormat="1">
      <c r="A1044" s="14"/>
      <c r="B1044" s="244"/>
      <c r="C1044" s="245"/>
      <c r="D1044" s="235" t="s">
        <v>179</v>
      </c>
      <c r="E1044" s="246" t="s">
        <v>1</v>
      </c>
      <c r="F1044" s="247" t="s">
        <v>82</v>
      </c>
      <c r="G1044" s="245"/>
      <c r="H1044" s="248">
        <v>2</v>
      </c>
      <c r="I1044" s="249"/>
      <c r="J1044" s="245"/>
      <c r="K1044" s="245"/>
      <c r="L1044" s="250"/>
      <c r="M1044" s="251"/>
      <c r="N1044" s="252"/>
      <c r="O1044" s="252"/>
      <c r="P1044" s="252"/>
      <c r="Q1044" s="252"/>
      <c r="R1044" s="252"/>
      <c r="S1044" s="252"/>
      <c r="T1044" s="253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4" t="s">
        <v>179</v>
      </c>
      <c r="AU1044" s="254" t="s">
        <v>82</v>
      </c>
      <c r="AV1044" s="14" t="s">
        <v>82</v>
      </c>
      <c r="AW1044" s="14" t="s">
        <v>30</v>
      </c>
      <c r="AX1044" s="14" t="s">
        <v>73</v>
      </c>
      <c r="AY1044" s="254" t="s">
        <v>171</v>
      </c>
    </row>
    <row r="1045" s="13" customFormat="1">
      <c r="A1045" s="13"/>
      <c r="B1045" s="233"/>
      <c r="C1045" s="234"/>
      <c r="D1045" s="235" t="s">
        <v>179</v>
      </c>
      <c r="E1045" s="236" t="s">
        <v>1</v>
      </c>
      <c r="F1045" s="237" t="s">
        <v>1277</v>
      </c>
      <c r="G1045" s="234"/>
      <c r="H1045" s="236" t="s">
        <v>1</v>
      </c>
      <c r="I1045" s="238"/>
      <c r="J1045" s="234"/>
      <c r="K1045" s="234"/>
      <c r="L1045" s="239"/>
      <c r="M1045" s="240"/>
      <c r="N1045" s="241"/>
      <c r="O1045" s="241"/>
      <c r="P1045" s="241"/>
      <c r="Q1045" s="241"/>
      <c r="R1045" s="241"/>
      <c r="S1045" s="241"/>
      <c r="T1045" s="242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3" t="s">
        <v>179</v>
      </c>
      <c r="AU1045" s="243" t="s">
        <v>82</v>
      </c>
      <c r="AV1045" s="13" t="s">
        <v>80</v>
      </c>
      <c r="AW1045" s="13" t="s">
        <v>30</v>
      </c>
      <c r="AX1045" s="13" t="s">
        <v>73</v>
      </c>
      <c r="AY1045" s="243" t="s">
        <v>171</v>
      </c>
    </row>
    <row r="1046" s="14" customFormat="1">
      <c r="A1046" s="14"/>
      <c r="B1046" s="244"/>
      <c r="C1046" s="245"/>
      <c r="D1046" s="235" t="s">
        <v>179</v>
      </c>
      <c r="E1046" s="246" t="s">
        <v>1</v>
      </c>
      <c r="F1046" s="247" t="s">
        <v>80</v>
      </c>
      <c r="G1046" s="245"/>
      <c r="H1046" s="248">
        <v>1</v>
      </c>
      <c r="I1046" s="249"/>
      <c r="J1046" s="245"/>
      <c r="K1046" s="245"/>
      <c r="L1046" s="250"/>
      <c r="M1046" s="251"/>
      <c r="N1046" s="252"/>
      <c r="O1046" s="252"/>
      <c r="P1046" s="252"/>
      <c r="Q1046" s="252"/>
      <c r="R1046" s="252"/>
      <c r="S1046" s="252"/>
      <c r="T1046" s="253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4" t="s">
        <v>179</v>
      </c>
      <c r="AU1046" s="254" t="s">
        <v>82</v>
      </c>
      <c r="AV1046" s="14" t="s">
        <v>82</v>
      </c>
      <c r="AW1046" s="14" t="s">
        <v>30</v>
      </c>
      <c r="AX1046" s="14" t="s">
        <v>73</v>
      </c>
      <c r="AY1046" s="254" t="s">
        <v>171</v>
      </c>
    </row>
    <row r="1047" s="13" customFormat="1">
      <c r="A1047" s="13"/>
      <c r="B1047" s="233"/>
      <c r="C1047" s="234"/>
      <c r="D1047" s="235" t="s">
        <v>179</v>
      </c>
      <c r="E1047" s="236" t="s">
        <v>1</v>
      </c>
      <c r="F1047" s="237" t="s">
        <v>1278</v>
      </c>
      <c r="G1047" s="234"/>
      <c r="H1047" s="236" t="s">
        <v>1</v>
      </c>
      <c r="I1047" s="238"/>
      <c r="J1047" s="234"/>
      <c r="K1047" s="234"/>
      <c r="L1047" s="239"/>
      <c r="M1047" s="240"/>
      <c r="N1047" s="241"/>
      <c r="O1047" s="241"/>
      <c r="P1047" s="241"/>
      <c r="Q1047" s="241"/>
      <c r="R1047" s="241"/>
      <c r="S1047" s="241"/>
      <c r="T1047" s="242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3" t="s">
        <v>179</v>
      </c>
      <c r="AU1047" s="243" t="s">
        <v>82</v>
      </c>
      <c r="AV1047" s="13" t="s">
        <v>80</v>
      </c>
      <c r="AW1047" s="13" t="s">
        <v>30</v>
      </c>
      <c r="AX1047" s="13" t="s">
        <v>73</v>
      </c>
      <c r="AY1047" s="243" t="s">
        <v>171</v>
      </c>
    </row>
    <row r="1048" s="14" customFormat="1">
      <c r="A1048" s="14"/>
      <c r="B1048" s="244"/>
      <c r="C1048" s="245"/>
      <c r="D1048" s="235" t="s">
        <v>179</v>
      </c>
      <c r="E1048" s="246" t="s">
        <v>1</v>
      </c>
      <c r="F1048" s="247" t="s">
        <v>80</v>
      </c>
      <c r="G1048" s="245"/>
      <c r="H1048" s="248">
        <v>1</v>
      </c>
      <c r="I1048" s="249"/>
      <c r="J1048" s="245"/>
      <c r="K1048" s="245"/>
      <c r="L1048" s="250"/>
      <c r="M1048" s="251"/>
      <c r="N1048" s="252"/>
      <c r="O1048" s="252"/>
      <c r="P1048" s="252"/>
      <c r="Q1048" s="252"/>
      <c r="R1048" s="252"/>
      <c r="S1048" s="252"/>
      <c r="T1048" s="253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4" t="s">
        <v>179</v>
      </c>
      <c r="AU1048" s="254" t="s">
        <v>82</v>
      </c>
      <c r="AV1048" s="14" t="s">
        <v>82</v>
      </c>
      <c r="AW1048" s="14" t="s">
        <v>30</v>
      </c>
      <c r="AX1048" s="14" t="s">
        <v>73</v>
      </c>
      <c r="AY1048" s="254" t="s">
        <v>171</v>
      </c>
    </row>
    <row r="1049" s="13" customFormat="1">
      <c r="A1049" s="13"/>
      <c r="B1049" s="233"/>
      <c r="C1049" s="234"/>
      <c r="D1049" s="235" t="s">
        <v>179</v>
      </c>
      <c r="E1049" s="236" t="s">
        <v>1</v>
      </c>
      <c r="F1049" s="237" t="s">
        <v>1226</v>
      </c>
      <c r="G1049" s="234"/>
      <c r="H1049" s="236" t="s">
        <v>1</v>
      </c>
      <c r="I1049" s="238"/>
      <c r="J1049" s="234"/>
      <c r="K1049" s="234"/>
      <c r="L1049" s="239"/>
      <c r="M1049" s="240"/>
      <c r="N1049" s="241"/>
      <c r="O1049" s="241"/>
      <c r="P1049" s="241"/>
      <c r="Q1049" s="241"/>
      <c r="R1049" s="241"/>
      <c r="S1049" s="241"/>
      <c r="T1049" s="242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3" t="s">
        <v>179</v>
      </c>
      <c r="AU1049" s="243" t="s">
        <v>82</v>
      </c>
      <c r="AV1049" s="13" t="s">
        <v>80</v>
      </c>
      <c r="AW1049" s="13" t="s">
        <v>30</v>
      </c>
      <c r="AX1049" s="13" t="s">
        <v>73</v>
      </c>
      <c r="AY1049" s="243" t="s">
        <v>171</v>
      </c>
    </row>
    <row r="1050" s="14" customFormat="1">
      <c r="A1050" s="14"/>
      <c r="B1050" s="244"/>
      <c r="C1050" s="245"/>
      <c r="D1050" s="235" t="s">
        <v>179</v>
      </c>
      <c r="E1050" s="246" t="s">
        <v>1</v>
      </c>
      <c r="F1050" s="247" t="s">
        <v>80</v>
      </c>
      <c r="G1050" s="245"/>
      <c r="H1050" s="248">
        <v>1</v>
      </c>
      <c r="I1050" s="249"/>
      <c r="J1050" s="245"/>
      <c r="K1050" s="245"/>
      <c r="L1050" s="250"/>
      <c r="M1050" s="251"/>
      <c r="N1050" s="252"/>
      <c r="O1050" s="252"/>
      <c r="P1050" s="252"/>
      <c r="Q1050" s="252"/>
      <c r="R1050" s="252"/>
      <c r="S1050" s="252"/>
      <c r="T1050" s="253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4" t="s">
        <v>179</v>
      </c>
      <c r="AU1050" s="254" t="s">
        <v>82</v>
      </c>
      <c r="AV1050" s="14" t="s">
        <v>82</v>
      </c>
      <c r="AW1050" s="14" t="s">
        <v>30</v>
      </c>
      <c r="AX1050" s="14" t="s">
        <v>73</v>
      </c>
      <c r="AY1050" s="254" t="s">
        <v>171</v>
      </c>
    </row>
    <row r="1051" s="13" customFormat="1">
      <c r="A1051" s="13"/>
      <c r="B1051" s="233"/>
      <c r="C1051" s="234"/>
      <c r="D1051" s="235" t="s">
        <v>179</v>
      </c>
      <c r="E1051" s="236" t="s">
        <v>1</v>
      </c>
      <c r="F1051" s="237" t="s">
        <v>1279</v>
      </c>
      <c r="G1051" s="234"/>
      <c r="H1051" s="236" t="s">
        <v>1</v>
      </c>
      <c r="I1051" s="238"/>
      <c r="J1051" s="234"/>
      <c r="K1051" s="234"/>
      <c r="L1051" s="239"/>
      <c r="M1051" s="240"/>
      <c r="N1051" s="241"/>
      <c r="O1051" s="241"/>
      <c r="P1051" s="241"/>
      <c r="Q1051" s="241"/>
      <c r="R1051" s="241"/>
      <c r="S1051" s="241"/>
      <c r="T1051" s="242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3" t="s">
        <v>179</v>
      </c>
      <c r="AU1051" s="243" t="s">
        <v>82</v>
      </c>
      <c r="AV1051" s="13" t="s">
        <v>80</v>
      </c>
      <c r="AW1051" s="13" t="s">
        <v>30</v>
      </c>
      <c r="AX1051" s="13" t="s">
        <v>73</v>
      </c>
      <c r="AY1051" s="243" t="s">
        <v>171</v>
      </c>
    </row>
    <row r="1052" s="14" customFormat="1">
      <c r="A1052" s="14"/>
      <c r="B1052" s="244"/>
      <c r="C1052" s="245"/>
      <c r="D1052" s="235" t="s">
        <v>179</v>
      </c>
      <c r="E1052" s="246" t="s">
        <v>1</v>
      </c>
      <c r="F1052" s="247" t="s">
        <v>80</v>
      </c>
      <c r="G1052" s="245"/>
      <c r="H1052" s="248">
        <v>1</v>
      </c>
      <c r="I1052" s="249"/>
      <c r="J1052" s="245"/>
      <c r="K1052" s="245"/>
      <c r="L1052" s="250"/>
      <c r="M1052" s="251"/>
      <c r="N1052" s="252"/>
      <c r="O1052" s="252"/>
      <c r="P1052" s="252"/>
      <c r="Q1052" s="252"/>
      <c r="R1052" s="252"/>
      <c r="S1052" s="252"/>
      <c r="T1052" s="253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4" t="s">
        <v>179</v>
      </c>
      <c r="AU1052" s="254" t="s">
        <v>82</v>
      </c>
      <c r="AV1052" s="14" t="s">
        <v>82</v>
      </c>
      <c r="AW1052" s="14" t="s">
        <v>30</v>
      </c>
      <c r="AX1052" s="14" t="s">
        <v>73</v>
      </c>
      <c r="AY1052" s="254" t="s">
        <v>171</v>
      </c>
    </row>
    <row r="1053" s="15" customFormat="1">
      <c r="A1053" s="15"/>
      <c r="B1053" s="255"/>
      <c r="C1053" s="256"/>
      <c r="D1053" s="235" t="s">
        <v>179</v>
      </c>
      <c r="E1053" s="257" t="s">
        <v>1</v>
      </c>
      <c r="F1053" s="258" t="s">
        <v>187</v>
      </c>
      <c r="G1053" s="256"/>
      <c r="H1053" s="259">
        <v>7</v>
      </c>
      <c r="I1053" s="260"/>
      <c r="J1053" s="256"/>
      <c r="K1053" s="256"/>
      <c r="L1053" s="261"/>
      <c r="M1053" s="262"/>
      <c r="N1053" s="263"/>
      <c r="O1053" s="263"/>
      <c r="P1053" s="263"/>
      <c r="Q1053" s="263"/>
      <c r="R1053" s="263"/>
      <c r="S1053" s="263"/>
      <c r="T1053" s="264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65" t="s">
        <v>179</v>
      </c>
      <c r="AU1053" s="265" t="s">
        <v>82</v>
      </c>
      <c r="AV1053" s="15" t="s">
        <v>177</v>
      </c>
      <c r="AW1053" s="15" t="s">
        <v>30</v>
      </c>
      <c r="AX1053" s="15" t="s">
        <v>80</v>
      </c>
      <c r="AY1053" s="265" t="s">
        <v>171</v>
      </c>
    </row>
    <row r="1054" s="2" customFormat="1" ht="16.5" customHeight="1">
      <c r="A1054" s="38"/>
      <c r="B1054" s="39"/>
      <c r="C1054" s="266" t="s">
        <v>1280</v>
      </c>
      <c r="D1054" s="266" t="s">
        <v>393</v>
      </c>
      <c r="E1054" s="267" t="s">
        <v>1281</v>
      </c>
      <c r="F1054" s="268" t="s">
        <v>1282</v>
      </c>
      <c r="G1054" s="269" t="s">
        <v>195</v>
      </c>
      <c r="H1054" s="270">
        <v>7</v>
      </c>
      <c r="I1054" s="271"/>
      <c r="J1054" s="272">
        <f>ROUND(I1054*H1054,2)</f>
        <v>0</v>
      </c>
      <c r="K1054" s="273"/>
      <c r="L1054" s="274"/>
      <c r="M1054" s="275" t="s">
        <v>1</v>
      </c>
      <c r="N1054" s="276" t="s">
        <v>38</v>
      </c>
      <c r="O1054" s="91"/>
      <c r="P1054" s="229">
        <f>O1054*H1054</f>
        <v>0</v>
      </c>
      <c r="Q1054" s="229">
        <v>4.0000000000000003E-05</v>
      </c>
      <c r="R1054" s="229">
        <f>Q1054*H1054</f>
        <v>0.00028000000000000003</v>
      </c>
      <c r="S1054" s="229">
        <v>0</v>
      </c>
      <c r="T1054" s="230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31" t="s">
        <v>399</v>
      </c>
      <c r="AT1054" s="231" t="s">
        <v>393</v>
      </c>
      <c r="AU1054" s="231" t="s">
        <v>82</v>
      </c>
      <c r="AY1054" s="17" t="s">
        <v>171</v>
      </c>
      <c r="BE1054" s="232">
        <f>IF(N1054="základní",J1054,0)</f>
        <v>0</v>
      </c>
      <c r="BF1054" s="232">
        <f>IF(N1054="snížená",J1054,0)</f>
        <v>0</v>
      </c>
      <c r="BG1054" s="232">
        <f>IF(N1054="zákl. přenesená",J1054,0)</f>
        <v>0</v>
      </c>
      <c r="BH1054" s="232">
        <f>IF(N1054="sníž. přenesená",J1054,0)</f>
        <v>0</v>
      </c>
      <c r="BI1054" s="232">
        <f>IF(N1054="nulová",J1054,0)</f>
        <v>0</v>
      </c>
      <c r="BJ1054" s="17" t="s">
        <v>80</v>
      </c>
      <c r="BK1054" s="232">
        <f>ROUND(I1054*H1054,2)</f>
        <v>0</v>
      </c>
      <c r="BL1054" s="17" t="s">
        <v>307</v>
      </c>
      <c r="BM1054" s="231" t="s">
        <v>1283</v>
      </c>
    </row>
    <row r="1055" s="13" customFormat="1">
      <c r="A1055" s="13"/>
      <c r="B1055" s="233"/>
      <c r="C1055" s="234"/>
      <c r="D1055" s="235" t="s">
        <v>179</v>
      </c>
      <c r="E1055" s="236" t="s">
        <v>1</v>
      </c>
      <c r="F1055" s="237" t="s">
        <v>1228</v>
      </c>
      <c r="G1055" s="234"/>
      <c r="H1055" s="236" t="s">
        <v>1</v>
      </c>
      <c r="I1055" s="238"/>
      <c r="J1055" s="234"/>
      <c r="K1055" s="234"/>
      <c r="L1055" s="239"/>
      <c r="M1055" s="240"/>
      <c r="N1055" s="241"/>
      <c r="O1055" s="241"/>
      <c r="P1055" s="241"/>
      <c r="Q1055" s="241"/>
      <c r="R1055" s="241"/>
      <c r="S1055" s="241"/>
      <c r="T1055" s="242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3" t="s">
        <v>179</v>
      </c>
      <c r="AU1055" s="243" t="s">
        <v>82</v>
      </c>
      <c r="AV1055" s="13" t="s">
        <v>80</v>
      </c>
      <c r="AW1055" s="13" t="s">
        <v>30</v>
      </c>
      <c r="AX1055" s="13" t="s">
        <v>73</v>
      </c>
      <c r="AY1055" s="243" t="s">
        <v>171</v>
      </c>
    </row>
    <row r="1056" s="14" customFormat="1">
      <c r="A1056" s="14"/>
      <c r="B1056" s="244"/>
      <c r="C1056" s="245"/>
      <c r="D1056" s="235" t="s">
        <v>179</v>
      </c>
      <c r="E1056" s="246" t="s">
        <v>1</v>
      </c>
      <c r="F1056" s="247" t="s">
        <v>80</v>
      </c>
      <c r="G1056" s="245"/>
      <c r="H1056" s="248">
        <v>1</v>
      </c>
      <c r="I1056" s="249"/>
      <c r="J1056" s="245"/>
      <c r="K1056" s="245"/>
      <c r="L1056" s="250"/>
      <c r="M1056" s="251"/>
      <c r="N1056" s="252"/>
      <c r="O1056" s="252"/>
      <c r="P1056" s="252"/>
      <c r="Q1056" s="252"/>
      <c r="R1056" s="252"/>
      <c r="S1056" s="252"/>
      <c r="T1056" s="253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4" t="s">
        <v>179</v>
      </c>
      <c r="AU1056" s="254" t="s">
        <v>82</v>
      </c>
      <c r="AV1056" s="14" t="s">
        <v>82</v>
      </c>
      <c r="AW1056" s="14" t="s">
        <v>30</v>
      </c>
      <c r="AX1056" s="14" t="s">
        <v>73</v>
      </c>
      <c r="AY1056" s="254" t="s">
        <v>171</v>
      </c>
    </row>
    <row r="1057" s="13" customFormat="1">
      <c r="A1057" s="13"/>
      <c r="B1057" s="233"/>
      <c r="C1057" s="234"/>
      <c r="D1057" s="235" t="s">
        <v>179</v>
      </c>
      <c r="E1057" s="236" t="s">
        <v>1</v>
      </c>
      <c r="F1057" s="237" t="s">
        <v>1227</v>
      </c>
      <c r="G1057" s="234"/>
      <c r="H1057" s="236" t="s">
        <v>1</v>
      </c>
      <c r="I1057" s="238"/>
      <c r="J1057" s="234"/>
      <c r="K1057" s="234"/>
      <c r="L1057" s="239"/>
      <c r="M1057" s="240"/>
      <c r="N1057" s="241"/>
      <c r="O1057" s="241"/>
      <c r="P1057" s="241"/>
      <c r="Q1057" s="241"/>
      <c r="R1057" s="241"/>
      <c r="S1057" s="241"/>
      <c r="T1057" s="242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3" t="s">
        <v>179</v>
      </c>
      <c r="AU1057" s="243" t="s">
        <v>82</v>
      </c>
      <c r="AV1057" s="13" t="s">
        <v>80</v>
      </c>
      <c r="AW1057" s="13" t="s">
        <v>30</v>
      </c>
      <c r="AX1057" s="13" t="s">
        <v>73</v>
      </c>
      <c r="AY1057" s="243" t="s">
        <v>171</v>
      </c>
    </row>
    <row r="1058" s="14" customFormat="1">
      <c r="A1058" s="14"/>
      <c r="B1058" s="244"/>
      <c r="C1058" s="245"/>
      <c r="D1058" s="235" t="s">
        <v>179</v>
      </c>
      <c r="E1058" s="246" t="s">
        <v>1</v>
      </c>
      <c r="F1058" s="247" t="s">
        <v>82</v>
      </c>
      <c r="G1058" s="245"/>
      <c r="H1058" s="248">
        <v>2</v>
      </c>
      <c r="I1058" s="249"/>
      <c r="J1058" s="245"/>
      <c r="K1058" s="245"/>
      <c r="L1058" s="250"/>
      <c r="M1058" s="251"/>
      <c r="N1058" s="252"/>
      <c r="O1058" s="252"/>
      <c r="P1058" s="252"/>
      <c r="Q1058" s="252"/>
      <c r="R1058" s="252"/>
      <c r="S1058" s="252"/>
      <c r="T1058" s="253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4" t="s">
        <v>179</v>
      </c>
      <c r="AU1058" s="254" t="s">
        <v>82</v>
      </c>
      <c r="AV1058" s="14" t="s">
        <v>82</v>
      </c>
      <c r="AW1058" s="14" t="s">
        <v>30</v>
      </c>
      <c r="AX1058" s="14" t="s">
        <v>73</v>
      </c>
      <c r="AY1058" s="254" t="s">
        <v>171</v>
      </c>
    </row>
    <row r="1059" s="13" customFormat="1">
      <c r="A1059" s="13"/>
      <c r="B1059" s="233"/>
      <c r="C1059" s="234"/>
      <c r="D1059" s="235" t="s">
        <v>179</v>
      </c>
      <c r="E1059" s="236" t="s">
        <v>1</v>
      </c>
      <c r="F1059" s="237" t="s">
        <v>1277</v>
      </c>
      <c r="G1059" s="234"/>
      <c r="H1059" s="236" t="s">
        <v>1</v>
      </c>
      <c r="I1059" s="238"/>
      <c r="J1059" s="234"/>
      <c r="K1059" s="234"/>
      <c r="L1059" s="239"/>
      <c r="M1059" s="240"/>
      <c r="N1059" s="241"/>
      <c r="O1059" s="241"/>
      <c r="P1059" s="241"/>
      <c r="Q1059" s="241"/>
      <c r="R1059" s="241"/>
      <c r="S1059" s="241"/>
      <c r="T1059" s="242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3" t="s">
        <v>179</v>
      </c>
      <c r="AU1059" s="243" t="s">
        <v>82</v>
      </c>
      <c r="AV1059" s="13" t="s">
        <v>80</v>
      </c>
      <c r="AW1059" s="13" t="s">
        <v>30</v>
      </c>
      <c r="AX1059" s="13" t="s">
        <v>73</v>
      </c>
      <c r="AY1059" s="243" t="s">
        <v>171</v>
      </c>
    </row>
    <row r="1060" s="14" customFormat="1">
      <c r="A1060" s="14"/>
      <c r="B1060" s="244"/>
      <c r="C1060" s="245"/>
      <c r="D1060" s="235" t="s">
        <v>179</v>
      </c>
      <c r="E1060" s="246" t="s">
        <v>1</v>
      </c>
      <c r="F1060" s="247" t="s">
        <v>80</v>
      </c>
      <c r="G1060" s="245"/>
      <c r="H1060" s="248">
        <v>1</v>
      </c>
      <c r="I1060" s="249"/>
      <c r="J1060" s="245"/>
      <c r="K1060" s="245"/>
      <c r="L1060" s="250"/>
      <c r="M1060" s="251"/>
      <c r="N1060" s="252"/>
      <c r="O1060" s="252"/>
      <c r="P1060" s="252"/>
      <c r="Q1060" s="252"/>
      <c r="R1060" s="252"/>
      <c r="S1060" s="252"/>
      <c r="T1060" s="253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4" t="s">
        <v>179</v>
      </c>
      <c r="AU1060" s="254" t="s">
        <v>82</v>
      </c>
      <c r="AV1060" s="14" t="s">
        <v>82</v>
      </c>
      <c r="AW1060" s="14" t="s">
        <v>30</v>
      </c>
      <c r="AX1060" s="14" t="s">
        <v>73</v>
      </c>
      <c r="AY1060" s="254" t="s">
        <v>171</v>
      </c>
    </row>
    <row r="1061" s="13" customFormat="1">
      <c r="A1061" s="13"/>
      <c r="B1061" s="233"/>
      <c r="C1061" s="234"/>
      <c r="D1061" s="235" t="s">
        <v>179</v>
      </c>
      <c r="E1061" s="236" t="s">
        <v>1</v>
      </c>
      <c r="F1061" s="237" t="s">
        <v>1278</v>
      </c>
      <c r="G1061" s="234"/>
      <c r="H1061" s="236" t="s">
        <v>1</v>
      </c>
      <c r="I1061" s="238"/>
      <c r="J1061" s="234"/>
      <c r="K1061" s="234"/>
      <c r="L1061" s="239"/>
      <c r="M1061" s="240"/>
      <c r="N1061" s="241"/>
      <c r="O1061" s="241"/>
      <c r="P1061" s="241"/>
      <c r="Q1061" s="241"/>
      <c r="R1061" s="241"/>
      <c r="S1061" s="241"/>
      <c r="T1061" s="242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43" t="s">
        <v>179</v>
      </c>
      <c r="AU1061" s="243" t="s">
        <v>82</v>
      </c>
      <c r="AV1061" s="13" t="s">
        <v>80</v>
      </c>
      <c r="AW1061" s="13" t="s">
        <v>30</v>
      </c>
      <c r="AX1061" s="13" t="s">
        <v>73</v>
      </c>
      <c r="AY1061" s="243" t="s">
        <v>171</v>
      </c>
    </row>
    <row r="1062" s="14" customFormat="1">
      <c r="A1062" s="14"/>
      <c r="B1062" s="244"/>
      <c r="C1062" s="245"/>
      <c r="D1062" s="235" t="s">
        <v>179</v>
      </c>
      <c r="E1062" s="246" t="s">
        <v>1</v>
      </c>
      <c r="F1062" s="247" t="s">
        <v>80</v>
      </c>
      <c r="G1062" s="245"/>
      <c r="H1062" s="248">
        <v>1</v>
      </c>
      <c r="I1062" s="249"/>
      <c r="J1062" s="245"/>
      <c r="K1062" s="245"/>
      <c r="L1062" s="250"/>
      <c r="M1062" s="251"/>
      <c r="N1062" s="252"/>
      <c r="O1062" s="252"/>
      <c r="P1062" s="252"/>
      <c r="Q1062" s="252"/>
      <c r="R1062" s="252"/>
      <c r="S1062" s="252"/>
      <c r="T1062" s="253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4" t="s">
        <v>179</v>
      </c>
      <c r="AU1062" s="254" t="s">
        <v>82</v>
      </c>
      <c r="AV1062" s="14" t="s">
        <v>82</v>
      </c>
      <c r="AW1062" s="14" t="s">
        <v>30</v>
      </c>
      <c r="AX1062" s="14" t="s">
        <v>73</v>
      </c>
      <c r="AY1062" s="254" t="s">
        <v>171</v>
      </c>
    </row>
    <row r="1063" s="13" customFormat="1">
      <c r="A1063" s="13"/>
      <c r="B1063" s="233"/>
      <c r="C1063" s="234"/>
      <c r="D1063" s="235" t="s">
        <v>179</v>
      </c>
      <c r="E1063" s="236" t="s">
        <v>1</v>
      </c>
      <c r="F1063" s="237" t="s">
        <v>1226</v>
      </c>
      <c r="G1063" s="234"/>
      <c r="H1063" s="236" t="s">
        <v>1</v>
      </c>
      <c r="I1063" s="238"/>
      <c r="J1063" s="234"/>
      <c r="K1063" s="234"/>
      <c r="L1063" s="239"/>
      <c r="M1063" s="240"/>
      <c r="N1063" s="241"/>
      <c r="O1063" s="241"/>
      <c r="P1063" s="241"/>
      <c r="Q1063" s="241"/>
      <c r="R1063" s="241"/>
      <c r="S1063" s="241"/>
      <c r="T1063" s="242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3" t="s">
        <v>179</v>
      </c>
      <c r="AU1063" s="243" t="s">
        <v>82</v>
      </c>
      <c r="AV1063" s="13" t="s">
        <v>80</v>
      </c>
      <c r="AW1063" s="13" t="s">
        <v>30</v>
      </c>
      <c r="AX1063" s="13" t="s">
        <v>73</v>
      </c>
      <c r="AY1063" s="243" t="s">
        <v>171</v>
      </c>
    </row>
    <row r="1064" s="14" customFormat="1">
      <c r="A1064" s="14"/>
      <c r="B1064" s="244"/>
      <c r="C1064" s="245"/>
      <c r="D1064" s="235" t="s">
        <v>179</v>
      </c>
      <c r="E1064" s="246" t="s">
        <v>1</v>
      </c>
      <c r="F1064" s="247" t="s">
        <v>80</v>
      </c>
      <c r="G1064" s="245"/>
      <c r="H1064" s="248">
        <v>1</v>
      </c>
      <c r="I1064" s="249"/>
      <c r="J1064" s="245"/>
      <c r="K1064" s="245"/>
      <c r="L1064" s="250"/>
      <c r="M1064" s="251"/>
      <c r="N1064" s="252"/>
      <c r="O1064" s="252"/>
      <c r="P1064" s="252"/>
      <c r="Q1064" s="252"/>
      <c r="R1064" s="252"/>
      <c r="S1064" s="252"/>
      <c r="T1064" s="253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4" t="s">
        <v>179</v>
      </c>
      <c r="AU1064" s="254" t="s">
        <v>82</v>
      </c>
      <c r="AV1064" s="14" t="s">
        <v>82</v>
      </c>
      <c r="AW1064" s="14" t="s">
        <v>30</v>
      </c>
      <c r="AX1064" s="14" t="s">
        <v>73</v>
      </c>
      <c r="AY1064" s="254" t="s">
        <v>171</v>
      </c>
    </row>
    <row r="1065" s="13" customFormat="1">
      <c r="A1065" s="13"/>
      <c r="B1065" s="233"/>
      <c r="C1065" s="234"/>
      <c r="D1065" s="235" t="s">
        <v>179</v>
      </c>
      <c r="E1065" s="236" t="s">
        <v>1</v>
      </c>
      <c r="F1065" s="237" t="s">
        <v>1279</v>
      </c>
      <c r="G1065" s="234"/>
      <c r="H1065" s="236" t="s">
        <v>1</v>
      </c>
      <c r="I1065" s="238"/>
      <c r="J1065" s="234"/>
      <c r="K1065" s="234"/>
      <c r="L1065" s="239"/>
      <c r="M1065" s="240"/>
      <c r="N1065" s="241"/>
      <c r="O1065" s="241"/>
      <c r="P1065" s="241"/>
      <c r="Q1065" s="241"/>
      <c r="R1065" s="241"/>
      <c r="S1065" s="241"/>
      <c r="T1065" s="242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3" t="s">
        <v>179</v>
      </c>
      <c r="AU1065" s="243" t="s">
        <v>82</v>
      </c>
      <c r="AV1065" s="13" t="s">
        <v>80</v>
      </c>
      <c r="AW1065" s="13" t="s">
        <v>30</v>
      </c>
      <c r="AX1065" s="13" t="s">
        <v>73</v>
      </c>
      <c r="AY1065" s="243" t="s">
        <v>171</v>
      </c>
    </row>
    <row r="1066" s="14" customFormat="1">
      <c r="A1066" s="14"/>
      <c r="B1066" s="244"/>
      <c r="C1066" s="245"/>
      <c r="D1066" s="235" t="s">
        <v>179</v>
      </c>
      <c r="E1066" s="246" t="s">
        <v>1</v>
      </c>
      <c r="F1066" s="247" t="s">
        <v>80</v>
      </c>
      <c r="G1066" s="245"/>
      <c r="H1066" s="248">
        <v>1</v>
      </c>
      <c r="I1066" s="249"/>
      <c r="J1066" s="245"/>
      <c r="K1066" s="245"/>
      <c r="L1066" s="250"/>
      <c r="M1066" s="251"/>
      <c r="N1066" s="252"/>
      <c r="O1066" s="252"/>
      <c r="P1066" s="252"/>
      <c r="Q1066" s="252"/>
      <c r="R1066" s="252"/>
      <c r="S1066" s="252"/>
      <c r="T1066" s="253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4" t="s">
        <v>179</v>
      </c>
      <c r="AU1066" s="254" t="s">
        <v>82</v>
      </c>
      <c r="AV1066" s="14" t="s">
        <v>82</v>
      </c>
      <c r="AW1066" s="14" t="s">
        <v>30</v>
      </c>
      <c r="AX1066" s="14" t="s">
        <v>73</v>
      </c>
      <c r="AY1066" s="254" t="s">
        <v>171</v>
      </c>
    </row>
    <row r="1067" s="15" customFormat="1">
      <c r="A1067" s="15"/>
      <c r="B1067" s="255"/>
      <c r="C1067" s="256"/>
      <c r="D1067" s="235" t="s">
        <v>179</v>
      </c>
      <c r="E1067" s="257" t="s">
        <v>1</v>
      </c>
      <c r="F1067" s="258" t="s">
        <v>187</v>
      </c>
      <c r="G1067" s="256"/>
      <c r="H1067" s="259">
        <v>7</v>
      </c>
      <c r="I1067" s="260"/>
      <c r="J1067" s="256"/>
      <c r="K1067" s="256"/>
      <c r="L1067" s="261"/>
      <c r="M1067" s="262"/>
      <c r="N1067" s="263"/>
      <c r="O1067" s="263"/>
      <c r="P1067" s="263"/>
      <c r="Q1067" s="263"/>
      <c r="R1067" s="263"/>
      <c r="S1067" s="263"/>
      <c r="T1067" s="264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T1067" s="265" t="s">
        <v>179</v>
      </c>
      <c r="AU1067" s="265" t="s">
        <v>82</v>
      </c>
      <c r="AV1067" s="15" t="s">
        <v>177</v>
      </c>
      <c r="AW1067" s="15" t="s">
        <v>30</v>
      </c>
      <c r="AX1067" s="15" t="s">
        <v>80</v>
      </c>
      <c r="AY1067" s="265" t="s">
        <v>171</v>
      </c>
    </row>
    <row r="1068" s="2" customFormat="1" ht="24.15" customHeight="1">
      <c r="A1068" s="38"/>
      <c r="B1068" s="39"/>
      <c r="C1068" s="266" t="s">
        <v>1284</v>
      </c>
      <c r="D1068" s="266" t="s">
        <v>393</v>
      </c>
      <c r="E1068" s="267" t="s">
        <v>1285</v>
      </c>
      <c r="F1068" s="268" t="s">
        <v>1286</v>
      </c>
      <c r="G1068" s="269" t="s">
        <v>195</v>
      </c>
      <c r="H1068" s="270">
        <v>7</v>
      </c>
      <c r="I1068" s="271"/>
      <c r="J1068" s="272">
        <f>ROUND(I1068*H1068,2)</f>
        <v>0</v>
      </c>
      <c r="K1068" s="273"/>
      <c r="L1068" s="274"/>
      <c r="M1068" s="275" t="s">
        <v>1</v>
      </c>
      <c r="N1068" s="276" t="s">
        <v>38</v>
      </c>
      <c r="O1068" s="91"/>
      <c r="P1068" s="229">
        <f>O1068*H1068</f>
        <v>0</v>
      </c>
      <c r="Q1068" s="229">
        <v>4.0000000000000003E-05</v>
      </c>
      <c r="R1068" s="229">
        <f>Q1068*H1068</f>
        <v>0.00028000000000000003</v>
      </c>
      <c r="S1068" s="229">
        <v>0</v>
      </c>
      <c r="T1068" s="230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31" t="s">
        <v>399</v>
      </c>
      <c r="AT1068" s="231" t="s">
        <v>393</v>
      </c>
      <c r="AU1068" s="231" t="s">
        <v>82</v>
      </c>
      <c r="AY1068" s="17" t="s">
        <v>171</v>
      </c>
      <c r="BE1068" s="232">
        <f>IF(N1068="základní",J1068,0)</f>
        <v>0</v>
      </c>
      <c r="BF1068" s="232">
        <f>IF(N1068="snížená",J1068,0)</f>
        <v>0</v>
      </c>
      <c r="BG1068" s="232">
        <f>IF(N1068="zákl. přenesená",J1068,0)</f>
        <v>0</v>
      </c>
      <c r="BH1068" s="232">
        <f>IF(N1068="sníž. přenesená",J1068,0)</f>
        <v>0</v>
      </c>
      <c r="BI1068" s="232">
        <f>IF(N1068="nulová",J1068,0)</f>
        <v>0</v>
      </c>
      <c r="BJ1068" s="17" t="s">
        <v>80</v>
      </c>
      <c r="BK1068" s="232">
        <f>ROUND(I1068*H1068,2)</f>
        <v>0</v>
      </c>
      <c r="BL1068" s="17" t="s">
        <v>307</v>
      </c>
      <c r="BM1068" s="231" t="s">
        <v>1287</v>
      </c>
    </row>
    <row r="1069" s="13" customFormat="1">
      <c r="A1069" s="13"/>
      <c r="B1069" s="233"/>
      <c r="C1069" s="234"/>
      <c r="D1069" s="235" t="s">
        <v>179</v>
      </c>
      <c r="E1069" s="236" t="s">
        <v>1</v>
      </c>
      <c r="F1069" s="237" t="s">
        <v>1228</v>
      </c>
      <c r="G1069" s="234"/>
      <c r="H1069" s="236" t="s">
        <v>1</v>
      </c>
      <c r="I1069" s="238"/>
      <c r="J1069" s="234"/>
      <c r="K1069" s="234"/>
      <c r="L1069" s="239"/>
      <c r="M1069" s="240"/>
      <c r="N1069" s="241"/>
      <c r="O1069" s="241"/>
      <c r="P1069" s="241"/>
      <c r="Q1069" s="241"/>
      <c r="R1069" s="241"/>
      <c r="S1069" s="241"/>
      <c r="T1069" s="242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3" t="s">
        <v>179</v>
      </c>
      <c r="AU1069" s="243" t="s">
        <v>82</v>
      </c>
      <c r="AV1069" s="13" t="s">
        <v>80</v>
      </c>
      <c r="AW1069" s="13" t="s">
        <v>30</v>
      </c>
      <c r="AX1069" s="13" t="s">
        <v>73</v>
      </c>
      <c r="AY1069" s="243" t="s">
        <v>171</v>
      </c>
    </row>
    <row r="1070" s="14" customFormat="1">
      <c r="A1070" s="14"/>
      <c r="B1070" s="244"/>
      <c r="C1070" s="245"/>
      <c r="D1070" s="235" t="s">
        <v>179</v>
      </c>
      <c r="E1070" s="246" t="s">
        <v>1</v>
      </c>
      <c r="F1070" s="247" t="s">
        <v>80</v>
      </c>
      <c r="G1070" s="245"/>
      <c r="H1070" s="248">
        <v>1</v>
      </c>
      <c r="I1070" s="249"/>
      <c r="J1070" s="245"/>
      <c r="K1070" s="245"/>
      <c r="L1070" s="250"/>
      <c r="M1070" s="251"/>
      <c r="N1070" s="252"/>
      <c r="O1070" s="252"/>
      <c r="P1070" s="252"/>
      <c r="Q1070" s="252"/>
      <c r="R1070" s="252"/>
      <c r="S1070" s="252"/>
      <c r="T1070" s="253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4" t="s">
        <v>179</v>
      </c>
      <c r="AU1070" s="254" t="s">
        <v>82</v>
      </c>
      <c r="AV1070" s="14" t="s">
        <v>82</v>
      </c>
      <c r="AW1070" s="14" t="s">
        <v>30</v>
      </c>
      <c r="AX1070" s="14" t="s">
        <v>73</v>
      </c>
      <c r="AY1070" s="254" t="s">
        <v>171</v>
      </c>
    </row>
    <row r="1071" s="13" customFormat="1">
      <c r="A1071" s="13"/>
      <c r="B1071" s="233"/>
      <c r="C1071" s="234"/>
      <c r="D1071" s="235" t="s">
        <v>179</v>
      </c>
      <c r="E1071" s="236" t="s">
        <v>1</v>
      </c>
      <c r="F1071" s="237" t="s">
        <v>1227</v>
      </c>
      <c r="G1071" s="234"/>
      <c r="H1071" s="236" t="s">
        <v>1</v>
      </c>
      <c r="I1071" s="238"/>
      <c r="J1071" s="234"/>
      <c r="K1071" s="234"/>
      <c r="L1071" s="239"/>
      <c r="M1071" s="240"/>
      <c r="N1071" s="241"/>
      <c r="O1071" s="241"/>
      <c r="P1071" s="241"/>
      <c r="Q1071" s="241"/>
      <c r="R1071" s="241"/>
      <c r="S1071" s="241"/>
      <c r="T1071" s="242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3" t="s">
        <v>179</v>
      </c>
      <c r="AU1071" s="243" t="s">
        <v>82</v>
      </c>
      <c r="AV1071" s="13" t="s">
        <v>80</v>
      </c>
      <c r="AW1071" s="13" t="s">
        <v>30</v>
      </c>
      <c r="AX1071" s="13" t="s">
        <v>73</v>
      </c>
      <c r="AY1071" s="243" t="s">
        <v>171</v>
      </c>
    </row>
    <row r="1072" s="14" customFormat="1">
      <c r="A1072" s="14"/>
      <c r="B1072" s="244"/>
      <c r="C1072" s="245"/>
      <c r="D1072" s="235" t="s">
        <v>179</v>
      </c>
      <c r="E1072" s="246" t="s">
        <v>1</v>
      </c>
      <c r="F1072" s="247" t="s">
        <v>82</v>
      </c>
      <c r="G1072" s="245"/>
      <c r="H1072" s="248">
        <v>2</v>
      </c>
      <c r="I1072" s="249"/>
      <c r="J1072" s="245"/>
      <c r="K1072" s="245"/>
      <c r="L1072" s="250"/>
      <c r="M1072" s="251"/>
      <c r="N1072" s="252"/>
      <c r="O1072" s="252"/>
      <c r="P1072" s="252"/>
      <c r="Q1072" s="252"/>
      <c r="R1072" s="252"/>
      <c r="S1072" s="252"/>
      <c r="T1072" s="253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4" t="s">
        <v>179</v>
      </c>
      <c r="AU1072" s="254" t="s">
        <v>82</v>
      </c>
      <c r="AV1072" s="14" t="s">
        <v>82</v>
      </c>
      <c r="AW1072" s="14" t="s">
        <v>30</v>
      </c>
      <c r="AX1072" s="14" t="s">
        <v>73</v>
      </c>
      <c r="AY1072" s="254" t="s">
        <v>171</v>
      </c>
    </row>
    <row r="1073" s="13" customFormat="1">
      <c r="A1073" s="13"/>
      <c r="B1073" s="233"/>
      <c r="C1073" s="234"/>
      <c r="D1073" s="235" t="s">
        <v>179</v>
      </c>
      <c r="E1073" s="236" t="s">
        <v>1</v>
      </c>
      <c r="F1073" s="237" t="s">
        <v>1277</v>
      </c>
      <c r="G1073" s="234"/>
      <c r="H1073" s="236" t="s">
        <v>1</v>
      </c>
      <c r="I1073" s="238"/>
      <c r="J1073" s="234"/>
      <c r="K1073" s="234"/>
      <c r="L1073" s="239"/>
      <c r="M1073" s="240"/>
      <c r="N1073" s="241"/>
      <c r="O1073" s="241"/>
      <c r="P1073" s="241"/>
      <c r="Q1073" s="241"/>
      <c r="R1073" s="241"/>
      <c r="S1073" s="241"/>
      <c r="T1073" s="242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3" t="s">
        <v>179</v>
      </c>
      <c r="AU1073" s="243" t="s">
        <v>82</v>
      </c>
      <c r="AV1073" s="13" t="s">
        <v>80</v>
      </c>
      <c r="AW1073" s="13" t="s">
        <v>30</v>
      </c>
      <c r="AX1073" s="13" t="s">
        <v>73</v>
      </c>
      <c r="AY1073" s="243" t="s">
        <v>171</v>
      </c>
    </row>
    <row r="1074" s="14" customFormat="1">
      <c r="A1074" s="14"/>
      <c r="B1074" s="244"/>
      <c r="C1074" s="245"/>
      <c r="D1074" s="235" t="s">
        <v>179</v>
      </c>
      <c r="E1074" s="246" t="s">
        <v>1</v>
      </c>
      <c r="F1074" s="247" t="s">
        <v>80</v>
      </c>
      <c r="G1074" s="245"/>
      <c r="H1074" s="248">
        <v>1</v>
      </c>
      <c r="I1074" s="249"/>
      <c r="J1074" s="245"/>
      <c r="K1074" s="245"/>
      <c r="L1074" s="250"/>
      <c r="M1074" s="251"/>
      <c r="N1074" s="252"/>
      <c r="O1074" s="252"/>
      <c r="P1074" s="252"/>
      <c r="Q1074" s="252"/>
      <c r="R1074" s="252"/>
      <c r="S1074" s="252"/>
      <c r="T1074" s="253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4" t="s">
        <v>179</v>
      </c>
      <c r="AU1074" s="254" t="s">
        <v>82</v>
      </c>
      <c r="AV1074" s="14" t="s">
        <v>82</v>
      </c>
      <c r="AW1074" s="14" t="s">
        <v>30</v>
      </c>
      <c r="AX1074" s="14" t="s">
        <v>73</v>
      </c>
      <c r="AY1074" s="254" t="s">
        <v>171</v>
      </c>
    </row>
    <row r="1075" s="13" customFormat="1">
      <c r="A1075" s="13"/>
      <c r="B1075" s="233"/>
      <c r="C1075" s="234"/>
      <c r="D1075" s="235" t="s">
        <v>179</v>
      </c>
      <c r="E1075" s="236" t="s">
        <v>1</v>
      </c>
      <c r="F1075" s="237" t="s">
        <v>1278</v>
      </c>
      <c r="G1075" s="234"/>
      <c r="H1075" s="236" t="s">
        <v>1</v>
      </c>
      <c r="I1075" s="238"/>
      <c r="J1075" s="234"/>
      <c r="K1075" s="234"/>
      <c r="L1075" s="239"/>
      <c r="M1075" s="240"/>
      <c r="N1075" s="241"/>
      <c r="O1075" s="241"/>
      <c r="P1075" s="241"/>
      <c r="Q1075" s="241"/>
      <c r="R1075" s="241"/>
      <c r="S1075" s="241"/>
      <c r="T1075" s="242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3" t="s">
        <v>179</v>
      </c>
      <c r="AU1075" s="243" t="s">
        <v>82</v>
      </c>
      <c r="AV1075" s="13" t="s">
        <v>80</v>
      </c>
      <c r="AW1075" s="13" t="s">
        <v>30</v>
      </c>
      <c r="AX1075" s="13" t="s">
        <v>73</v>
      </c>
      <c r="AY1075" s="243" t="s">
        <v>171</v>
      </c>
    </row>
    <row r="1076" s="14" customFormat="1">
      <c r="A1076" s="14"/>
      <c r="B1076" s="244"/>
      <c r="C1076" s="245"/>
      <c r="D1076" s="235" t="s">
        <v>179</v>
      </c>
      <c r="E1076" s="246" t="s">
        <v>1</v>
      </c>
      <c r="F1076" s="247" t="s">
        <v>80</v>
      </c>
      <c r="G1076" s="245"/>
      <c r="H1076" s="248">
        <v>1</v>
      </c>
      <c r="I1076" s="249"/>
      <c r="J1076" s="245"/>
      <c r="K1076" s="245"/>
      <c r="L1076" s="250"/>
      <c r="M1076" s="251"/>
      <c r="N1076" s="252"/>
      <c r="O1076" s="252"/>
      <c r="P1076" s="252"/>
      <c r="Q1076" s="252"/>
      <c r="R1076" s="252"/>
      <c r="S1076" s="252"/>
      <c r="T1076" s="253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4" t="s">
        <v>179</v>
      </c>
      <c r="AU1076" s="254" t="s">
        <v>82</v>
      </c>
      <c r="AV1076" s="14" t="s">
        <v>82</v>
      </c>
      <c r="AW1076" s="14" t="s">
        <v>30</v>
      </c>
      <c r="AX1076" s="14" t="s">
        <v>73</v>
      </c>
      <c r="AY1076" s="254" t="s">
        <v>171</v>
      </c>
    </row>
    <row r="1077" s="13" customFormat="1">
      <c r="A1077" s="13"/>
      <c r="B1077" s="233"/>
      <c r="C1077" s="234"/>
      <c r="D1077" s="235" t="s">
        <v>179</v>
      </c>
      <c r="E1077" s="236" t="s">
        <v>1</v>
      </c>
      <c r="F1077" s="237" t="s">
        <v>1226</v>
      </c>
      <c r="G1077" s="234"/>
      <c r="H1077" s="236" t="s">
        <v>1</v>
      </c>
      <c r="I1077" s="238"/>
      <c r="J1077" s="234"/>
      <c r="K1077" s="234"/>
      <c r="L1077" s="239"/>
      <c r="M1077" s="240"/>
      <c r="N1077" s="241"/>
      <c r="O1077" s="241"/>
      <c r="P1077" s="241"/>
      <c r="Q1077" s="241"/>
      <c r="R1077" s="241"/>
      <c r="S1077" s="241"/>
      <c r="T1077" s="242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3" t="s">
        <v>179</v>
      </c>
      <c r="AU1077" s="243" t="s">
        <v>82</v>
      </c>
      <c r="AV1077" s="13" t="s">
        <v>80</v>
      </c>
      <c r="AW1077" s="13" t="s">
        <v>30</v>
      </c>
      <c r="AX1077" s="13" t="s">
        <v>73</v>
      </c>
      <c r="AY1077" s="243" t="s">
        <v>171</v>
      </c>
    </row>
    <row r="1078" s="14" customFormat="1">
      <c r="A1078" s="14"/>
      <c r="B1078" s="244"/>
      <c r="C1078" s="245"/>
      <c r="D1078" s="235" t="s">
        <v>179</v>
      </c>
      <c r="E1078" s="246" t="s">
        <v>1</v>
      </c>
      <c r="F1078" s="247" t="s">
        <v>80</v>
      </c>
      <c r="G1078" s="245"/>
      <c r="H1078" s="248">
        <v>1</v>
      </c>
      <c r="I1078" s="249"/>
      <c r="J1078" s="245"/>
      <c r="K1078" s="245"/>
      <c r="L1078" s="250"/>
      <c r="M1078" s="251"/>
      <c r="N1078" s="252"/>
      <c r="O1078" s="252"/>
      <c r="P1078" s="252"/>
      <c r="Q1078" s="252"/>
      <c r="R1078" s="252"/>
      <c r="S1078" s="252"/>
      <c r="T1078" s="253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4" t="s">
        <v>179</v>
      </c>
      <c r="AU1078" s="254" t="s">
        <v>82</v>
      </c>
      <c r="AV1078" s="14" t="s">
        <v>82</v>
      </c>
      <c r="AW1078" s="14" t="s">
        <v>30</v>
      </c>
      <c r="AX1078" s="14" t="s">
        <v>73</v>
      </c>
      <c r="AY1078" s="254" t="s">
        <v>171</v>
      </c>
    </row>
    <row r="1079" s="13" customFormat="1">
      <c r="A1079" s="13"/>
      <c r="B1079" s="233"/>
      <c r="C1079" s="234"/>
      <c r="D1079" s="235" t="s">
        <v>179</v>
      </c>
      <c r="E1079" s="236" t="s">
        <v>1</v>
      </c>
      <c r="F1079" s="237" t="s">
        <v>1279</v>
      </c>
      <c r="G1079" s="234"/>
      <c r="H1079" s="236" t="s">
        <v>1</v>
      </c>
      <c r="I1079" s="238"/>
      <c r="J1079" s="234"/>
      <c r="K1079" s="234"/>
      <c r="L1079" s="239"/>
      <c r="M1079" s="240"/>
      <c r="N1079" s="241"/>
      <c r="O1079" s="241"/>
      <c r="P1079" s="241"/>
      <c r="Q1079" s="241"/>
      <c r="R1079" s="241"/>
      <c r="S1079" s="241"/>
      <c r="T1079" s="242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3" t="s">
        <v>179</v>
      </c>
      <c r="AU1079" s="243" t="s">
        <v>82</v>
      </c>
      <c r="AV1079" s="13" t="s">
        <v>80</v>
      </c>
      <c r="AW1079" s="13" t="s">
        <v>30</v>
      </c>
      <c r="AX1079" s="13" t="s">
        <v>73</v>
      </c>
      <c r="AY1079" s="243" t="s">
        <v>171</v>
      </c>
    </row>
    <row r="1080" s="14" customFormat="1">
      <c r="A1080" s="14"/>
      <c r="B1080" s="244"/>
      <c r="C1080" s="245"/>
      <c r="D1080" s="235" t="s">
        <v>179</v>
      </c>
      <c r="E1080" s="246" t="s">
        <v>1</v>
      </c>
      <c r="F1080" s="247" t="s">
        <v>80</v>
      </c>
      <c r="G1080" s="245"/>
      <c r="H1080" s="248">
        <v>1</v>
      </c>
      <c r="I1080" s="249"/>
      <c r="J1080" s="245"/>
      <c r="K1080" s="245"/>
      <c r="L1080" s="250"/>
      <c r="M1080" s="251"/>
      <c r="N1080" s="252"/>
      <c r="O1080" s="252"/>
      <c r="P1080" s="252"/>
      <c r="Q1080" s="252"/>
      <c r="R1080" s="252"/>
      <c r="S1080" s="252"/>
      <c r="T1080" s="253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4" t="s">
        <v>179</v>
      </c>
      <c r="AU1080" s="254" t="s">
        <v>82</v>
      </c>
      <c r="AV1080" s="14" t="s">
        <v>82</v>
      </c>
      <c r="AW1080" s="14" t="s">
        <v>30</v>
      </c>
      <c r="AX1080" s="14" t="s">
        <v>73</v>
      </c>
      <c r="AY1080" s="254" t="s">
        <v>171</v>
      </c>
    </row>
    <row r="1081" s="15" customFormat="1">
      <c r="A1081" s="15"/>
      <c r="B1081" s="255"/>
      <c r="C1081" s="256"/>
      <c r="D1081" s="235" t="s">
        <v>179</v>
      </c>
      <c r="E1081" s="257" t="s">
        <v>1</v>
      </c>
      <c r="F1081" s="258" t="s">
        <v>187</v>
      </c>
      <c r="G1081" s="256"/>
      <c r="H1081" s="259">
        <v>7</v>
      </c>
      <c r="I1081" s="260"/>
      <c r="J1081" s="256"/>
      <c r="K1081" s="256"/>
      <c r="L1081" s="261"/>
      <c r="M1081" s="262"/>
      <c r="N1081" s="263"/>
      <c r="O1081" s="263"/>
      <c r="P1081" s="263"/>
      <c r="Q1081" s="263"/>
      <c r="R1081" s="263"/>
      <c r="S1081" s="263"/>
      <c r="T1081" s="264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265" t="s">
        <v>179</v>
      </c>
      <c r="AU1081" s="265" t="s">
        <v>82</v>
      </c>
      <c r="AV1081" s="15" t="s">
        <v>177</v>
      </c>
      <c r="AW1081" s="15" t="s">
        <v>30</v>
      </c>
      <c r="AX1081" s="15" t="s">
        <v>80</v>
      </c>
      <c r="AY1081" s="265" t="s">
        <v>171</v>
      </c>
    </row>
    <row r="1082" s="2" customFormat="1" ht="24.15" customHeight="1">
      <c r="A1082" s="38"/>
      <c r="B1082" s="39"/>
      <c r="C1082" s="266" t="s">
        <v>1288</v>
      </c>
      <c r="D1082" s="266" t="s">
        <v>393</v>
      </c>
      <c r="E1082" s="267" t="s">
        <v>1289</v>
      </c>
      <c r="F1082" s="268" t="s">
        <v>1290</v>
      </c>
      <c r="G1082" s="269" t="s">
        <v>195</v>
      </c>
      <c r="H1082" s="270">
        <v>12</v>
      </c>
      <c r="I1082" s="271"/>
      <c r="J1082" s="272">
        <f>ROUND(I1082*H1082,2)</f>
        <v>0</v>
      </c>
      <c r="K1082" s="273"/>
      <c r="L1082" s="274"/>
      <c r="M1082" s="275" t="s">
        <v>1</v>
      </c>
      <c r="N1082" s="276" t="s">
        <v>38</v>
      </c>
      <c r="O1082" s="91"/>
      <c r="P1082" s="229">
        <f>O1082*H1082</f>
        <v>0</v>
      </c>
      <c r="Q1082" s="229">
        <v>1.0000000000000001E-05</v>
      </c>
      <c r="R1082" s="229">
        <f>Q1082*H1082</f>
        <v>0.00012000000000000002</v>
      </c>
      <c r="S1082" s="229">
        <v>0</v>
      </c>
      <c r="T1082" s="230">
        <f>S1082*H1082</f>
        <v>0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31" t="s">
        <v>399</v>
      </c>
      <c r="AT1082" s="231" t="s">
        <v>393</v>
      </c>
      <c r="AU1082" s="231" t="s">
        <v>82</v>
      </c>
      <c r="AY1082" s="17" t="s">
        <v>171</v>
      </c>
      <c r="BE1082" s="232">
        <f>IF(N1082="základní",J1082,0)</f>
        <v>0</v>
      </c>
      <c r="BF1082" s="232">
        <f>IF(N1082="snížená",J1082,0)</f>
        <v>0</v>
      </c>
      <c r="BG1082" s="232">
        <f>IF(N1082="zákl. přenesená",J1082,0)</f>
        <v>0</v>
      </c>
      <c r="BH1082" s="232">
        <f>IF(N1082="sníž. přenesená",J1082,0)</f>
        <v>0</v>
      </c>
      <c r="BI1082" s="232">
        <f>IF(N1082="nulová",J1082,0)</f>
        <v>0</v>
      </c>
      <c r="BJ1082" s="17" t="s">
        <v>80</v>
      </c>
      <c r="BK1082" s="232">
        <f>ROUND(I1082*H1082,2)</f>
        <v>0</v>
      </c>
      <c r="BL1082" s="17" t="s">
        <v>307</v>
      </c>
      <c r="BM1082" s="231" t="s">
        <v>1291</v>
      </c>
    </row>
    <row r="1083" s="2" customFormat="1" ht="24.15" customHeight="1">
      <c r="A1083" s="38"/>
      <c r="B1083" s="39"/>
      <c r="C1083" s="219" t="s">
        <v>1292</v>
      </c>
      <c r="D1083" s="219" t="s">
        <v>173</v>
      </c>
      <c r="E1083" s="220" t="s">
        <v>1293</v>
      </c>
      <c r="F1083" s="221" t="s">
        <v>1294</v>
      </c>
      <c r="G1083" s="222" t="s">
        <v>195</v>
      </c>
      <c r="H1083" s="223">
        <v>12</v>
      </c>
      <c r="I1083" s="224"/>
      <c r="J1083" s="225">
        <f>ROUND(I1083*H1083,2)</f>
        <v>0</v>
      </c>
      <c r="K1083" s="226"/>
      <c r="L1083" s="44"/>
      <c r="M1083" s="227" t="s">
        <v>1</v>
      </c>
      <c r="N1083" s="228" t="s">
        <v>38</v>
      </c>
      <c r="O1083" s="91"/>
      <c r="P1083" s="229">
        <f>O1083*H1083</f>
        <v>0</v>
      </c>
      <c r="Q1083" s="229">
        <v>0</v>
      </c>
      <c r="R1083" s="229">
        <f>Q1083*H1083</f>
        <v>0</v>
      </c>
      <c r="S1083" s="229">
        <v>0</v>
      </c>
      <c r="T1083" s="230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31" t="s">
        <v>307</v>
      </c>
      <c r="AT1083" s="231" t="s">
        <v>173</v>
      </c>
      <c r="AU1083" s="231" t="s">
        <v>82</v>
      </c>
      <c r="AY1083" s="17" t="s">
        <v>171</v>
      </c>
      <c r="BE1083" s="232">
        <f>IF(N1083="základní",J1083,0)</f>
        <v>0</v>
      </c>
      <c r="BF1083" s="232">
        <f>IF(N1083="snížená",J1083,0)</f>
        <v>0</v>
      </c>
      <c r="BG1083" s="232">
        <f>IF(N1083="zákl. přenesená",J1083,0)</f>
        <v>0</v>
      </c>
      <c r="BH1083" s="232">
        <f>IF(N1083="sníž. přenesená",J1083,0)</f>
        <v>0</v>
      </c>
      <c r="BI1083" s="232">
        <f>IF(N1083="nulová",J1083,0)</f>
        <v>0</v>
      </c>
      <c r="BJ1083" s="17" t="s">
        <v>80</v>
      </c>
      <c r="BK1083" s="232">
        <f>ROUND(I1083*H1083,2)</f>
        <v>0</v>
      </c>
      <c r="BL1083" s="17" t="s">
        <v>307</v>
      </c>
      <c r="BM1083" s="231" t="s">
        <v>1295</v>
      </c>
    </row>
    <row r="1084" s="13" customFormat="1">
      <c r="A1084" s="13"/>
      <c r="B1084" s="233"/>
      <c r="C1084" s="234"/>
      <c r="D1084" s="235" t="s">
        <v>179</v>
      </c>
      <c r="E1084" s="236" t="s">
        <v>1</v>
      </c>
      <c r="F1084" s="237" t="s">
        <v>1224</v>
      </c>
      <c r="G1084" s="234"/>
      <c r="H1084" s="236" t="s">
        <v>1</v>
      </c>
      <c r="I1084" s="238"/>
      <c r="J1084" s="234"/>
      <c r="K1084" s="234"/>
      <c r="L1084" s="239"/>
      <c r="M1084" s="240"/>
      <c r="N1084" s="241"/>
      <c r="O1084" s="241"/>
      <c r="P1084" s="241"/>
      <c r="Q1084" s="241"/>
      <c r="R1084" s="241"/>
      <c r="S1084" s="241"/>
      <c r="T1084" s="242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3" t="s">
        <v>179</v>
      </c>
      <c r="AU1084" s="243" t="s">
        <v>82</v>
      </c>
      <c r="AV1084" s="13" t="s">
        <v>80</v>
      </c>
      <c r="AW1084" s="13" t="s">
        <v>30</v>
      </c>
      <c r="AX1084" s="13" t="s">
        <v>73</v>
      </c>
      <c r="AY1084" s="243" t="s">
        <v>171</v>
      </c>
    </row>
    <row r="1085" s="14" customFormat="1">
      <c r="A1085" s="14"/>
      <c r="B1085" s="244"/>
      <c r="C1085" s="245"/>
      <c r="D1085" s="235" t="s">
        <v>179</v>
      </c>
      <c r="E1085" s="246" t="s">
        <v>1</v>
      </c>
      <c r="F1085" s="247" t="s">
        <v>177</v>
      </c>
      <c r="G1085" s="245"/>
      <c r="H1085" s="248">
        <v>4</v>
      </c>
      <c r="I1085" s="249"/>
      <c r="J1085" s="245"/>
      <c r="K1085" s="245"/>
      <c r="L1085" s="250"/>
      <c r="M1085" s="251"/>
      <c r="N1085" s="252"/>
      <c r="O1085" s="252"/>
      <c r="P1085" s="252"/>
      <c r="Q1085" s="252"/>
      <c r="R1085" s="252"/>
      <c r="S1085" s="252"/>
      <c r="T1085" s="253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4" t="s">
        <v>179</v>
      </c>
      <c r="AU1085" s="254" t="s">
        <v>82</v>
      </c>
      <c r="AV1085" s="14" t="s">
        <v>82</v>
      </c>
      <c r="AW1085" s="14" t="s">
        <v>30</v>
      </c>
      <c r="AX1085" s="14" t="s">
        <v>73</v>
      </c>
      <c r="AY1085" s="254" t="s">
        <v>171</v>
      </c>
    </row>
    <row r="1086" s="13" customFormat="1">
      <c r="A1086" s="13"/>
      <c r="B1086" s="233"/>
      <c r="C1086" s="234"/>
      <c r="D1086" s="235" t="s">
        <v>179</v>
      </c>
      <c r="E1086" s="236" t="s">
        <v>1</v>
      </c>
      <c r="F1086" s="237" t="s">
        <v>1223</v>
      </c>
      <c r="G1086" s="234"/>
      <c r="H1086" s="236" t="s">
        <v>1</v>
      </c>
      <c r="I1086" s="238"/>
      <c r="J1086" s="234"/>
      <c r="K1086" s="234"/>
      <c r="L1086" s="239"/>
      <c r="M1086" s="240"/>
      <c r="N1086" s="241"/>
      <c r="O1086" s="241"/>
      <c r="P1086" s="241"/>
      <c r="Q1086" s="241"/>
      <c r="R1086" s="241"/>
      <c r="S1086" s="241"/>
      <c r="T1086" s="242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3" t="s">
        <v>179</v>
      </c>
      <c r="AU1086" s="243" t="s">
        <v>82</v>
      </c>
      <c r="AV1086" s="13" t="s">
        <v>80</v>
      </c>
      <c r="AW1086" s="13" t="s">
        <v>30</v>
      </c>
      <c r="AX1086" s="13" t="s">
        <v>73</v>
      </c>
      <c r="AY1086" s="243" t="s">
        <v>171</v>
      </c>
    </row>
    <row r="1087" s="14" customFormat="1">
      <c r="A1087" s="14"/>
      <c r="B1087" s="244"/>
      <c r="C1087" s="245"/>
      <c r="D1087" s="235" t="s">
        <v>179</v>
      </c>
      <c r="E1087" s="246" t="s">
        <v>1</v>
      </c>
      <c r="F1087" s="247" t="s">
        <v>82</v>
      </c>
      <c r="G1087" s="245"/>
      <c r="H1087" s="248">
        <v>2</v>
      </c>
      <c r="I1087" s="249"/>
      <c r="J1087" s="245"/>
      <c r="K1087" s="245"/>
      <c r="L1087" s="250"/>
      <c r="M1087" s="251"/>
      <c r="N1087" s="252"/>
      <c r="O1087" s="252"/>
      <c r="P1087" s="252"/>
      <c r="Q1087" s="252"/>
      <c r="R1087" s="252"/>
      <c r="S1087" s="252"/>
      <c r="T1087" s="253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4" t="s">
        <v>179</v>
      </c>
      <c r="AU1087" s="254" t="s">
        <v>82</v>
      </c>
      <c r="AV1087" s="14" t="s">
        <v>82</v>
      </c>
      <c r="AW1087" s="14" t="s">
        <v>30</v>
      </c>
      <c r="AX1087" s="14" t="s">
        <v>73</v>
      </c>
      <c r="AY1087" s="254" t="s">
        <v>171</v>
      </c>
    </row>
    <row r="1088" s="13" customFormat="1">
      <c r="A1088" s="13"/>
      <c r="B1088" s="233"/>
      <c r="C1088" s="234"/>
      <c r="D1088" s="235" t="s">
        <v>179</v>
      </c>
      <c r="E1088" s="236" t="s">
        <v>1</v>
      </c>
      <c r="F1088" s="237" t="s">
        <v>1296</v>
      </c>
      <c r="G1088" s="234"/>
      <c r="H1088" s="236" t="s">
        <v>1</v>
      </c>
      <c r="I1088" s="238"/>
      <c r="J1088" s="234"/>
      <c r="K1088" s="234"/>
      <c r="L1088" s="239"/>
      <c r="M1088" s="240"/>
      <c r="N1088" s="241"/>
      <c r="O1088" s="241"/>
      <c r="P1088" s="241"/>
      <c r="Q1088" s="241"/>
      <c r="R1088" s="241"/>
      <c r="S1088" s="241"/>
      <c r="T1088" s="242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3" t="s">
        <v>179</v>
      </c>
      <c r="AU1088" s="243" t="s">
        <v>82</v>
      </c>
      <c r="AV1088" s="13" t="s">
        <v>80</v>
      </c>
      <c r="AW1088" s="13" t="s">
        <v>30</v>
      </c>
      <c r="AX1088" s="13" t="s">
        <v>73</v>
      </c>
      <c r="AY1088" s="243" t="s">
        <v>171</v>
      </c>
    </row>
    <row r="1089" s="14" customFormat="1">
      <c r="A1089" s="14"/>
      <c r="B1089" s="244"/>
      <c r="C1089" s="245"/>
      <c r="D1089" s="235" t="s">
        <v>179</v>
      </c>
      <c r="E1089" s="246" t="s">
        <v>1</v>
      </c>
      <c r="F1089" s="247" t="s">
        <v>82</v>
      </c>
      <c r="G1089" s="245"/>
      <c r="H1089" s="248">
        <v>2</v>
      </c>
      <c r="I1089" s="249"/>
      <c r="J1089" s="245"/>
      <c r="K1089" s="245"/>
      <c r="L1089" s="250"/>
      <c r="M1089" s="251"/>
      <c r="N1089" s="252"/>
      <c r="O1089" s="252"/>
      <c r="P1089" s="252"/>
      <c r="Q1089" s="252"/>
      <c r="R1089" s="252"/>
      <c r="S1089" s="252"/>
      <c r="T1089" s="253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4" t="s">
        <v>179</v>
      </c>
      <c r="AU1089" s="254" t="s">
        <v>82</v>
      </c>
      <c r="AV1089" s="14" t="s">
        <v>82</v>
      </c>
      <c r="AW1089" s="14" t="s">
        <v>30</v>
      </c>
      <c r="AX1089" s="14" t="s">
        <v>73</v>
      </c>
      <c r="AY1089" s="254" t="s">
        <v>171</v>
      </c>
    </row>
    <row r="1090" s="13" customFormat="1">
      <c r="A1090" s="13"/>
      <c r="B1090" s="233"/>
      <c r="C1090" s="234"/>
      <c r="D1090" s="235" t="s">
        <v>179</v>
      </c>
      <c r="E1090" s="236" t="s">
        <v>1</v>
      </c>
      <c r="F1090" s="237" t="s">
        <v>1297</v>
      </c>
      <c r="G1090" s="234"/>
      <c r="H1090" s="236" t="s">
        <v>1</v>
      </c>
      <c r="I1090" s="238"/>
      <c r="J1090" s="234"/>
      <c r="K1090" s="234"/>
      <c r="L1090" s="239"/>
      <c r="M1090" s="240"/>
      <c r="N1090" s="241"/>
      <c r="O1090" s="241"/>
      <c r="P1090" s="241"/>
      <c r="Q1090" s="241"/>
      <c r="R1090" s="241"/>
      <c r="S1090" s="241"/>
      <c r="T1090" s="242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3" t="s">
        <v>179</v>
      </c>
      <c r="AU1090" s="243" t="s">
        <v>82</v>
      </c>
      <c r="AV1090" s="13" t="s">
        <v>80</v>
      </c>
      <c r="AW1090" s="13" t="s">
        <v>30</v>
      </c>
      <c r="AX1090" s="13" t="s">
        <v>73</v>
      </c>
      <c r="AY1090" s="243" t="s">
        <v>171</v>
      </c>
    </row>
    <row r="1091" s="14" customFormat="1">
      <c r="A1091" s="14"/>
      <c r="B1091" s="244"/>
      <c r="C1091" s="245"/>
      <c r="D1091" s="235" t="s">
        <v>179</v>
      </c>
      <c r="E1091" s="246" t="s">
        <v>1</v>
      </c>
      <c r="F1091" s="247" t="s">
        <v>80</v>
      </c>
      <c r="G1091" s="245"/>
      <c r="H1091" s="248">
        <v>1</v>
      </c>
      <c r="I1091" s="249"/>
      <c r="J1091" s="245"/>
      <c r="K1091" s="245"/>
      <c r="L1091" s="250"/>
      <c r="M1091" s="251"/>
      <c r="N1091" s="252"/>
      <c r="O1091" s="252"/>
      <c r="P1091" s="252"/>
      <c r="Q1091" s="252"/>
      <c r="R1091" s="252"/>
      <c r="S1091" s="252"/>
      <c r="T1091" s="253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4" t="s">
        <v>179</v>
      </c>
      <c r="AU1091" s="254" t="s">
        <v>82</v>
      </c>
      <c r="AV1091" s="14" t="s">
        <v>82</v>
      </c>
      <c r="AW1091" s="14" t="s">
        <v>30</v>
      </c>
      <c r="AX1091" s="14" t="s">
        <v>73</v>
      </c>
      <c r="AY1091" s="254" t="s">
        <v>171</v>
      </c>
    </row>
    <row r="1092" s="13" customFormat="1">
      <c r="A1092" s="13"/>
      <c r="B1092" s="233"/>
      <c r="C1092" s="234"/>
      <c r="D1092" s="235" t="s">
        <v>179</v>
      </c>
      <c r="E1092" s="236" t="s">
        <v>1</v>
      </c>
      <c r="F1092" s="237" t="s">
        <v>1225</v>
      </c>
      <c r="G1092" s="234"/>
      <c r="H1092" s="236" t="s">
        <v>1</v>
      </c>
      <c r="I1092" s="238"/>
      <c r="J1092" s="234"/>
      <c r="K1092" s="234"/>
      <c r="L1092" s="239"/>
      <c r="M1092" s="240"/>
      <c r="N1092" s="241"/>
      <c r="O1092" s="241"/>
      <c r="P1092" s="241"/>
      <c r="Q1092" s="241"/>
      <c r="R1092" s="241"/>
      <c r="S1092" s="241"/>
      <c r="T1092" s="242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3" t="s">
        <v>179</v>
      </c>
      <c r="AU1092" s="243" t="s">
        <v>82</v>
      </c>
      <c r="AV1092" s="13" t="s">
        <v>80</v>
      </c>
      <c r="AW1092" s="13" t="s">
        <v>30</v>
      </c>
      <c r="AX1092" s="13" t="s">
        <v>73</v>
      </c>
      <c r="AY1092" s="243" t="s">
        <v>171</v>
      </c>
    </row>
    <row r="1093" s="14" customFormat="1">
      <c r="A1093" s="14"/>
      <c r="B1093" s="244"/>
      <c r="C1093" s="245"/>
      <c r="D1093" s="235" t="s">
        <v>179</v>
      </c>
      <c r="E1093" s="246" t="s">
        <v>1</v>
      </c>
      <c r="F1093" s="247" t="s">
        <v>191</v>
      </c>
      <c r="G1093" s="245"/>
      <c r="H1093" s="248">
        <v>3</v>
      </c>
      <c r="I1093" s="249"/>
      <c r="J1093" s="245"/>
      <c r="K1093" s="245"/>
      <c r="L1093" s="250"/>
      <c r="M1093" s="251"/>
      <c r="N1093" s="252"/>
      <c r="O1093" s="252"/>
      <c r="P1093" s="252"/>
      <c r="Q1093" s="252"/>
      <c r="R1093" s="252"/>
      <c r="S1093" s="252"/>
      <c r="T1093" s="253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4" t="s">
        <v>179</v>
      </c>
      <c r="AU1093" s="254" t="s">
        <v>82</v>
      </c>
      <c r="AV1093" s="14" t="s">
        <v>82</v>
      </c>
      <c r="AW1093" s="14" t="s">
        <v>30</v>
      </c>
      <c r="AX1093" s="14" t="s">
        <v>73</v>
      </c>
      <c r="AY1093" s="254" t="s">
        <v>171</v>
      </c>
    </row>
    <row r="1094" s="15" customFormat="1">
      <c r="A1094" s="15"/>
      <c r="B1094" s="255"/>
      <c r="C1094" s="256"/>
      <c r="D1094" s="235" t="s">
        <v>179</v>
      </c>
      <c r="E1094" s="257" t="s">
        <v>1</v>
      </c>
      <c r="F1094" s="258" t="s">
        <v>187</v>
      </c>
      <c r="G1094" s="256"/>
      <c r="H1094" s="259">
        <v>12</v>
      </c>
      <c r="I1094" s="260"/>
      <c r="J1094" s="256"/>
      <c r="K1094" s="256"/>
      <c r="L1094" s="261"/>
      <c r="M1094" s="262"/>
      <c r="N1094" s="263"/>
      <c r="O1094" s="263"/>
      <c r="P1094" s="263"/>
      <c r="Q1094" s="263"/>
      <c r="R1094" s="263"/>
      <c r="S1094" s="263"/>
      <c r="T1094" s="264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T1094" s="265" t="s">
        <v>179</v>
      </c>
      <c r="AU1094" s="265" t="s">
        <v>82</v>
      </c>
      <c r="AV1094" s="15" t="s">
        <v>177</v>
      </c>
      <c r="AW1094" s="15" t="s">
        <v>30</v>
      </c>
      <c r="AX1094" s="15" t="s">
        <v>80</v>
      </c>
      <c r="AY1094" s="265" t="s">
        <v>171</v>
      </c>
    </row>
    <row r="1095" s="2" customFormat="1" ht="24.15" customHeight="1">
      <c r="A1095" s="38"/>
      <c r="B1095" s="39"/>
      <c r="C1095" s="266" t="s">
        <v>1298</v>
      </c>
      <c r="D1095" s="266" t="s">
        <v>393</v>
      </c>
      <c r="E1095" s="267" t="s">
        <v>1299</v>
      </c>
      <c r="F1095" s="268" t="s">
        <v>1300</v>
      </c>
      <c r="G1095" s="269" t="s">
        <v>195</v>
      </c>
      <c r="H1095" s="270">
        <v>12</v>
      </c>
      <c r="I1095" s="271"/>
      <c r="J1095" s="272">
        <f>ROUND(I1095*H1095,2)</f>
        <v>0</v>
      </c>
      <c r="K1095" s="273"/>
      <c r="L1095" s="274"/>
      <c r="M1095" s="275" t="s">
        <v>1</v>
      </c>
      <c r="N1095" s="276" t="s">
        <v>38</v>
      </c>
      <c r="O1095" s="91"/>
      <c r="P1095" s="229">
        <f>O1095*H1095</f>
        <v>0</v>
      </c>
      <c r="Q1095" s="229">
        <v>4.0000000000000003E-05</v>
      </c>
      <c r="R1095" s="229">
        <f>Q1095*H1095</f>
        <v>0.00048000000000000007</v>
      </c>
      <c r="S1095" s="229">
        <v>0</v>
      </c>
      <c r="T1095" s="230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31" t="s">
        <v>399</v>
      </c>
      <c r="AT1095" s="231" t="s">
        <v>393</v>
      </c>
      <c r="AU1095" s="231" t="s">
        <v>82</v>
      </c>
      <c r="AY1095" s="17" t="s">
        <v>171</v>
      </c>
      <c r="BE1095" s="232">
        <f>IF(N1095="základní",J1095,0)</f>
        <v>0</v>
      </c>
      <c r="BF1095" s="232">
        <f>IF(N1095="snížená",J1095,0)</f>
        <v>0</v>
      </c>
      <c r="BG1095" s="232">
        <f>IF(N1095="zákl. přenesená",J1095,0)</f>
        <v>0</v>
      </c>
      <c r="BH1095" s="232">
        <f>IF(N1095="sníž. přenesená",J1095,0)</f>
        <v>0</v>
      </c>
      <c r="BI1095" s="232">
        <f>IF(N1095="nulová",J1095,0)</f>
        <v>0</v>
      </c>
      <c r="BJ1095" s="17" t="s">
        <v>80</v>
      </c>
      <c r="BK1095" s="232">
        <f>ROUND(I1095*H1095,2)</f>
        <v>0</v>
      </c>
      <c r="BL1095" s="17" t="s">
        <v>307</v>
      </c>
      <c r="BM1095" s="231" t="s">
        <v>1301</v>
      </c>
    </row>
    <row r="1096" s="13" customFormat="1">
      <c r="A1096" s="13"/>
      <c r="B1096" s="233"/>
      <c r="C1096" s="234"/>
      <c r="D1096" s="235" t="s">
        <v>179</v>
      </c>
      <c r="E1096" s="236" t="s">
        <v>1</v>
      </c>
      <c r="F1096" s="237" t="s">
        <v>1224</v>
      </c>
      <c r="G1096" s="234"/>
      <c r="H1096" s="236" t="s">
        <v>1</v>
      </c>
      <c r="I1096" s="238"/>
      <c r="J1096" s="234"/>
      <c r="K1096" s="234"/>
      <c r="L1096" s="239"/>
      <c r="M1096" s="240"/>
      <c r="N1096" s="241"/>
      <c r="O1096" s="241"/>
      <c r="P1096" s="241"/>
      <c r="Q1096" s="241"/>
      <c r="R1096" s="241"/>
      <c r="S1096" s="241"/>
      <c r="T1096" s="242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3" t="s">
        <v>179</v>
      </c>
      <c r="AU1096" s="243" t="s">
        <v>82</v>
      </c>
      <c r="AV1096" s="13" t="s">
        <v>80</v>
      </c>
      <c r="AW1096" s="13" t="s">
        <v>30</v>
      </c>
      <c r="AX1096" s="13" t="s">
        <v>73</v>
      </c>
      <c r="AY1096" s="243" t="s">
        <v>171</v>
      </c>
    </row>
    <row r="1097" s="14" customFormat="1">
      <c r="A1097" s="14"/>
      <c r="B1097" s="244"/>
      <c r="C1097" s="245"/>
      <c r="D1097" s="235" t="s">
        <v>179</v>
      </c>
      <c r="E1097" s="246" t="s">
        <v>1</v>
      </c>
      <c r="F1097" s="247" t="s">
        <v>177</v>
      </c>
      <c r="G1097" s="245"/>
      <c r="H1097" s="248">
        <v>4</v>
      </c>
      <c r="I1097" s="249"/>
      <c r="J1097" s="245"/>
      <c r="K1097" s="245"/>
      <c r="L1097" s="250"/>
      <c r="M1097" s="251"/>
      <c r="N1097" s="252"/>
      <c r="O1097" s="252"/>
      <c r="P1097" s="252"/>
      <c r="Q1097" s="252"/>
      <c r="R1097" s="252"/>
      <c r="S1097" s="252"/>
      <c r="T1097" s="253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4" t="s">
        <v>179</v>
      </c>
      <c r="AU1097" s="254" t="s">
        <v>82</v>
      </c>
      <c r="AV1097" s="14" t="s">
        <v>82</v>
      </c>
      <c r="AW1097" s="14" t="s">
        <v>30</v>
      </c>
      <c r="AX1097" s="14" t="s">
        <v>73</v>
      </c>
      <c r="AY1097" s="254" t="s">
        <v>171</v>
      </c>
    </row>
    <row r="1098" s="13" customFormat="1">
      <c r="A1098" s="13"/>
      <c r="B1098" s="233"/>
      <c r="C1098" s="234"/>
      <c r="D1098" s="235" t="s">
        <v>179</v>
      </c>
      <c r="E1098" s="236" t="s">
        <v>1</v>
      </c>
      <c r="F1098" s="237" t="s">
        <v>1223</v>
      </c>
      <c r="G1098" s="234"/>
      <c r="H1098" s="236" t="s">
        <v>1</v>
      </c>
      <c r="I1098" s="238"/>
      <c r="J1098" s="234"/>
      <c r="K1098" s="234"/>
      <c r="L1098" s="239"/>
      <c r="M1098" s="240"/>
      <c r="N1098" s="241"/>
      <c r="O1098" s="241"/>
      <c r="P1098" s="241"/>
      <c r="Q1098" s="241"/>
      <c r="R1098" s="241"/>
      <c r="S1098" s="241"/>
      <c r="T1098" s="242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3" t="s">
        <v>179</v>
      </c>
      <c r="AU1098" s="243" t="s">
        <v>82</v>
      </c>
      <c r="AV1098" s="13" t="s">
        <v>80</v>
      </c>
      <c r="AW1098" s="13" t="s">
        <v>30</v>
      </c>
      <c r="AX1098" s="13" t="s">
        <v>73</v>
      </c>
      <c r="AY1098" s="243" t="s">
        <v>171</v>
      </c>
    </row>
    <row r="1099" s="14" customFormat="1">
      <c r="A1099" s="14"/>
      <c r="B1099" s="244"/>
      <c r="C1099" s="245"/>
      <c r="D1099" s="235" t="s">
        <v>179</v>
      </c>
      <c r="E1099" s="246" t="s">
        <v>1</v>
      </c>
      <c r="F1099" s="247" t="s">
        <v>82</v>
      </c>
      <c r="G1099" s="245"/>
      <c r="H1099" s="248">
        <v>2</v>
      </c>
      <c r="I1099" s="249"/>
      <c r="J1099" s="245"/>
      <c r="K1099" s="245"/>
      <c r="L1099" s="250"/>
      <c r="M1099" s="251"/>
      <c r="N1099" s="252"/>
      <c r="O1099" s="252"/>
      <c r="P1099" s="252"/>
      <c r="Q1099" s="252"/>
      <c r="R1099" s="252"/>
      <c r="S1099" s="252"/>
      <c r="T1099" s="253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4" t="s">
        <v>179</v>
      </c>
      <c r="AU1099" s="254" t="s">
        <v>82</v>
      </c>
      <c r="AV1099" s="14" t="s">
        <v>82</v>
      </c>
      <c r="AW1099" s="14" t="s">
        <v>30</v>
      </c>
      <c r="AX1099" s="14" t="s">
        <v>73</v>
      </c>
      <c r="AY1099" s="254" t="s">
        <v>171</v>
      </c>
    </row>
    <row r="1100" s="13" customFormat="1">
      <c r="A1100" s="13"/>
      <c r="B1100" s="233"/>
      <c r="C1100" s="234"/>
      <c r="D1100" s="235" t="s">
        <v>179</v>
      </c>
      <c r="E1100" s="236" t="s">
        <v>1</v>
      </c>
      <c r="F1100" s="237" t="s">
        <v>1296</v>
      </c>
      <c r="G1100" s="234"/>
      <c r="H1100" s="236" t="s">
        <v>1</v>
      </c>
      <c r="I1100" s="238"/>
      <c r="J1100" s="234"/>
      <c r="K1100" s="234"/>
      <c r="L1100" s="239"/>
      <c r="M1100" s="240"/>
      <c r="N1100" s="241"/>
      <c r="O1100" s="241"/>
      <c r="P1100" s="241"/>
      <c r="Q1100" s="241"/>
      <c r="R1100" s="241"/>
      <c r="S1100" s="241"/>
      <c r="T1100" s="242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3" t="s">
        <v>179</v>
      </c>
      <c r="AU1100" s="243" t="s">
        <v>82</v>
      </c>
      <c r="AV1100" s="13" t="s">
        <v>80</v>
      </c>
      <c r="AW1100" s="13" t="s">
        <v>30</v>
      </c>
      <c r="AX1100" s="13" t="s">
        <v>73</v>
      </c>
      <c r="AY1100" s="243" t="s">
        <v>171</v>
      </c>
    </row>
    <row r="1101" s="14" customFormat="1">
      <c r="A1101" s="14"/>
      <c r="B1101" s="244"/>
      <c r="C1101" s="245"/>
      <c r="D1101" s="235" t="s">
        <v>179</v>
      </c>
      <c r="E1101" s="246" t="s">
        <v>1</v>
      </c>
      <c r="F1101" s="247" t="s">
        <v>82</v>
      </c>
      <c r="G1101" s="245"/>
      <c r="H1101" s="248">
        <v>2</v>
      </c>
      <c r="I1101" s="249"/>
      <c r="J1101" s="245"/>
      <c r="K1101" s="245"/>
      <c r="L1101" s="250"/>
      <c r="M1101" s="251"/>
      <c r="N1101" s="252"/>
      <c r="O1101" s="252"/>
      <c r="P1101" s="252"/>
      <c r="Q1101" s="252"/>
      <c r="R1101" s="252"/>
      <c r="S1101" s="252"/>
      <c r="T1101" s="253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4" t="s">
        <v>179</v>
      </c>
      <c r="AU1101" s="254" t="s">
        <v>82</v>
      </c>
      <c r="AV1101" s="14" t="s">
        <v>82</v>
      </c>
      <c r="AW1101" s="14" t="s">
        <v>30</v>
      </c>
      <c r="AX1101" s="14" t="s">
        <v>73</v>
      </c>
      <c r="AY1101" s="254" t="s">
        <v>171</v>
      </c>
    </row>
    <row r="1102" s="13" customFormat="1">
      <c r="A1102" s="13"/>
      <c r="B1102" s="233"/>
      <c r="C1102" s="234"/>
      <c r="D1102" s="235" t="s">
        <v>179</v>
      </c>
      <c r="E1102" s="236" t="s">
        <v>1</v>
      </c>
      <c r="F1102" s="237" t="s">
        <v>1297</v>
      </c>
      <c r="G1102" s="234"/>
      <c r="H1102" s="236" t="s">
        <v>1</v>
      </c>
      <c r="I1102" s="238"/>
      <c r="J1102" s="234"/>
      <c r="K1102" s="234"/>
      <c r="L1102" s="239"/>
      <c r="M1102" s="240"/>
      <c r="N1102" s="241"/>
      <c r="O1102" s="241"/>
      <c r="P1102" s="241"/>
      <c r="Q1102" s="241"/>
      <c r="R1102" s="241"/>
      <c r="S1102" s="241"/>
      <c r="T1102" s="242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43" t="s">
        <v>179</v>
      </c>
      <c r="AU1102" s="243" t="s">
        <v>82</v>
      </c>
      <c r="AV1102" s="13" t="s">
        <v>80</v>
      </c>
      <c r="AW1102" s="13" t="s">
        <v>30</v>
      </c>
      <c r="AX1102" s="13" t="s">
        <v>73</v>
      </c>
      <c r="AY1102" s="243" t="s">
        <v>171</v>
      </c>
    </row>
    <row r="1103" s="14" customFormat="1">
      <c r="A1103" s="14"/>
      <c r="B1103" s="244"/>
      <c r="C1103" s="245"/>
      <c r="D1103" s="235" t="s">
        <v>179</v>
      </c>
      <c r="E1103" s="246" t="s">
        <v>1</v>
      </c>
      <c r="F1103" s="247" t="s">
        <v>80</v>
      </c>
      <c r="G1103" s="245"/>
      <c r="H1103" s="248">
        <v>1</v>
      </c>
      <c r="I1103" s="249"/>
      <c r="J1103" s="245"/>
      <c r="K1103" s="245"/>
      <c r="L1103" s="250"/>
      <c r="M1103" s="251"/>
      <c r="N1103" s="252"/>
      <c r="O1103" s="252"/>
      <c r="P1103" s="252"/>
      <c r="Q1103" s="252"/>
      <c r="R1103" s="252"/>
      <c r="S1103" s="252"/>
      <c r="T1103" s="253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4" t="s">
        <v>179</v>
      </c>
      <c r="AU1103" s="254" t="s">
        <v>82</v>
      </c>
      <c r="AV1103" s="14" t="s">
        <v>82</v>
      </c>
      <c r="AW1103" s="14" t="s">
        <v>30</v>
      </c>
      <c r="AX1103" s="14" t="s">
        <v>73</v>
      </c>
      <c r="AY1103" s="254" t="s">
        <v>171</v>
      </c>
    </row>
    <row r="1104" s="13" customFormat="1">
      <c r="A1104" s="13"/>
      <c r="B1104" s="233"/>
      <c r="C1104" s="234"/>
      <c r="D1104" s="235" t="s">
        <v>179</v>
      </c>
      <c r="E1104" s="236" t="s">
        <v>1</v>
      </c>
      <c r="F1104" s="237" t="s">
        <v>1225</v>
      </c>
      <c r="G1104" s="234"/>
      <c r="H1104" s="236" t="s">
        <v>1</v>
      </c>
      <c r="I1104" s="238"/>
      <c r="J1104" s="234"/>
      <c r="K1104" s="234"/>
      <c r="L1104" s="239"/>
      <c r="M1104" s="240"/>
      <c r="N1104" s="241"/>
      <c r="O1104" s="241"/>
      <c r="P1104" s="241"/>
      <c r="Q1104" s="241"/>
      <c r="R1104" s="241"/>
      <c r="S1104" s="241"/>
      <c r="T1104" s="242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3" t="s">
        <v>179</v>
      </c>
      <c r="AU1104" s="243" t="s">
        <v>82</v>
      </c>
      <c r="AV1104" s="13" t="s">
        <v>80</v>
      </c>
      <c r="AW1104" s="13" t="s">
        <v>30</v>
      </c>
      <c r="AX1104" s="13" t="s">
        <v>73</v>
      </c>
      <c r="AY1104" s="243" t="s">
        <v>171</v>
      </c>
    </row>
    <row r="1105" s="14" customFormat="1">
      <c r="A1105" s="14"/>
      <c r="B1105" s="244"/>
      <c r="C1105" s="245"/>
      <c r="D1105" s="235" t="s">
        <v>179</v>
      </c>
      <c r="E1105" s="246" t="s">
        <v>1</v>
      </c>
      <c r="F1105" s="247" t="s">
        <v>191</v>
      </c>
      <c r="G1105" s="245"/>
      <c r="H1105" s="248">
        <v>3</v>
      </c>
      <c r="I1105" s="249"/>
      <c r="J1105" s="245"/>
      <c r="K1105" s="245"/>
      <c r="L1105" s="250"/>
      <c r="M1105" s="251"/>
      <c r="N1105" s="252"/>
      <c r="O1105" s="252"/>
      <c r="P1105" s="252"/>
      <c r="Q1105" s="252"/>
      <c r="R1105" s="252"/>
      <c r="S1105" s="252"/>
      <c r="T1105" s="253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4" t="s">
        <v>179</v>
      </c>
      <c r="AU1105" s="254" t="s">
        <v>82</v>
      </c>
      <c r="AV1105" s="14" t="s">
        <v>82</v>
      </c>
      <c r="AW1105" s="14" t="s">
        <v>30</v>
      </c>
      <c r="AX1105" s="14" t="s">
        <v>73</v>
      </c>
      <c r="AY1105" s="254" t="s">
        <v>171</v>
      </c>
    </row>
    <row r="1106" s="15" customFormat="1">
      <c r="A1106" s="15"/>
      <c r="B1106" s="255"/>
      <c r="C1106" s="256"/>
      <c r="D1106" s="235" t="s">
        <v>179</v>
      </c>
      <c r="E1106" s="257" t="s">
        <v>1</v>
      </c>
      <c r="F1106" s="258" t="s">
        <v>187</v>
      </c>
      <c r="G1106" s="256"/>
      <c r="H1106" s="259">
        <v>12</v>
      </c>
      <c r="I1106" s="260"/>
      <c r="J1106" s="256"/>
      <c r="K1106" s="256"/>
      <c r="L1106" s="261"/>
      <c r="M1106" s="262"/>
      <c r="N1106" s="263"/>
      <c r="O1106" s="263"/>
      <c r="P1106" s="263"/>
      <c r="Q1106" s="263"/>
      <c r="R1106" s="263"/>
      <c r="S1106" s="263"/>
      <c r="T1106" s="264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65" t="s">
        <v>179</v>
      </c>
      <c r="AU1106" s="265" t="s">
        <v>82</v>
      </c>
      <c r="AV1106" s="15" t="s">
        <v>177</v>
      </c>
      <c r="AW1106" s="15" t="s">
        <v>30</v>
      </c>
      <c r="AX1106" s="15" t="s">
        <v>80</v>
      </c>
      <c r="AY1106" s="265" t="s">
        <v>171</v>
      </c>
    </row>
    <row r="1107" s="2" customFormat="1" ht="16.5" customHeight="1">
      <c r="A1107" s="38"/>
      <c r="B1107" s="39"/>
      <c r="C1107" s="266" t="s">
        <v>1302</v>
      </c>
      <c r="D1107" s="266" t="s">
        <v>393</v>
      </c>
      <c r="E1107" s="267" t="s">
        <v>1303</v>
      </c>
      <c r="F1107" s="268" t="s">
        <v>1304</v>
      </c>
      <c r="G1107" s="269" t="s">
        <v>195</v>
      </c>
      <c r="H1107" s="270">
        <v>12</v>
      </c>
      <c r="I1107" s="271"/>
      <c r="J1107" s="272">
        <f>ROUND(I1107*H1107,2)</f>
        <v>0</v>
      </c>
      <c r="K1107" s="273"/>
      <c r="L1107" s="274"/>
      <c r="M1107" s="275" t="s">
        <v>1</v>
      </c>
      <c r="N1107" s="276" t="s">
        <v>38</v>
      </c>
      <c r="O1107" s="91"/>
      <c r="P1107" s="229">
        <f>O1107*H1107</f>
        <v>0</v>
      </c>
      <c r="Q1107" s="229">
        <v>5.0000000000000002E-05</v>
      </c>
      <c r="R1107" s="229">
        <f>Q1107*H1107</f>
        <v>0.00060000000000000006</v>
      </c>
      <c r="S1107" s="229">
        <v>0</v>
      </c>
      <c r="T1107" s="230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31" t="s">
        <v>399</v>
      </c>
      <c r="AT1107" s="231" t="s">
        <v>393</v>
      </c>
      <c r="AU1107" s="231" t="s">
        <v>82</v>
      </c>
      <c r="AY1107" s="17" t="s">
        <v>171</v>
      </c>
      <c r="BE1107" s="232">
        <f>IF(N1107="základní",J1107,0)</f>
        <v>0</v>
      </c>
      <c r="BF1107" s="232">
        <f>IF(N1107="snížená",J1107,0)</f>
        <v>0</v>
      </c>
      <c r="BG1107" s="232">
        <f>IF(N1107="zákl. přenesená",J1107,0)</f>
        <v>0</v>
      </c>
      <c r="BH1107" s="232">
        <f>IF(N1107="sníž. přenesená",J1107,0)</f>
        <v>0</v>
      </c>
      <c r="BI1107" s="232">
        <f>IF(N1107="nulová",J1107,0)</f>
        <v>0</v>
      </c>
      <c r="BJ1107" s="17" t="s">
        <v>80</v>
      </c>
      <c r="BK1107" s="232">
        <f>ROUND(I1107*H1107,2)</f>
        <v>0</v>
      </c>
      <c r="BL1107" s="17" t="s">
        <v>307</v>
      </c>
      <c r="BM1107" s="231" t="s">
        <v>1305</v>
      </c>
    </row>
    <row r="1108" s="13" customFormat="1">
      <c r="A1108" s="13"/>
      <c r="B1108" s="233"/>
      <c r="C1108" s="234"/>
      <c r="D1108" s="235" t="s">
        <v>179</v>
      </c>
      <c r="E1108" s="236" t="s">
        <v>1</v>
      </c>
      <c r="F1108" s="237" t="s">
        <v>1224</v>
      </c>
      <c r="G1108" s="234"/>
      <c r="H1108" s="236" t="s">
        <v>1</v>
      </c>
      <c r="I1108" s="238"/>
      <c r="J1108" s="234"/>
      <c r="K1108" s="234"/>
      <c r="L1108" s="239"/>
      <c r="M1108" s="240"/>
      <c r="N1108" s="241"/>
      <c r="O1108" s="241"/>
      <c r="P1108" s="241"/>
      <c r="Q1108" s="241"/>
      <c r="R1108" s="241"/>
      <c r="S1108" s="241"/>
      <c r="T1108" s="242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3" t="s">
        <v>179</v>
      </c>
      <c r="AU1108" s="243" t="s">
        <v>82</v>
      </c>
      <c r="AV1108" s="13" t="s">
        <v>80</v>
      </c>
      <c r="AW1108" s="13" t="s">
        <v>30</v>
      </c>
      <c r="AX1108" s="13" t="s">
        <v>73</v>
      </c>
      <c r="AY1108" s="243" t="s">
        <v>171</v>
      </c>
    </row>
    <row r="1109" s="14" customFormat="1">
      <c r="A1109" s="14"/>
      <c r="B1109" s="244"/>
      <c r="C1109" s="245"/>
      <c r="D1109" s="235" t="s">
        <v>179</v>
      </c>
      <c r="E1109" s="246" t="s">
        <v>1</v>
      </c>
      <c r="F1109" s="247" t="s">
        <v>177</v>
      </c>
      <c r="G1109" s="245"/>
      <c r="H1109" s="248">
        <v>4</v>
      </c>
      <c r="I1109" s="249"/>
      <c r="J1109" s="245"/>
      <c r="K1109" s="245"/>
      <c r="L1109" s="250"/>
      <c r="M1109" s="251"/>
      <c r="N1109" s="252"/>
      <c r="O1109" s="252"/>
      <c r="P1109" s="252"/>
      <c r="Q1109" s="252"/>
      <c r="R1109" s="252"/>
      <c r="S1109" s="252"/>
      <c r="T1109" s="253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4" t="s">
        <v>179</v>
      </c>
      <c r="AU1109" s="254" t="s">
        <v>82</v>
      </c>
      <c r="AV1109" s="14" t="s">
        <v>82</v>
      </c>
      <c r="AW1109" s="14" t="s">
        <v>30</v>
      </c>
      <c r="AX1109" s="14" t="s">
        <v>73</v>
      </c>
      <c r="AY1109" s="254" t="s">
        <v>171</v>
      </c>
    </row>
    <row r="1110" s="13" customFormat="1">
      <c r="A1110" s="13"/>
      <c r="B1110" s="233"/>
      <c r="C1110" s="234"/>
      <c r="D1110" s="235" t="s">
        <v>179</v>
      </c>
      <c r="E1110" s="236" t="s">
        <v>1</v>
      </c>
      <c r="F1110" s="237" t="s">
        <v>1223</v>
      </c>
      <c r="G1110" s="234"/>
      <c r="H1110" s="236" t="s">
        <v>1</v>
      </c>
      <c r="I1110" s="238"/>
      <c r="J1110" s="234"/>
      <c r="K1110" s="234"/>
      <c r="L1110" s="239"/>
      <c r="M1110" s="240"/>
      <c r="N1110" s="241"/>
      <c r="O1110" s="241"/>
      <c r="P1110" s="241"/>
      <c r="Q1110" s="241"/>
      <c r="R1110" s="241"/>
      <c r="S1110" s="241"/>
      <c r="T1110" s="242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3" t="s">
        <v>179</v>
      </c>
      <c r="AU1110" s="243" t="s">
        <v>82</v>
      </c>
      <c r="AV1110" s="13" t="s">
        <v>80</v>
      </c>
      <c r="AW1110" s="13" t="s">
        <v>30</v>
      </c>
      <c r="AX1110" s="13" t="s">
        <v>73</v>
      </c>
      <c r="AY1110" s="243" t="s">
        <v>171</v>
      </c>
    </row>
    <row r="1111" s="14" customFormat="1">
      <c r="A1111" s="14"/>
      <c r="B1111" s="244"/>
      <c r="C1111" s="245"/>
      <c r="D1111" s="235" t="s">
        <v>179</v>
      </c>
      <c r="E1111" s="246" t="s">
        <v>1</v>
      </c>
      <c r="F1111" s="247" t="s">
        <v>82</v>
      </c>
      <c r="G1111" s="245"/>
      <c r="H1111" s="248">
        <v>2</v>
      </c>
      <c r="I1111" s="249"/>
      <c r="J1111" s="245"/>
      <c r="K1111" s="245"/>
      <c r="L1111" s="250"/>
      <c r="M1111" s="251"/>
      <c r="N1111" s="252"/>
      <c r="O1111" s="252"/>
      <c r="P1111" s="252"/>
      <c r="Q1111" s="252"/>
      <c r="R1111" s="252"/>
      <c r="S1111" s="252"/>
      <c r="T1111" s="253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4" t="s">
        <v>179</v>
      </c>
      <c r="AU1111" s="254" t="s">
        <v>82</v>
      </c>
      <c r="AV1111" s="14" t="s">
        <v>82</v>
      </c>
      <c r="AW1111" s="14" t="s">
        <v>30</v>
      </c>
      <c r="AX1111" s="14" t="s">
        <v>73</v>
      </c>
      <c r="AY1111" s="254" t="s">
        <v>171</v>
      </c>
    </row>
    <row r="1112" s="13" customFormat="1">
      <c r="A1112" s="13"/>
      <c r="B1112" s="233"/>
      <c r="C1112" s="234"/>
      <c r="D1112" s="235" t="s">
        <v>179</v>
      </c>
      <c r="E1112" s="236" t="s">
        <v>1</v>
      </c>
      <c r="F1112" s="237" t="s">
        <v>1296</v>
      </c>
      <c r="G1112" s="234"/>
      <c r="H1112" s="236" t="s">
        <v>1</v>
      </c>
      <c r="I1112" s="238"/>
      <c r="J1112" s="234"/>
      <c r="K1112" s="234"/>
      <c r="L1112" s="239"/>
      <c r="M1112" s="240"/>
      <c r="N1112" s="241"/>
      <c r="O1112" s="241"/>
      <c r="P1112" s="241"/>
      <c r="Q1112" s="241"/>
      <c r="R1112" s="241"/>
      <c r="S1112" s="241"/>
      <c r="T1112" s="242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3" t="s">
        <v>179</v>
      </c>
      <c r="AU1112" s="243" t="s">
        <v>82</v>
      </c>
      <c r="AV1112" s="13" t="s">
        <v>80</v>
      </c>
      <c r="AW1112" s="13" t="s">
        <v>30</v>
      </c>
      <c r="AX1112" s="13" t="s">
        <v>73</v>
      </c>
      <c r="AY1112" s="243" t="s">
        <v>171</v>
      </c>
    </row>
    <row r="1113" s="14" customFormat="1">
      <c r="A1113" s="14"/>
      <c r="B1113" s="244"/>
      <c r="C1113" s="245"/>
      <c r="D1113" s="235" t="s">
        <v>179</v>
      </c>
      <c r="E1113" s="246" t="s">
        <v>1</v>
      </c>
      <c r="F1113" s="247" t="s">
        <v>82</v>
      </c>
      <c r="G1113" s="245"/>
      <c r="H1113" s="248">
        <v>2</v>
      </c>
      <c r="I1113" s="249"/>
      <c r="J1113" s="245"/>
      <c r="K1113" s="245"/>
      <c r="L1113" s="250"/>
      <c r="M1113" s="251"/>
      <c r="N1113" s="252"/>
      <c r="O1113" s="252"/>
      <c r="P1113" s="252"/>
      <c r="Q1113" s="252"/>
      <c r="R1113" s="252"/>
      <c r="S1113" s="252"/>
      <c r="T1113" s="253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4" t="s">
        <v>179</v>
      </c>
      <c r="AU1113" s="254" t="s">
        <v>82</v>
      </c>
      <c r="AV1113" s="14" t="s">
        <v>82</v>
      </c>
      <c r="AW1113" s="14" t="s">
        <v>30</v>
      </c>
      <c r="AX1113" s="14" t="s">
        <v>73</v>
      </c>
      <c r="AY1113" s="254" t="s">
        <v>171</v>
      </c>
    </row>
    <row r="1114" s="13" customFormat="1">
      <c r="A1114" s="13"/>
      <c r="B1114" s="233"/>
      <c r="C1114" s="234"/>
      <c r="D1114" s="235" t="s">
        <v>179</v>
      </c>
      <c r="E1114" s="236" t="s">
        <v>1</v>
      </c>
      <c r="F1114" s="237" t="s">
        <v>1297</v>
      </c>
      <c r="G1114" s="234"/>
      <c r="H1114" s="236" t="s">
        <v>1</v>
      </c>
      <c r="I1114" s="238"/>
      <c r="J1114" s="234"/>
      <c r="K1114" s="234"/>
      <c r="L1114" s="239"/>
      <c r="M1114" s="240"/>
      <c r="N1114" s="241"/>
      <c r="O1114" s="241"/>
      <c r="P1114" s="241"/>
      <c r="Q1114" s="241"/>
      <c r="R1114" s="241"/>
      <c r="S1114" s="241"/>
      <c r="T1114" s="242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3" t="s">
        <v>179</v>
      </c>
      <c r="AU1114" s="243" t="s">
        <v>82</v>
      </c>
      <c r="AV1114" s="13" t="s">
        <v>80</v>
      </c>
      <c r="AW1114" s="13" t="s">
        <v>30</v>
      </c>
      <c r="AX1114" s="13" t="s">
        <v>73</v>
      </c>
      <c r="AY1114" s="243" t="s">
        <v>171</v>
      </c>
    </row>
    <row r="1115" s="14" customFormat="1">
      <c r="A1115" s="14"/>
      <c r="B1115" s="244"/>
      <c r="C1115" s="245"/>
      <c r="D1115" s="235" t="s">
        <v>179</v>
      </c>
      <c r="E1115" s="246" t="s">
        <v>1</v>
      </c>
      <c r="F1115" s="247" t="s">
        <v>80</v>
      </c>
      <c r="G1115" s="245"/>
      <c r="H1115" s="248">
        <v>1</v>
      </c>
      <c r="I1115" s="249"/>
      <c r="J1115" s="245"/>
      <c r="K1115" s="245"/>
      <c r="L1115" s="250"/>
      <c r="M1115" s="251"/>
      <c r="N1115" s="252"/>
      <c r="O1115" s="252"/>
      <c r="P1115" s="252"/>
      <c r="Q1115" s="252"/>
      <c r="R1115" s="252"/>
      <c r="S1115" s="252"/>
      <c r="T1115" s="25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4" t="s">
        <v>179</v>
      </c>
      <c r="AU1115" s="254" t="s">
        <v>82</v>
      </c>
      <c r="AV1115" s="14" t="s">
        <v>82</v>
      </c>
      <c r="AW1115" s="14" t="s">
        <v>30</v>
      </c>
      <c r="AX1115" s="14" t="s">
        <v>73</v>
      </c>
      <c r="AY1115" s="254" t="s">
        <v>171</v>
      </c>
    </row>
    <row r="1116" s="13" customFormat="1">
      <c r="A1116" s="13"/>
      <c r="B1116" s="233"/>
      <c r="C1116" s="234"/>
      <c r="D1116" s="235" t="s">
        <v>179</v>
      </c>
      <c r="E1116" s="236" t="s">
        <v>1</v>
      </c>
      <c r="F1116" s="237" t="s">
        <v>1225</v>
      </c>
      <c r="G1116" s="234"/>
      <c r="H1116" s="236" t="s">
        <v>1</v>
      </c>
      <c r="I1116" s="238"/>
      <c r="J1116" s="234"/>
      <c r="K1116" s="234"/>
      <c r="L1116" s="239"/>
      <c r="M1116" s="240"/>
      <c r="N1116" s="241"/>
      <c r="O1116" s="241"/>
      <c r="P1116" s="241"/>
      <c r="Q1116" s="241"/>
      <c r="R1116" s="241"/>
      <c r="S1116" s="241"/>
      <c r="T1116" s="24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3" t="s">
        <v>179</v>
      </c>
      <c r="AU1116" s="243" t="s">
        <v>82</v>
      </c>
      <c r="AV1116" s="13" t="s">
        <v>80</v>
      </c>
      <c r="AW1116" s="13" t="s">
        <v>30</v>
      </c>
      <c r="AX1116" s="13" t="s">
        <v>73</v>
      </c>
      <c r="AY1116" s="243" t="s">
        <v>171</v>
      </c>
    </row>
    <row r="1117" s="14" customFormat="1">
      <c r="A1117" s="14"/>
      <c r="B1117" s="244"/>
      <c r="C1117" s="245"/>
      <c r="D1117" s="235" t="s">
        <v>179</v>
      </c>
      <c r="E1117" s="246" t="s">
        <v>1</v>
      </c>
      <c r="F1117" s="247" t="s">
        <v>191</v>
      </c>
      <c r="G1117" s="245"/>
      <c r="H1117" s="248">
        <v>3</v>
      </c>
      <c r="I1117" s="249"/>
      <c r="J1117" s="245"/>
      <c r="K1117" s="245"/>
      <c r="L1117" s="250"/>
      <c r="M1117" s="251"/>
      <c r="N1117" s="252"/>
      <c r="O1117" s="252"/>
      <c r="P1117" s="252"/>
      <c r="Q1117" s="252"/>
      <c r="R1117" s="252"/>
      <c r="S1117" s="252"/>
      <c r="T1117" s="253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4" t="s">
        <v>179</v>
      </c>
      <c r="AU1117" s="254" t="s">
        <v>82</v>
      </c>
      <c r="AV1117" s="14" t="s">
        <v>82</v>
      </c>
      <c r="AW1117" s="14" t="s">
        <v>30</v>
      </c>
      <c r="AX1117" s="14" t="s">
        <v>73</v>
      </c>
      <c r="AY1117" s="254" t="s">
        <v>171</v>
      </c>
    </row>
    <row r="1118" s="15" customFormat="1">
      <c r="A1118" s="15"/>
      <c r="B1118" s="255"/>
      <c r="C1118" s="256"/>
      <c r="D1118" s="235" t="s">
        <v>179</v>
      </c>
      <c r="E1118" s="257" t="s">
        <v>1</v>
      </c>
      <c r="F1118" s="258" t="s">
        <v>187</v>
      </c>
      <c r="G1118" s="256"/>
      <c r="H1118" s="259">
        <v>12</v>
      </c>
      <c r="I1118" s="260"/>
      <c r="J1118" s="256"/>
      <c r="K1118" s="256"/>
      <c r="L1118" s="261"/>
      <c r="M1118" s="262"/>
      <c r="N1118" s="263"/>
      <c r="O1118" s="263"/>
      <c r="P1118" s="263"/>
      <c r="Q1118" s="263"/>
      <c r="R1118" s="263"/>
      <c r="S1118" s="263"/>
      <c r="T1118" s="264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T1118" s="265" t="s">
        <v>179</v>
      </c>
      <c r="AU1118" s="265" t="s">
        <v>82</v>
      </c>
      <c r="AV1118" s="15" t="s">
        <v>177</v>
      </c>
      <c r="AW1118" s="15" t="s">
        <v>30</v>
      </c>
      <c r="AX1118" s="15" t="s">
        <v>80</v>
      </c>
      <c r="AY1118" s="265" t="s">
        <v>171</v>
      </c>
    </row>
    <row r="1119" s="2" customFormat="1" ht="24.15" customHeight="1">
      <c r="A1119" s="38"/>
      <c r="B1119" s="39"/>
      <c r="C1119" s="219" t="s">
        <v>1306</v>
      </c>
      <c r="D1119" s="219" t="s">
        <v>173</v>
      </c>
      <c r="E1119" s="220" t="s">
        <v>1307</v>
      </c>
      <c r="F1119" s="221" t="s">
        <v>1308</v>
      </c>
      <c r="G1119" s="222" t="s">
        <v>195</v>
      </c>
      <c r="H1119" s="223">
        <v>1</v>
      </c>
      <c r="I1119" s="224"/>
      <c r="J1119" s="225">
        <f>ROUND(I1119*H1119,2)</f>
        <v>0</v>
      </c>
      <c r="K1119" s="226"/>
      <c r="L1119" s="44"/>
      <c r="M1119" s="227" t="s">
        <v>1</v>
      </c>
      <c r="N1119" s="228" t="s">
        <v>38</v>
      </c>
      <c r="O1119" s="91"/>
      <c r="P1119" s="229">
        <f>O1119*H1119</f>
        <v>0</v>
      </c>
      <c r="Q1119" s="229">
        <v>0</v>
      </c>
      <c r="R1119" s="229">
        <f>Q1119*H1119</f>
        <v>0</v>
      </c>
      <c r="S1119" s="229">
        <v>0</v>
      </c>
      <c r="T1119" s="230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231" t="s">
        <v>307</v>
      </c>
      <c r="AT1119" s="231" t="s">
        <v>173</v>
      </c>
      <c r="AU1119" s="231" t="s">
        <v>82</v>
      </c>
      <c r="AY1119" s="17" t="s">
        <v>171</v>
      </c>
      <c r="BE1119" s="232">
        <f>IF(N1119="základní",J1119,0)</f>
        <v>0</v>
      </c>
      <c r="BF1119" s="232">
        <f>IF(N1119="snížená",J1119,0)</f>
        <v>0</v>
      </c>
      <c r="BG1119" s="232">
        <f>IF(N1119="zákl. přenesená",J1119,0)</f>
        <v>0</v>
      </c>
      <c r="BH1119" s="232">
        <f>IF(N1119="sníž. přenesená",J1119,0)</f>
        <v>0</v>
      </c>
      <c r="BI1119" s="232">
        <f>IF(N1119="nulová",J1119,0)</f>
        <v>0</v>
      </c>
      <c r="BJ1119" s="17" t="s">
        <v>80</v>
      </c>
      <c r="BK1119" s="232">
        <f>ROUND(I1119*H1119,2)</f>
        <v>0</v>
      </c>
      <c r="BL1119" s="17" t="s">
        <v>307</v>
      </c>
      <c r="BM1119" s="231" t="s">
        <v>1309</v>
      </c>
    </row>
    <row r="1120" s="13" customFormat="1">
      <c r="A1120" s="13"/>
      <c r="B1120" s="233"/>
      <c r="C1120" s="234"/>
      <c r="D1120" s="235" t="s">
        <v>179</v>
      </c>
      <c r="E1120" s="236" t="s">
        <v>1</v>
      </c>
      <c r="F1120" s="237" t="s">
        <v>1224</v>
      </c>
      <c r="G1120" s="234"/>
      <c r="H1120" s="236" t="s">
        <v>1</v>
      </c>
      <c r="I1120" s="238"/>
      <c r="J1120" s="234"/>
      <c r="K1120" s="234"/>
      <c r="L1120" s="239"/>
      <c r="M1120" s="240"/>
      <c r="N1120" s="241"/>
      <c r="O1120" s="241"/>
      <c r="P1120" s="241"/>
      <c r="Q1120" s="241"/>
      <c r="R1120" s="241"/>
      <c r="S1120" s="241"/>
      <c r="T1120" s="242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3" t="s">
        <v>179</v>
      </c>
      <c r="AU1120" s="243" t="s">
        <v>82</v>
      </c>
      <c r="AV1120" s="13" t="s">
        <v>80</v>
      </c>
      <c r="AW1120" s="13" t="s">
        <v>30</v>
      </c>
      <c r="AX1120" s="13" t="s">
        <v>73</v>
      </c>
      <c r="AY1120" s="243" t="s">
        <v>171</v>
      </c>
    </row>
    <row r="1121" s="14" customFormat="1">
      <c r="A1121" s="14"/>
      <c r="B1121" s="244"/>
      <c r="C1121" s="245"/>
      <c r="D1121" s="235" t="s">
        <v>179</v>
      </c>
      <c r="E1121" s="246" t="s">
        <v>1</v>
      </c>
      <c r="F1121" s="247" t="s">
        <v>80</v>
      </c>
      <c r="G1121" s="245"/>
      <c r="H1121" s="248">
        <v>1</v>
      </c>
      <c r="I1121" s="249"/>
      <c r="J1121" s="245"/>
      <c r="K1121" s="245"/>
      <c r="L1121" s="250"/>
      <c r="M1121" s="251"/>
      <c r="N1121" s="252"/>
      <c r="O1121" s="252"/>
      <c r="P1121" s="252"/>
      <c r="Q1121" s="252"/>
      <c r="R1121" s="252"/>
      <c r="S1121" s="252"/>
      <c r="T1121" s="253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4" t="s">
        <v>179</v>
      </c>
      <c r="AU1121" s="254" t="s">
        <v>82</v>
      </c>
      <c r="AV1121" s="14" t="s">
        <v>82</v>
      </c>
      <c r="AW1121" s="14" t="s">
        <v>30</v>
      </c>
      <c r="AX1121" s="14" t="s">
        <v>80</v>
      </c>
      <c r="AY1121" s="254" t="s">
        <v>171</v>
      </c>
    </row>
    <row r="1122" s="2" customFormat="1" ht="24.15" customHeight="1">
      <c r="A1122" s="38"/>
      <c r="B1122" s="39"/>
      <c r="C1122" s="266" t="s">
        <v>1310</v>
      </c>
      <c r="D1122" s="266" t="s">
        <v>393</v>
      </c>
      <c r="E1122" s="267" t="s">
        <v>1311</v>
      </c>
      <c r="F1122" s="268" t="s">
        <v>1312</v>
      </c>
      <c r="G1122" s="269" t="s">
        <v>195</v>
      </c>
      <c r="H1122" s="270">
        <v>1</v>
      </c>
      <c r="I1122" s="271"/>
      <c r="J1122" s="272">
        <f>ROUND(I1122*H1122,2)</f>
        <v>0</v>
      </c>
      <c r="K1122" s="273"/>
      <c r="L1122" s="274"/>
      <c r="M1122" s="275" t="s">
        <v>1</v>
      </c>
      <c r="N1122" s="276" t="s">
        <v>38</v>
      </c>
      <c r="O1122" s="91"/>
      <c r="P1122" s="229">
        <f>O1122*H1122</f>
        <v>0</v>
      </c>
      <c r="Q1122" s="229">
        <v>4.0000000000000003E-05</v>
      </c>
      <c r="R1122" s="229">
        <f>Q1122*H1122</f>
        <v>4.0000000000000003E-05</v>
      </c>
      <c r="S1122" s="229">
        <v>0</v>
      </c>
      <c r="T1122" s="230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31" t="s">
        <v>399</v>
      </c>
      <c r="AT1122" s="231" t="s">
        <v>393</v>
      </c>
      <c r="AU1122" s="231" t="s">
        <v>82</v>
      </c>
      <c r="AY1122" s="17" t="s">
        <v>171</v>
      </c>
      <c r="BE1122" s="232">
        <f>IF(N1122="základní",J1122,0)</f>
        <v>0</v>
      </c>
      <c r="BF1122" s="232">
        <f>IF(N1122="snížená",J1122,0)</f>
        <v>0</v>
      </c>
      <c r="BG1122" s="232">
        <f>IF(N1122="zákl. přenesená",J1122,0)</f>
        <v>0</v>
      </c>
      <c r="BH1122" s="232">
        <f>IF(N1122="sníž. přenesená",J1122,0)</f>
        <v>0</v>
      </c>
      <c r="BI1122" s="232">
        <f>IF(N1122="nulová",J1122,0)</f>
        <v>0</v>
      </c>
      <c r="BJ1122" s="17" t="s">
        <v>80</v>
      </c>
      <c r="BK1122" s="232">
        <f>ROUND(I1122*H1122,2)</f>
        <v>0</v>
      </c>
      <c r="BL1122" s="17" t="s">
        <v>307</v>
      </c>
      <c r="BM1122" s="231" t="s">
        <v>1313</v>
      </c>
    </row>
    <row r="1123" s="13" customFormat="1">
      <c r="A1123" s="13"/>
      <c r="B1123" s="233"/>
      <c r="C1123" s="234"/>
      <c r="D1123" s="235" t="s">
        <v>179</v>
      </c>
      <c r="E1123" s="236" t="s">
        <v>1</v>
      </c>
      <c r="F1123" s="237" t="s">
        <v>1224</v>
      </c>
      <c r="G1123" s="234"/>
      <c r="H1123" s="236" t="s">
        <v>1</v>
      </c>
      <c r="I1123" s="238"/>
      <c r="J1123" s="234"/>
      <c r="K1123" s="234"/>
      <c r="L1123" s="239"/>
      <c r="M1123" s="240"/>
      <c r="N1123" s="241"/>
      <c r="O1123" s="241"/>
      <c r="P1123" s="241"/>
      <c r="Q1123" s="241"/>
      <c r="R1123" s="241"/>
      <c r="S1123" s="241"/>
      <c r="T1123" s="242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3" t="s">
        <v>179</v>
      </c>
      <c r="AU1123" s="243" t="s">
        <v>82</v>
      </c>
      <c r="AV1123" s="13" t="s">
        <v>80</v>
      </c>
      <c r="AW1123" s="13" t="s">
        <v>30</v>
      </c>
      <c r="AX1123" s="13" t="s">
        <v>73</v>
      </c>
      <c r="AY1123" s="243" t="s">
        <v>171</v>
      </c>
    </row>
    <row r="1124" s="14" customFormat="1">
      <c r="A1124" s="14"/>
      <c r="B1124" s="244"/>
      <c r="C1124" s="245"/>
      <c r="D1124" s="235" t="s">
        <v>179</v>
      </c>
      <c r="E1124" s="246" t="s">
        <v>1</v>
      </c>
      <c r="F1124" s="247" t="s">
        <v>80</v>
      </c>
      <c r="G1124" s="245"/>
      <c r="H1124" s="248">
        <v>1</v>
      </c>
      <c r="I1124" s="249"/>
      <c r="J1124" s="245"/>
      <c r="K1124" s="245"/>
      <c r="L1124" s="250"/>
      <c r="M1124" s="251"/>
      <c r="N1124" s="252"/>
      <c r="O1124" s="252"/>
      <c r="P1124" s="252"/>
      <c r="Q1124" s="252"/>
      <c r="R1124" s="252"/>
      <c r="S1124" s="252"/>
      <c r="T1124" s="253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4" t="s">
        <v>179</v>
      </c>
      <c r="AU1124" s="254" t="s">
        <v>82</v>
      </c>
      <c r="AV1124" s="14" t="s">
        <v>82</v>
      </c>
      <c r="AW1124" s="14" t="s">
        <v>30</v>
      </c>
      <c r="AX1124" s="14" t="s">
        <v>80</v>
      </c>
      <c r="AY1124" s="254" t="s">
        <v>171</v>
      </c>
    </row>
    <row r="1125" s="2" customFormat="1" ht="21.75" customHeight="1">
      <c r="A1125" s="38"/>
      <c r="B1125" s="39"/>
      <c r="C1125" s="266" t="s">
        <v>1314</v>
      </c>
      <c r="D1125" s="266" t="s">
        <v>393</v>
      </c>
      <c r="E1125" s="267" t="s">
        <v>1315</v>
      </c>
      <c r="F1125" s="268" t="s">
        <v>1316</v>
      </c>
      <c r="G1125" s="269" t="s">
        <v>195</v>
      </c>
      <c r="H1125" s="270">
        <v>1</v>
      </c>
      <c r="I1125" s="271"/>
      <c r="J1125" s="272">
        <f>ROUND(I1125*H1125,2)</f>
        <v>0</v>
      </c>
      <c r="K1125" s="273"/>
      <c r="L1125" s="274"/>
      <c r="M1125" s="275" t="s">
        <v>1</v>
      </c>
      <c r="N1125" s="276" t="s">
        <v>38</v>
      </c>
      <c r="O1125" s="91"/>
      <c r="P1125" s="229">
        <f>O1125*H1125</f>
        <v>0</v>
      </c>
      <c r="Q1125" s="229">
        <v>5.0000000000000002E-05</v>
      </c>
      <c r="R1125" s="229">
        <f>Q1125*H1125</f>
        <v>5.0000000000000002E-05</v>
      </c>
      <c r="S1125" s="229">
        <v>0</v>
      </c>
      <c r="T1125" s="230">
        <f>S1125*H1125</f>
        <v>0</v>
      </c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  <c r="AE1125" s="38"/>
      <c r="AR1125" s="231" t="s">
        <v>399</v>
      </c>
      <c r="AT1125" s="231" t="s">
        <v>393</v>
      </c>
      <c r="AU1125" s="231" t="s">
        <v>82</v>
      </c>
      <c r="AY1125" s="17" t="s">
        <v>171</v>
      </c>
      <c r="BE1125" s="232">
        <f>IF(N1125="základní",J1125,0)</f>
        <v>0</v>
      </c>
      <c r="BF1125" s="232">
        <f>IF(N1125="snížená",J1125,0)</f>
        <v>0</v>
      </c>
      <c r="BG1125" s="232">
        <f>IF(N1125="zákl. přenesená",J1125,0)</f>
        <v>0</v>
      </c>
      <c r="BH1125" s="232">
        <f>IF(N1125="sníž. přenesená",J1125,0)</f>
        <v>0</v>
      </c>
      <c r="BI1125" s="232">
        <f>IF(N1125="nulová",J1125,0)</f>
        <v>0</v>
      </c>
      <c r="BJ1125" s="17" t="s">
        <v>80</v>
      </c>
      <c r="BK1125" s="232">
        <f>ROUND(I1125*H1125,2)</f>
        <v>0</v>
      </c>
      <c r="BL1125" s="17" t="s">
        <v>307</v>
      </c>
      <c r="BM1125" s="231" t="s">
        <v>1317</v>
      </c>
    </row>
    <row r="1126" s="13" customFormat="1">
      <c r="A1126" s="13"/>
      <c r="B1126" s="233"/>
      <c r="C1126" s="234"/>
      <c r="D1126" s="235" t="s">
        <v>179</v>
      </c>
      <c r="E1126" s="236" t="s">
        <v>1</v>
      </c>
      <c r="F1126" s="237" t="s">
        <v>1224</v>
      </c>
      <c r="G1126" s="234"/>
      <c r="H1126" s="236" t="s">
        <v>1</v>
      </c>
      <c r="I1126" s="238"/>
      <c r="J1126" s="234"/>
      <c r="K1126" s="234"/>
      <c r="L1126" s="239"/>
      <c r="M1126" s="240"/>
      <c r="N1126" s="241"/>
      <c r="O1126" s="241"/>
      <c r="P1126" s="241"/>
      <c r="Q1126" s="241"/>
      <c r="R1126" s="241"/>
      <c r="S1126" s="241"/>
      <c r="T1126" s="242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3" t="s">
        <v>179</v>
      </c>
      <c r="AU1126" s="243" t="s">
        <v>82</v>
      </c>
      <c r="AV1126" s="13" t="s">
        <v>80</v>
      </c>
      <c r="AW1126" s="13" t="s">
        <v>30</v>
      </c>
      <c r="AX1126" s="13" t="s">
        <v>73</v>
      </c>
      <c r="AY1126" s="243" t="s">
        <v>171</v>
      </c>
    </row>
    <row r="1127" s="14" customFormat="1">
      <c r="A1127" s="14"/>
      <c r="B1127" s="244"/>
      <c r="C1127" s="245"/>
      <c r="D1127" s="235" t="s">
        <v>179</v>
      </c>
      <c r="E1127" s="246" t="s">
        <v>1</v>
      </c>
      <c r="F1127" s="247" t="s">
        <v>80</v>
      </c>
      <c r="G1127" s="245"/>
      <c r="H1127" s="248">
        <v>1</v>
      </c>
      <c r="I1127" s="249"/>
      <c r="J1127" s="245"/>
      <c r="K1127" s="245"/>
      <c r="L1127" s="250"/>
      <c r="M1127" s="251"/>
      <c r="N1127" s="252"/>
      <c r="O1127" s="252"/>
      <c r="P1127" s="252"/>
      <c r="Q1127" s="252"/>
      <c r="R1127" s="252"/>
      <c r="S1127" s="252"/>
      <c r="T1127" s="253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4" t="s">
        <v>179</v>
      </c>
      <c r="AU1127" s="254" t="s">
        <v>82</v>
      </c>
      <c r="AV1127" s="14" t="s">
        <v>82</v>
      </c>
      <c r="AW1127" s="14" t="s">
        <v>30</v>
      </c>
      <c r="AX1127" s="14" t="s">
        <v>80</v>
      </c>
      <c r="AY1127" s="254" t="s">
        <v>171</v>
      </c>
    </row>
    <row r="1128" s="2" customFormat="1" ht="16.5" customHeight="1">
      <c r="A1128" s="38"/>
      <c r="B1128" s="39"/>
      <c r="C1128" s="266" t="s">
        <v>1318</v>
      </c>
      <c r="D1128" s="266" t="s">
        <v>393</v>
      </c>
      <c r="E1128" s="267" t="s">
        <v>1319</v>
      </c>
      <c r="F1128" s="268" t="s">
        <v>1320</v>
      </c>
      <c r="G1128" s="269" t="s">
        <v>195</v>
      </c>
      <c r="H1128" s="270">
        <v>1</v>
      </c>
      <c r="I1128" s="271"/>
      <c r="J1128" s="272">
        <f>ROUND(I1128*H1128,2)</f>
        <v>0</v>
      </c>
      <c r="K1128" s="273"/>
      <c r="L1128" s="274"/>
      <c r="M1128" s="275" t="s">
        <v>1</v>
      </c>
      <c r="N1128" s="276" t="s">
        <v>38</v>
      </c>
      <c r="O1128" s="91"/>
      <c r="P1128" s="229">
        <f>O1128*H1128</f>
        <v>0</v>
      </c>
      <c r="Q1128" s="229">
        <v>1.0000000000000001E-05</v>
      </c>
      <c r="R1128" s="229">
        <f>Q1128*H1128</f>
        <v>1.0000000000000001E-05</v>
      </c>
      <c r="S1128" s="229">
        <v>0</v>
      </c>
      <c r="T1128" s="230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31" t="s">
        <v>399</v>
      </c>
      <c r="AT1128" s="231" t="s">
        <v>393</v>
      </c>
      <c r="AU1128" s="231" t="s">
        <v>82</v>
      </c>
      <c r="AY1128" s="17" t="s">
        <v>171</v>
      </c>
      <c r="BE1128" s="232">
        <f>IF(N1128="základní",J1128,0)</f>
        <v>0</v>
      </c>
      <c r="BF1128" s="232">
        <f>IF(N1128="snížená",J1128,0)</f>
        <v>0</v>
      </c>
      <c r="BG1128" s="232">
        <f>IF(N1128="zákl. přenesená",J1128,0)</f>
        <v>0</v>
      </c>
      <c r="BH1128" s="232">
        <f>IF(N1128="sníž. přenesená",J1128,0)</f>
        <v>0</v>
      </c>
      <c r="BI1128" s="232">
        <f>IF(N1128="nulová",J1128,0)</f>
        <v>0</v>
      </c>
      <c r="BJ1128" s="17" t="s">
        <v>80</v>
      </c>
      <c r="BK1128" s="232">
        <f>ROUND(I1128*H1128,2)</f>
        <v>0</v>
      </c>
      <c r="BL1128" s="17" t="s">
        <v>307</v>
      </c>
      <c r="BM1128" s="231" t="s">
        <v>1321</v>
      </c>
    </row>
    <row r="1129" s="14" customFormat="1">
      <c r="A1129" s="14"/>
      <c r="B1129" s="244"/>
      <c r="C1129" s="245"/>
      <c r="D1129" s="235" t="s">
        <v>179</v>
      </c>
      <c r="E1129" s="246" t="s">
        <v>1</v>
      </c>
      <c r="F1129" s="247" t="s">
        <v>80</v>
      </c>
      <c r="G1129" s="245"/>
      <c r="H1129" s="248">
        <v>1</v>
      </c>
      <c r="I1129" s="249"/>
      <c r="J1129" s="245"/>
      <c r="K1129" s="245"/>
      <c r="L1129" s="250"/>
      <c r="M1129" s="251"/>
      <c r="N1129" s="252"/>
      <c r="O1129" s="252"/>
      <c r="P1129" s="252"/>
      <c r="Q1129" s="252"/>
      <c r="R1129" s="252"/>
      <c r="S1129" s="252"/>
      <c r="T1129" s="253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4" t="s">
        <v>179</v>
      </c>
      <c r="AU1129" s="254" t="s">
        <v>82</v>
      </c>
      <c r="AV1129" s="14" t="s">
        <v>82</v>
      </c>
      <c r="AW1129" s="14" t="s">
        <v>30</v>
      </c>
      <c r="AX1129" s="14" t="s">
        <v>80</v>
      </c>
      <c r="AY1129" s="254" t="s">
        <v>171</v>
      </c>
    </row>
    <row r="1130" s="2" customFormat="1" ht="24.15" customHeight="1">
      <c r="A1130" s="38"/>
      <c r="B1130" s="39"/>
      <c r="C1130" s="219" t="s">
        <v>1322</v>
      </c>
      <c r="D1130" s="219" t="s">
        <v>173</v>
      </c>
      <c r="E1130" s="220" t="s">
        <v>1323</v>
      </c>
      <c r="F1130" s="221" t="s">
        <v>1324</v>
      </c>
      <c r="G1130" s="222" t="s">
        <v>195</v>
      </c>
      <c r="H1130" s="223">
        <v>1</v>
      </c>
      <c r="I1130" s="224"/>
      <c r="J1130" s="225">
        <f>ROUND(I1130*H1130,2)</f>
        <v>0</v>
      </c>
      <c r="K1130" s="226"/>
      <c r="L1130" s="44"/>
      <c r="M1130" s="227" t="s">
        <v>1</v>
      </c>
      <c r="N1130" s="228" t="s">
        <v>38</v>
      </c>
      <c r="O1130" s="91"/>
      <c r="P1130" s="229">
        <f>O1130*H1130</f>
        <v>0</v>
      </c>
      <c r="Q1130" s="229">
        <v>0</v>
      </c>
      <c r="R1130" s="229">
        <f>Q1130*H1130</f>
        <v>0</v>
      </c>
      <c r="S1130" s="229">
        <v>0</v>
      </c>
      <c r="T1130" s="230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31" t="s">
        <v>307</v>
      </c>
      <c r="AT1130" s="231" t="s">
        <v>173</v>
      </c>
      <c r="AU1130" s="231" t="s">
        <v>82</v>
      </c>
      <c r="AY1130" s="17" t="s">
        <v>171</v>
      </c>
      <c r="BE1130" s="232">
        <f>IF(N1130="základní",J1130,0)</f>
        <v>0</v>
      </c>
      <c r="BF1130" s="232">
        <f>IF(N1130="snížená",J1130,0)</f>
        <v>0</v>
      </c>
      <c r="BG1130" s="232">
        <f>IF(N1130="zákl. přenesená",J1130,0)</f>
        <v>0</v>
      </c>
      <c r="BH1130" s="232">
        <f>IF(N1130="sníž. přenesená",J1130,0)</f>
        <v>0</v>
      </c>
      <c r="BI1130" s="232">
        <f>IF(N1130="nulová",J1130,0)</f>
        <v>0</v>
      </c>
      <c r="BJ1130" s="17" t="s">
        <v>80</v>
      </c>
      <c r="BK1130" s="232">
        <f>ROUND(I1130*H1130,2)</f>
        <v>0</v>
      </c>
      <c r="BL1130" s="17" t="s">
        <v>307</v>
      </c>
      <c r="BM1130" s="231" t="s">
        <v>1325</v>
      </c>
    </row>
    <row r="1131" s="13" customFormat="1">
      <c r="A1131" s="13"/>
      <c r="B1131" s="233"/>
      <c r="C1131" s="234"/>
      <c r="D1131" s="235" t="s">
        <v>179</v>
      </c>
      <c r="E1131" s="236" t="s">
        <v>1</v>
      </c>
      <c r="F1131" s="237" t="s">
        <v>1326</v>
      </c>
      <c r="G1131" s="234"/>
      <c r="H1131" s="236" t="s">
        <v>1</v>
      </c>
      <c r="I1131" s="238"/>
      <c r="J1131" s="234"/>
      <c r="K1131" s="234"/>
      <c r="L1131" s="239"/>
      <c r="M1131" s="240"/>
      <c r="N1131" s="241"/>
      <c r="O1131" s="241"/>
      <c r="P1131" s="241"/>
      <c r="Q1131" s="241"/>
      <c r="R1131" s="241"/>
      <c r="S1131" s="241"/>
      <c r="T1131" s="242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43" t="s">
        <v>179</v>
      </c>
      <c r="AU1131" s="243" t="s">
        <v>82</v>
      </c>
      <c r="AV1131" s="13" t="s">
        <v>80</v>
      </c>
      <c r="AW1131" s="13" t="s">
        <v>30</v>
      </c>
      <c r="AX1131" s="13" t="s">
        <v>73</v>
      </c>
      <c r="AY1131" s="243" t="s">
        <v>171</v>
      </c>
    </row>
    <row r="1132" s="14" customFormat="1">
      <c r="A1132" s="14"/>
      <c r="B1132" s="244"/>
      <c r="C1132" s="245"/>
      <c r="D1132" s="235" t="s">
        <v>179</v>
      </c>
      <c r="E1132" s="246" t="s">
        <v>1</v>
      </c>
      <c r="F1132" s="247" t="s">
        <v>80</v>
      </c>
      <c r="G1132" s="245"/>
      <c r="H1132" s="248">
        <v>1</v>
      </c>
      <c r="I1132" s="249"/>
      <c r="J1132" s="245"/>
      <c r="K1132" s="245"/>
      <c r="L1132" s="250"/>
      <c r="M1132" s="251"/>
      <c r="N1132" s="252"/>
      <c r="O1132" s="252"/>
      <c r="P1132" s="252"/>
      <c r="Q1132" s="252"/>
      <c r="R1132" s="252"/>
      <c r="S1132" s="252"/>
      <c r="T1132" s="253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4" t="s">
        <v>179</v>
      </c>
      <c r="AU1132" s="254" t="s">
        <v>82</v>
      </c>
      <c r="AV1132" s="14" t="s">
        <v>82</v>
      </c>
      <c r="AW1132" s="14" t="s">
        <v>30</v>
      </c>
      <c r="AX1132" s="14" t="s">
        <v>80</v>
      </c>
      <c r="AY1132" s="254" t="s">
        <v>171</v>
      </c>
    </row>
    <row r="1133" s="2" customFormat="1" ht="16.5" customHeight="1">
      <c r="A1133" s="38"/>
      <c r="B1133" s="39"/>
      <c r="C1133" s="266" t="s">
        <v>1327</v>
      </c>
      <c r="D1133" s="266" t="s">
        <v>393</v>
      </c>
      <c r="E1133" s="267" t="s">
        <v>1328</v>
      </c>
      <c r="F1133" s="268" t="s">
        <v>1329</v>
      </c>
      <c r="G1133" s="269" t="s">
        <v>195</v>
      </c>
      <c r="H1133" s="270">
        <v>1</v>
      </c>
      <c r="I1133" s="271"/>
      <c r="J1133" s="272">
        <f>ROUND(I1133*H1133,2)</f>
        <v>0</v>
      </c>
      <c r="K1133" s="273"/>
      <c r="L1133" s="274"/>
      <c r="M1133" s="275" t="s">
        <v>1</v>
      </c>
      <c r="N1133" s="276" t="s">
        <v>38</v>
      </c>
      <c r="O1133" s="91"/>
      <c r="P1133" s="229">
        <f>O1133*H1133</f>
        <v>0</v>
      </c>
      <c r="Q1133" s="229">
        <v>0</v>
      </c>
      <c r="R1133" s="229">
        <f>Q1133*H1133</f>
        <v>0</v>
      </c>
      <c r="S1133" s="229">
        <v>0</v>
      </c>
      <c r="T1133" s="230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31" t="s">
        <v>399</v>
      </c>
      <c r="AT1133" s="231" t="s">
        <v>393</v>
      </c>
      <c r="AU1133" s="231" t="s">
        <v>82</v>
      </c>
      <c r="AY1133" s="17" t="s">
        <v>171</v>
      </c>
      <c r="BE1133" s="232">
        <f>IF(N1133="základní",J1133,0)</f>
        <v>0</v>
      </c>
      <c r="BF1133" s="232">
        <f>IF(N1133="snížená",J1133,0)</f>
        <v>0</v>
      </c>
      <c r="BG1133" s="232">
        <f>IF(N1133="zákl. přenesená",J1133,0)</f>
        <v>0</v>
      </c>
      <c r="BH1133" s="232">
        <f>IF(N1133="sníž. přenesená",J1133,0)</f>
        <v>0</v>
      </c>
      <c r="BI1133" s="232">
        <f>IF(N1133="nulová",J1133,0)</f>
        <v>0</v>
      </c>
      <c r="BJ1133" s="17" t="s">
        <v>80</v>
      </c>
      <c r="BK1133" s="232">
        <f>ROUND(I1133*H1133,2)</f>
        <v>0</v>
      </c>
      <c r="BL1133" s="17" t="s">
        <v>307</v>
      </c>
      <c r="BM1133" s="231" t="s">
        <v>1330</v>
      </c>
    </row>
    <row r="1134" s="2" customFormat="1" ht="33" customHeight="1">
      <c r="A1134" s="38"/>
      <c r="B1134" s="39"/>
      <c r="C1134" s="219" t="s">
        <v>1331</v>
      </c>
      <c r="D1134" s="219" t="s">
        <v>173</v>
      </c>
      <c r="E1134" s="220" t="s">
        <v>1332</v>
      </c>
      <c r="F1134" s="221" t="s">
        <v>1333</v>
      </c>
      <c r="G1134" s="222" t="s">
        <v>195</v>
      </c>
      <c r="H1134" s="223">
        <v>24</v>
      </c>
      <c r="I1134" s="224"/>
      <c r="J1134" s="225">
        <f>ROUND(I1134*H1134,2)</f>
        <v>0</v>
      </c>
      <c r="K1134" s="226"/>
      <c r="L1134" s="44"/>
      <c r="M1134" s="227" t="s">
        <v>1</v>
      </c>
      <c r="N1134" s="228" t="s">
        <v>38</v>
      </c>
      <c r="O1134" s="91"/>
      <c r="P1134" s="229">
        <f>O1134*H1134</f>
        <v>0</v>
      </c>
      <c r="Q1134" s="229">
        <v>0</v>
      </c>
      <c r="R1134" s="229">
        <f>Q1134*H1134</f>
        <v>0</v>
      </c>
      <c r="S1134" s="229">
        <v>5.0000000000000002E-05</v>
      </c>
      <c r="T1134" s="230">
        <f>S1134*H1134</f>
        <v>0.0012000000000000001</v>
      </c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R1134" s="231" t="s">
        <v>307</v>
      </c>
      <c r="AT1134" s="231" t="s">
        <v>173</v>
      </c>
      <c r="AU1134" s="231" t="s">
        <v>82</v>
      </c>
      <c r="AY1134" s="17" t="s">
        <v>171</v>
      </c>
      <c r="BE1134" s="232">
        <f>IF(N1134="základní",J1134,0)</f>
        <v>0</v>
      </c>
      <c r="BF1134" s="232">
        <f>IF(N1134="snížená",J1134,0)</f>
        <v>0</v>
      </c>
      <c r="BG1134" s="232">
        <f>IF(N1134="zákl. přenesená",J1134,0)</f>
        <v>0</v>
      </c>
      <c r="BH1134" s="232">
        <f>IF(N1134="sníž. přenesená",J1134,0)</f>
        <v>0</v>
      </c>
      <c r="BI1134" s="232">
        <f>IF(N1134="nulová",J1134,0)</f>
        <v>0</v>
      </c>
      <c r="BJ1134" s="17" t="s">
        <v>80</v>
      </c>
      <c r="BK1134" s="232">
        <f>ROUND(I1134*H1134,2)</f>
        <v>0</v>
      </c>
      <c r="BL1134" s="17" t="s">
        <v>307</v>
      </c>
      <c r="BM1134" s="231" t="s">
        <v>1334</v>
      </c>
    </row>
    <row r="1135" s="14" customFormat="1">
      <c r="A1135" s="14"/>
      <c r="B1135" s="244"/>
      <c r="C1135" s="245"/>
      <c r="D1135" s="235" t="s">
        <v>179</v>
      </c>
      <c r="E1135" s="246" t="s">
        <v>1</v>
      </c>
      <c r="F1135" s="247" t="s">
        <v>1335</v>
      </c>
      <c r="G1135" s="245"/>
      <c r="H1135" s="248">
        <v>24</v>
      </c>
      <c r="I1135" s="249"/>
      <c r="J1135" s="245"/>
      <c r="K1135" s="245"/>
      <c r="L1135" s="250"/>
      <c r="M1135" s="251"/>
      <c r="N1135" s="252"/>
      <c r="O1135" s="252"/>
      <c r="P1135" s="252"/>
      <c r="Q1135" s="252"/>
      <c r="R1135" s="252"/>
      <c r="S1135" s="252"/>
      <c r="T1135" s="253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4" t="s">
        <v>179</v>
      </c>
      <c r="AU1135" s="254" t="s">
        <v>82</v>
      </c>
      <c r="AV1135" s="14" t="s">
        <v>82</v>
      </c>
      <c r="AW1135" s="14" t="s">
        <v>30</v>
      </c>
      <c r="AX1135" s="14" t="s">
        <v>80</v>
      </c>
      <c r="AY1135" s="254" t="s">
        <v>171</v>
      </c>
    </row>
    <row r="1136" s="2" customFormat="1" ht="24.15" customHeight="1">
      <c r="A1136" s="38"/>
      <c r="B1136" s="39"/>
      <c r="C1136" s="219" t="s">
        <v>1336</v>
      </c>
      <c r="D1136" s="219" t="s">
        <v>173</v>
      </c>
      <c r="E1136" s="220" t="s">
        <v>1337</v>
      </c>
      <c r="F1136" s="221" t="s">
        <v>1338</v>
      </c>
      <c r="G1136" s="222" t="s">
        <v>195</v>
      </c>
      <c r="H1136" s="223">
        <v>1</v>
      </c>
      <c r="I1136" s="224"/>
      <c r="J1136" s="225">
        <f>ROUND(I1136*H1136,2)</f>
        <v>0</v>
      </c>
      <c r="K1136" s="226"/>
      <c r="L1136" s="44"/>
      <c r="M1136" s="227" t="s">
        <v>1</v>
      </c>
      <c r="N1136" s="228" t="s">
        <v>38</v>
      </c>
      <c r="O1136" s="91"/>
      <c r="P1136" s="229">
        <f>O1136*H1136</f>
        <v>0</v>
      </c>
      <c r="Q1136" s="229">
        <v>0</v>
      </c>
      <c r="R1136" s="229">
        <f>Q1136*H1136</f>
        <v>0</v>
      </c>
      <c r="S1136" s="229">
        <v>0</v>
      </c>
      <c r="T1136" s="230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31" t="s">
        <v>307</v>
      </c>
      <c r="AT1136" s="231" t="s">
        <v>173</v>
      </c>
      <c r="AU1136" s="231" t="s">
        <v>82</v>
      </c>
      <c r="AY1136" s="17" t="s">
        <v>171</v>
      </c>
      <c r="BE1136" s="232">
        <f>IF(N1136="základní",J1136,0)</f>
        <v>0</v>
      </c>
      <c r="BF1136" s="232">
        <f>IF(N1136="snížená",J1136,0)</f>
        <v>0</v>
      </c>
      <c r="BG1136" s="232">
        <f>IF(N1136="zákl. přenesená",J1136,0)</f>
        <v>0</v>
      </c>
      <c r="BH1136" s="232">
        <f>IF(N1136="sníž. přenesená",J1136,0)</f>
        <v>0</v>
      </c>
      <c r="BI1136" s="232">
        <f>IF(N1136="nulová",J1136,0)</f>
        <v>0</v>
      </c>
      <c r="BJ1136" s="17" t="s">
        <v>80</v>
      </c>
      <c r="BK1136" s="232">
        <f>ROUND(I1136*H1136,2)</f>
        <v>0</v>
      </c>
      <c r="BL1136" s="17" t="s">
        <v>307</v>
      </c>
      <c r="BM1136" s="231" t="s">
        <v>1339</v>
      </c>
    </row>
    <row r="1137" s="13" customFormat="1">
      <c r="A1137" s="13"/>
      <c r="B1137" s="233"/>
      <c r="C1137" s="234"/>
      <c r="D1137" s="235" t="s">
        <v>179</v>
      </c>
      <c r="E1137" s="236" t="s">
        <v>1</v>
      </c>
      <c r="F1137" s="237" t="s">
        <v>1340</v>
      </c>
      <c r="G1137" s="234"/>
      <c r="H1137" s="236" t="s">
        <v>1</v>
      </c>
      <c r="I1137" s="238"/>
      <c r="J1137" s="234"/>
      <c r="K1137" s="234"/>
      <c r="L1137" s="239"/>
      <c r="M1137" s="240"/>
      <c r="N1137" s="241"/>
      <c r="O1137" s="241"/>
      <c r="P1137" s="241"/>
      <c r="Q1137" s="241"/>
      <c r="R1137" s="241"/>
      <c r="S1137" s="241"/>
      <c r="T1137" s="242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3" t="s">
        <v>179</v>
      </c>
      <c r="AU1137" s="243" t="s">
        <v>82</v>
      </c>
      <c r="AV1137" s="13" t="s">
        <v>80</v>
      </c>
      <c r="AW1137" s="13" t="s">
        <v>30</v>
      </c>
      <c r="AX1137" s="13" t="s">
        <v>73</v>
      </c>
      <c r="AY1137" s="243" t="s">
        <v>171</v>
      </c>
    </row>
    <row r="1138" s="14" customFormat="1">
      <c r="A1138" s="14"/>
      <c r="B1138" s="244"/>
      <c r="C1138" s="245"/>
      <c r="D1138" s="235" t="s">
        <v>179</v>
      </c>
      <c r="E1138" s="246" t="s">
        <v>1</v>
      </c>
      <c r="F1138" s="247" t="s">
        <v>80</v>
      </c>
      <c r="G1138" s="245"/>
      <c r="H1138" s="248">
        <v>1</v>
      </c>
      <c r="I1138" s="249"/>
      <c r="J1138" s="245"/>
      <c r="K1138" s="245"/>
      <c r="L1138" s="250"/>
      <c r="M1138" s="251"/>
      <c r="N1138" s="252"/>
      <c r="O1138" s="252"/>
      <c r="P1138" s="252"/>
      <c r="Q1138" s="252"/>
      <c r="R1138" s="252"/>
      <c r="S1138" s="252"/>
      <c r="T1138" s="253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4" t="s">
        <v>179</v>
      </c>
      <c r="AU1138" s="254" t="s">
        <v>82</v>
      </c>
      <c r="AV1138" s="14" t="s">
        <v>82</v>
      </c>
      <c r="AW1138" s="14" t="s">
        <v>30</v>
      </c>
      <c r="AX1138" s="14" t="s">
        <v>73</v>
      </c>
      <c r="AY1138" s="254" t="s">
        <v>171</v>
      </c>
    </row>
    <row r="1139" s="15" customFormat="1">
      <c r="A1139" s="15"/>
      <c r="B1139" s="255"/>
      <c r="C1139" s="256"/>
      <c r="D1139" s="235" t="s">
        <v>179</v>
      </c>
      <c r="E1139" s="257" t="s">
        <v>1</v>
      </c>
      <c r="F1139" s="258" t="s">
        <v>187</v>
      </c>
      <c r="G1139" s="256"/>
      <c r="H1139" s="259">
        <v>1</v>
      </c>
      <c r="I1139" s="260"/>
      <c r="J1139" s="256"/>
      <c r="K1139" s="256"/>
      <c r="L1139" s="261"/>
      <c r="M1139" s="262"/>
      <c r="N1139" s="263"/>
      <c r="O1139" s="263"/>
      <c r="P1139" s="263"/>
      <c r="Q1139" s="263"/>
      <c r="R1139" s="263"/>
      <c r="S1139" s="263"/>
      <c r="T1139" s="264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T1139" s="265" t="s">
        <v>179</v>
      </c>
      <c r="AU1139" s="265" t="s">
        <v>82</v>
      </c>
      <c r="AV1139" s="15" t="s">
        <v>177</v>
      </c>
      <c r="AW1139" s="15" t="s">
        <v>30</v>
      </c>
      <c r="AX1139" s="15" t="s">
        <v>80</v>
      </c>
      <c r="AY1139" s="265" t="s">
        <v>171</v>
      </c>
    </row>
    <row r="1140" s="2" customFormat="1" ht="16.5" customHeight="1">
      <c r="A1140" s="38"/>
      <c r="B1140" s="39"/>
      <c r="C1140" s="266" t="s">
        <v>1341</v>
      </c>
      <c r="D1140" s="266" t="s">
        <v>393</v>
      </c>
      <c r="E1140" s="267" t="s">
        <v>1342</v>
      </c>
      <c r="F1140" s="268" t="s">
        <v>1343</v>
      </c>
      <c r="G1140" s="269" t="s">
        <v>195</v>
      </c>
      <c r="H1140" s="270">
        <v>1</v>
      </c>
      <c r="I1140" s="271"/>
      <c r="J1140" s="272">
        <f>ROUND(I1140*H1140,2)</f>
        <v>0</v>
      </c>
      <c r="K1140" s="273"/>
      <c r="L1140" s="274"/>
      <c r="M1140" s="275" t="s">
        <v>1</v>
      </c>
      <c r="N1140" s="276" t="s">
        <v>38</v>
      </c>
      <c r="O1140" s="91"/>
      <c r="P1140" s="229">
        <f>O1140*H1140</f>
        <v>0</v>
      </c>
      <c r="Q1140" s="229">
        <v>0</v>
      </c>
      <c r="R1140" s="229">
        <f>Q1140*H1140</f>
        <v>0</v>
      </c>
      <c r="S1140" s="229">
        <v>0</v>
      </c>
      <c r="T1140" s="230">
        <f>S1140*H1140</f>
        <v>0</v>
      </c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R1140" s="231" t="s">
        <v>399</v>
      </c>
      <c r="AT1140" s="231" t="s">
        <v>393</v>
      </c>
      <c r="AU1140" s="231" t="s">
        <v>82</v>
      </c>
      <c r="AY1140" s="17" t="s">
        <v>171</v>
      </c>
      <c r="BE1140" s="232">
        <f>IF(N1140="základní",J1140,0)</f>
        <v>0</v>
      </c>
      <c r="BF1140" s="232">
        <f>IF(N1140="snížená",J1140,0)</f>
        <v>0</v>
      </c>
      <c r="BG1140" s="232">
        <f>IF(N1140="zákl. přenesená",J1140,0)</f>
        <v>0</v>
      </c>
      <c r="BH1140" s="232">
        <f>IF(N1140="sníž. přenesená",J1140,0)</f>
        <v>0</v>
      </c>
      <c r="BI1140" s="232">
        <f>IF(N1140="nulová",J1140,0)</f>
        <v>0</v>
      </c>
      <c r="BJ1140" s="17" t="s">
        <v>80</v>
      </c>
      <c r="BK1140" s="232">
        <f>ROUND(I1140*H1140,2)</f>
        <v>0</v>
      </c>
      <c r="BL1140" s="17" t="s">
        <v>307</v>
      </c>
      <c r="BM1140" s="231" t="s">
        <v>1344</v>
      </c>
    </row>
    <row r="1141" s="2" customFormat="1" ht="24.15" customHeight="1">
      <c r="A1141" s="38"/>
      <c r="B1141" s="39"/>
      <c r="C1141" s="219" t="s">
        <v>1345</v>
      </c>
      <c r="D1141" s="219" t="s">
        <v>173</v>
      </c>
      <c r="E1141" s="220" t="s">
        <v>1346</v>
      </c>
      <c r="F1141" s="221" t="s">
        <v>1347</v>
      </c>
      <c r="G1141" s="222" t="s">
        <v>195</v>
      </c>
      <c r="H1141" s="223">
        <v>23</v>
      </c>
      <c r="I1141" s="224"/>
      <c r="J1141" s="225">
        <f>ROUND(I1141*H1141,2)</f>
        <v>0</v>
      </c>
      <c r="K1141" s="226"/>
      <c r="L1141" s="44"/>
      <c r="M1141" s="227" t="s">
        <v>1</v>
      </c>
      <c r="N1141" s="228" t="s">
        <v>38</v>
      </c>
      <c r="O1141" s="91"/>
      <c r="P1141" s="229">
        <f>O1141*H1141</f>
        <v>0</v>
      </c>
      <c r="Q1141" s="229">
        <v>0</v>
      </c>
      <c r="R1141" s="229">
        <f>Q1141*H1141</f>
        <v>0</v>
      </c>
      <c r="S1141" s="229">
        <v>0</v>
      </c>
      <c r="T1141" s="230">
        <f>S1141*H1141</f>
        <v>0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31" t="s">
        <v>307</v>
      </c>
      <c r="AT1141" s="231" t="s">
        <v>173</v>
      </c>
      <c r="AU1141" s="231" t="s">
        <v>82</v>
      </c>
      <c r="AY1141" s="17" t="s">
        <v>171</v>
      </c>
      <c r="BE1141" s="232">
        <f>IF(N1141="základní",J1141,0)</f>
        <v>0</v>
      </c>
      <c r="BF1141" s="232">
        <f>IF(N1141="snížená",J1141,0)</f>
        <v>0</v>
      </c>
      <c r="BG1141" s="232">
        <f>IF(N1141="zákl. přenesená",J1141,0)</f>
        <v>0</v>
      </c>
      <c r="BH1141" s="232">
        <f>IF(N1141="sníž. přenesená",J1141,0)</f>
        <v>0</v>
      </c>
      <c r="BI1141" s="232">
        <f>IF(N1141="nulová",J1141,0)</f>
        <v>0</v>
      </c>
      <c r="BJ1141" s="17" t="s">
        <v>80</v>
      </c>
      <c r="BK1141" s="232">
        <f>ROUND(I1141*H1141,2)</f>
        <v>0</v>
      </c>
      <c r="BL1141" s="17" t="s">
        <v>307</v>
      </c>
      <c r="BM1141" s="231" t="s">
        <v>1348</v>
      </c>
    </row>
    <row r="1142" s="14" customFormat="1">
      <c r="A1142" s="14"/>
      <c r="B1142" s="244"/>
      <c r="C1142" s="245"/>
      <c r="D1142" s="235" t="s">
        <v>179</v>
      </c>
      <c r="E1142" s="246" t="s">
        <v>1</v>
      </c>
      <c r="F1142" s="247" t="s">
        <v>1349</v>
      </c>
      <c r="G1142" s="245"/>
      <c r="H1142" s="248">
        <v>23</v>
      </c>
      <c r="I1142" s="249"/>
      <c r="J1142" s="245"/>
      <c r="K1142" s="245"/>
      <c r="L1142" s="250"/>
      <c r="M1142" s="251"/>
      <c r="N1142" s="252"/>
      <c r="O1142" s="252"/>
      <c r="P1142" s="252"/>
      <c r="Q1142" s="252"/>
      <c r="R1142" s="252"/>
      <c r="S1142" s="252"/>
      <c r="T1142" s="253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4" t="s">
        <v>179</v>
      </c>
      <c r="AU1142" s="254" t="s">
        <v>82</v>
      </c>
      <c r="AV1142" s="14" t="s">
        <v>82</v>
      </c>
      <c r="AW1142" s="14" t="s">
        <v>30</v>
      </c>
      <c r="AX1142" s="14" t="s">
        <v>80</v>
      </c>
      <c r="AY1142" s="254" t="s">
        <v>171</v>
      </c>
    </row>
    <row r="1143" s="2" customFormat="1" ht="24.15" customHeight="1">
      <c r="A1143" s="38"/>
      <c r="B1143" s="39"/>
      <c r="C1143" s="266" t="s">
        <v>1350</v>
      </c>
      <c r="D1143" s="266" t="s">
        <v>393</v>
      </c>
      <c r="E1143" s="267" t="s">
        <v>1351</v>
      </c>
      <c r="F1143" s="268" t="s">
        <v>1352</v>
      </c>
      <c r="G1143" s="269" t="s">
        <v>195</v>
      </c>
      <c r="H1143" s="270">
        <v>2</v>
      </c>
      <c r="I1143" s="271"/>
      <c r="J1143" s="272">
        <f>ROUND(I1143*H1143,2)</f>
        <v>0</v>
      </c>
      <c r="K1143" s="273"/>
      <c r="L1143" s="274"/>
      <c r="M1143" s="275" t="s">
        <v>1</v>
      </c>
      <c r="N1143" s="276" t="s">
        <v>38</v>
      </c>
      <c r="O1143" s="91"/>
      <c r="P1143" s="229">
        <f>O1143*H1143</f>
        <v>0</v>
      </c>
      <c r="Q1143" s="229">
        <v>6.9999999999999994E-05</v>
      </c>
      <c r="R1143" s="229">
        <f>Q1143*H1143</f>
        <v>0.00013999999999999999</v>
      </c>
      <c r="S1143" s="229">
        <v>0</v>
      </c>
      <c r="T1143" s="230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31" t="s">
        <v>399</v>
      </c>
      <c r="AT1143" s="231" t="s">
        <v>393</v>
      </c>
      <c r="AU1143" s="231" t="s">
        <v>82</v>
      </c>
      <c r="AY1143" s="17" t="s">
        <v>171</v>
      </c>
      <c r="BE1143" s="232">
        <f>IF(N1143="základní",J1143,0)</f>
        <v>0</v>
      </c>
      <c r="BF1143" s="232">
        <f>IF(N1143="snížená",J1143,0)</f>
        <v>0</v>
      </c>
      <c r="BG1143" s="232">
        <f>IF(N1143="zákl. přenesená",J1143,0)</f>
        <v>0</v>
      </c>
      <c r="BH1143" s="232">
        <f>IF(N1143="sníž. přenesená",J1143,0)</f>
        <v>0</v>
      </c>
      <c r="BI1143" s="232">
        <f>IF(N1143="nulová",J1143,0)</f>
        <v>0</v>
      </c>
      <c r="BJ1143" s="17" t="s">
        <v>80</v>
      </c>
      <c r="BK1143" s="232">
        <f>ROUND(I1143*H1143,2)</f>
        <v>0</v>
      </c>
      <c r="BL1143" s="17" t="s">
        <v>307</v>
      </c>
      <c r="BM1143" s="231" t="s">
        <v>1353</v>
      </c>
    </row>
    <row r="1144" s="13" customFormat="1">
      <c r="A1144" s="13"/>
      <c r="B1144" s="233"/>
      <c r="C1144" s="234"/>
      <c r="D1144" s="235" t="s">
        <v>179</v>
      </c>
      <c r="E1144" s="236" t="s">
        <v>1</v>
      </c>
      <c r="F1144" s="237" t="s">
        <v>1354</v>
      </c>
      <c r="G1144" s="234"/>
      <c r="H1144" s="236" t="s">
        <v>1</v>
      </c>
      <c r="I1144" s="238"/>
      <c r="J1144" s="234"/>
      <c r="K1144" s="234"/>
      <c r="L1144" s="239"/>
      <c r="M1144" s="240"/>
      <c r="N1144" s="241"/>
      <c r="O1144" s="241"/>
      <c r="P1144" s="241"/>
      <c r="Q1144" s="241"/>
      <c r="R1144" s="241"/>
      <c r="S1144" s="241"/>
      <c r="T1144" s="242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3" t="s">
        <v>179</v>
      </c>
      <c r="AU1144" s="243" t="s">
        <v>82</v>
      </c>
      <c r="AV1144" s="13" t="s">
        <v>80</v>
      </c>
      <c r="AW1144" s="13" t="s">
        <v>30</v>
      </c>
      <c r="AX1144" s="13" t="s">
        <v>73</v>
      </c>
      <c r="AY1144" s="243" t="s">
        <v>171</v>
      </c>
    </row>
    <row r="1145" s="14" customFormat="1">
      <c r="A1145" s="14"/>
      <c r="B1145" s="244"/>
      <c r="C1145" s="245"/>
      <c r="D1145" s="235" t="s">
        <v>179</v>
      </c>
      <c r="E1145" s="246" t="s">
        <v>1</v>
      </c>
      <c r="F1145" s="247" t="s">
        <v>80</v>
      </c>
      <c r="G1145" s="245"/>
      <c r="H1145" s="248">
        <v>1</v>
      </c>
      <c r="I1145" s="249"/>
      <c r="J1145" s="245"/>
      <c r="K1145" s="245"/>
      <c r="L1145" s="250"/>
      <c r="M1145" s="251"/>
      <c r="N1145" s="252"/>
      <c r="O1145" s="252"/>
      <c r="P1145" s="252"/>
      <c r="Q1145" s="252"/>
      <c r="R1145" s="252"/>
      <c r="S1145" s="252"/>
      <c r="T1145" s="253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4" t="s">
        <v>179</v>
      </c>
      <c r="AU1145" s="254" t="s">
        <v>82</v>
      </c>
      <c r="AV1145" s="14" t="s">
        <v>82</v>
      </c>
      <c r="AW1145" s="14" t="s">
        <v>30</v>
      </c>
      <c r="AX1145" s="14" t="s">
        <v>73</v>
      </c>
      <c r="AY1145" s="254" t="s">
        <v>171</v>
      </c>
    </row>
    <row r="1146" s="13" customFormat="1">
      <c r="A1146" s="13"/>
      <c r="B1146" s="233"/>
      <c r="C1146" s="234"/>
      <c r="D1146" s="235" t="s">
        <v>179</v>
      </c>
      <c r="E1146" s="236" t="s">
        <v>1</v>
      </c>
      <c r="F1146" s="237" t="s">
        <v>1279</v>
      </c>
      <c r="G1146" s="234"/>
      <c r="H1146" s="236" t="s">
        <v>1</v>
      </c>
      <c r="I1146" s="238"/>
      <c r="J1146" s="234"/>
      <c r="K1146" s="234"/>
      <c r="L1146" s="239"/>
      <c r="M1146" s="240"/>
      <c r="N1146" s="241"/>
      <c r="O1146" s="241"/>
      <c r="P1146" s="241"/>
      <c r="Q1146" s="241"/>
      <c r="R1146" s="241"/>
      <c r="S1146" s="241"/>
      <c r="T1146" s="24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3" t="s">
        <v>179</v>
      </c>
      <c r="AU1146" s="243" t="s">
        <v>82</v>
      </c>
      <c r="AV1146" s="13" t="s">
        <v>80</v>
      </c>
      <c r="AW1146" s="13" t="s">
        <v>30</v>
      </c>
      <c r="AX1146" s="13" t="s">
        <v>73</v>
      </c>
      <c r="AY1146" s="243" t="s">
        <v>171</v>
      </c>
    </row>
    <row r="1147" s="14" customFormat="1">
      <c r="A1147" s="14"/>
      <c r="B1147" s="244"/>
      <c r="C1147" s="245"/>
      <c r="D1147" s="235" t="s">
        <v>179</v>
      </c>
      <c r="E1147" s="246" t="s">
        <v>1</v>
      </c>
      <c r="F1147" s="247" t="s">
        <v>80</v>
      </c>
      <c r="G1147" s="245"/>
      <c r="H1147" s="248">
        <v>1</v>
      </c>
      <c r="I1147" s="249"/>
      <c r="J1147" s="245"/>
      <c r="K1147" s="245"/>
      <c r="L1147" s="250"/>
      <c r="M1147" s="251"/>
      <c r="N1147" s="252"/>
      <c r="O1147" s="252"/>
      <c r="P1147" s="252"/>
      <c r="Q1147" s="252"/>
      <c r="R1147" s="252"/>
      <c r="S1147" s="252"/>
      <c r="T1147" s="253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4" t="s">
        <v>179</v>
      </c>
      <c r="AU1147" s="254" t="s">
        <v>82</v>
      </c>
      <c r="AV1147" s="14" t="s">
        <v>82</v>
      </c>
      <c r="AW1147" s="14" t="s">
        <v>30</v>
      </c>
      <c r="AX1147" s="14" t="s">
        <v>73</v>
      </c>
      <c r="AY1147" s="254" t="s">
        <v>171</v>
      </c>
    </row>
    <row r="1148" s="15" customFormat="1">
      <c r="A1148" s="15"/>
      <c r="B1148" s="255"/>
      <c r="C1148" s="256"/>
      <c r="D1148" s="235" t="s">
        <v>179</v>
      </c>
      <c r="E1148" s="257" t="s">
        <v>1</v>
      </c>
      <c r="F1148" s="258" t="s">
        <v>187</v>
      </c>
      <c r="G1148" s="256"/>
      <c r="H1148" s="259">
        <v>2</v>
      </c>
      <c r="I1148" s="260"/>
      <c r="J1148" s="256"/>
      <c r="K1148" s="256"/>
      <c r="L1148" s="261"/>
      <c r="M1148" s="262"/>
      <c r="N1148" s="263"/>
      <c r="O1148" s="263"/>
      <c r="P1148" s="263"/>
      <c r="Q1148" s="263"/>
      <c r="R1148" s="263"/>
      <c r="S1148" s="263"/>
      <c r="T1148" s="264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265" t="s">
        <v>179</v>
      </c>
      <c r="AU1148" s="265" t="s">
        <v>82</v>
      </c>
      <c r="AV1148" s="15" t="s">
        <v>177</v>
      </c>
      <c r="AW1148" s="15" t="s">
        <v>30</v>
      </c>
      <c r="AX1148" s="15" t="s">
        <v>80</v>
      </c>
      <c r="AY1148" s="265" t="s">
        <v>171</v>
      </c>
    </row>
    <row r="1149" s="2" customFormat="1" ht="24.15" customHeight="1">
      <c r="A1149" s="38"/>
      <c r="B1149" s="39"/>
      <c r="C1149" s="266" t="s">
        <v>1355</v>
      </c>
      <c r="D1149" s="266" t="s">
        <v>393</v>
      </c>
      <c r="E1149" s="267" t="s">
        <v>1356</v>
      </c>
      <c r="F1149" s="268" t="s">
        <v>1357</v>
      </c>
      <c r="G1149" s="269" t="s">
        <v>195</v>
      </c>
      <c r="H1149" s="270">
        <v>2</v>
      </c>
      <c r="I1149" s="271"/>
      <c r="J1149" s="272">
        <f>ROUND(I1149*H1149,2)</f>
        <v>0</v>
      </c>
      <c r="K1149" s="273"/>
      <c r="L1149" s="274"/>
      <c r="M1149" s="275" t="s">
        <v>1</v>
      </c>
      <c r="N1149" s="276" t="s">
        <v>38</v>
      </c>
      <c r="O1149" s="91"/>
      <c r="P1149" s="229">
        <f>O1149*H1149</f>
        <v>0</v>
      </c>
      <c r="Q1149" s="229">
        <v>6.0000000000000002E-05</v>
      </c>
      <c r="R1149" s="229">
        <f>Q1149*H1149</f>
        <v>0.00012</v>
      </c>
      <c r="S1149" s="229">
        <v>0</v>
      </c>
      <c r="T1149" s="230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31" t="s">
        <v>399</v>
      </c>
      <c r="AT1149" s="231" t="s">
        <v>393</v>
      </c>
      <c r="AU1149" s="231" t="s">
        <v>82</v>
      </c>
      <c r="AY1149" s="17" t="s">
        <v>171</v>
      </c>
      <c r="BE1149" s="232">
        <f>IF(N1149="základní",J1149,0)</f>
        <v>0</v>
      </c>
      <c r="BF1149" s="232">
        <f>IF(N1149="snížená",J1149,0)</f>
        <v>0</v>
      </c>
      <c r="BG1149" s="232">
        <f>IF(N1149="zákl. přenesená",J1149,0)</f>
        <v>0</v>
      </c>
      <c r="BH1149" s="232">
        <f>IF(N1149="sníž. přenesená",J1149,0)</f>
        <v>0</v>
      </c>
      <c r="BI1149" s="232">
        <f>IF(N1149="nulová",J1149,0)</f>
        <v>0</v>
      </c>
      <c r="BJ1149" s="17" t="s">
        <v>80</v>
      </c>
      <c r="BK1149" s="232">
        <f>ROUND(I1149*H1149,2)</f>
        <v>0</v>
      </c>
      <c r="BL1149" s="17" t="s">
        <v>307</v>
      </c>
      <c r="BM1149" s="231" t="s">
        <v>1358</v>
      </c>
    </row>
    <row r="1150" s="13" customFormat="1">
      <c r="A1150" s="13"/>
      <c r="B1150" s="233"/>
      <c r="C1150" s="234"/>
      <c r="D1150" s="235" t="s">
        <v>179</v>
      </c>
      <c r="E1150" s="236" t="s">
        <v>1</v>
      </c>
      <c r="F1150" s="237" t="s">
        <v>1354</v>
      </c>
      <c r="G1150" s="234"/>
      <c r="H1150" s="236" t="s">
        <v>1</v>
      </c>
      <c r="I1150" s="238"/>
      <c r="J1150" s="234"/>
      <c r="K1150" s="234"/>
      <c r="L1150" s="239"/>
      <c r="M1150" s="240"/>
      <c r="N1150" s="241"/>
      <c r="O1150" s="241"/>
      <c r="P1150" s="241"/>
      <c r="Q1150" s="241"/>
      <c r="R1150" s="241"/>
      <c r="S1150" s="241"/>
      <c r="T1150" s="242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43" t="s">
        <v>179</v>
      </c>
      <c r="AU1150" s="243" t="s">
        <v>82</v>
      </c>
      <c r="AV1150" s="13" t="s">
        <v>80</v>
      </c>
      <c r="AW1150" s="13" t="s">
        <v>30</v>
      </c>
      <c r="AX1150" s="13" t="s">
        <v>73</v>
      </c>
      <c r="AY1150" s="243" t="s">
        <v>171</v>
      </c>
    </row>
    <row r="1151" s="14" customFormat="1">
      <c r="A1151" s="14"/>
      <c r="B1151" s="244"/>
      <c r="C1151" s="245"/>
      <c r="D1151" s="235" t="s">
        <v>179</v>
      </c>
      <c r="E1151" s="246" t="s">
        <v>1</v>
      </c>
      <c r="F1151" s="247" t="s">
        <v>80</v>
      </c>
      <c r="G1151" s="245"/>
      <c r="H1151" s="248">
        <v>1</v>
      </c>
      <c r="I1151" s="249"/>
      <c r="J1151" s="245"/>
      <c r="K1151" s="245"/>
      <c r="L1151" s="250"/>
      <c r="M1151" s="251"/>
      <c r="N1151" s="252"/>
      <c r="O1151" s="252"/>
      <c r="P1151" s="252"/>
      <c r="Q1151" s="252"/>
      <c r="R1151" s="252"/>
      <c r="S1151" s="252"/>
      <c r="T1151" s="253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4" t="s">
        <v>179</v>
      </c>
      <c r="AU1151" s="254" t="s">
        <v>82</v>
      </c>
      <c r="AV1151" s="14" t="s">
        <v>82</v>
      </c>
      <c r="AW1151" s="14" t="s">
        <v>30</v>
      </c>
      <c r="AX1151" s="14" t="s">
        <v>73</v>
      </c>
      <c r="AY1151" s="254" t="s">
        <v>171</v>
      </c>
    </row>
    <row r="1152" s="13" customFormat="1">
      <c r="A1152" s="13"/>
      <c r="B1152" s="233"/>
      <c r="C1152" s="234"/>
      <c r="D1152" s="235" t="s">
        <v>179</v>
      </c>
      <c r="E1152" s="236" t="s">
        <v>1</v>
      </c>
      <c r="F1152" s="237" t="s">
        <v>1279</v>
      </c>
      <c r="G1152" s="234"/>
      <c r="H1152" s="236" t="s">
        <v>1</v>
      </c>
      <c r="I1152" s="238"/>
      <c r="J1152" s="234"/>
      <c r="K1152" s="234"/>
      <c r="L1152" s="239"/>
      <c r="M1152" s="240"/>
      <c r="N1152" s="241"/>
      <c r="O1152" s="241"/>
      <c r="P1152" s="241"/>
      <c r="Q1152" s="241"/>
      <c r="R1152" s="241"/>
      <c r="S1152" s="241"/>
      <c r="T1152" s="242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3" t="s">
        <v>179</v>
      </c>
      <c r="AU1152" s="243" t="s">
        <v>82</v>
      </c>
      <c r="AV1152" s="13" t="s">
        <v>80</v>
      </c>
      <c r="AW1152" s="13" t="s">
        <v>30</v>
      </c>
      <c r="AX1152" s="13" t="s">
        <v>73</v>
      </c>
      <c r="AY1152" s="243" t="s">
        <v>171</v>
      </c>
    </row>
    <row r="1153" s="14" customFormat="1">
      <c r="A1153" s="14"/>
      <c r="B1153" s="244"/>
      <c r="C1153" s="245"/>
      <c r="D1153" s="235" t="s">
        <v>179</v>
      </c>
      <c r="E1153" s="246" t="s">
        <v>1</v>
      </c>
      <c r="F1153" s="247" t="s">
        <v>80</v>
      </c>
      <c r="G1153" s="245"/>
      <c r="H1153" s="248">
        <v>1</v>
      </c>
      <c r="I1153" s="249"/>
      <c r="J1153" s="245"/>
      <c r="K1153" s="245"/>
      <c r="L1153" s="250"/>
      <c r="M1153" s="251"/>
      <c r="N1153" s="252"/>
      <c r="O1153" s="252"/>
      <c r="P1153" s="252"/>
      <c r="Q1153" s="252"/>
      <c r="R1153" s="252"/>
      <c r="S1153" s="252"/>
      <c r="T1153" s="253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4" t="s">
        <v>179</v>
      </c>
      <c r="AU1153" s="254" t="s">
        <v>82</v>
      </c>
      <c r="AV1153" s="14" t="s">
        <v>82</v>
      </c>
      <c r="AW1153" s="14" t="s">
        <v>30</v>
      </c>
      <c r="AX1153" s="14" t="s">
        <v>73</v>
      </c>
      <c r="AY1153" s="254" t="s">
        <v>171</v>
      </c>
    </row>
    <row r="1154" s="15" customFormat="1">
      <c r="A1154" s="15"/>
      <c r="B1154" s="255"/>
      <c r="C1154" s="256"/>
      <c r="D1154" s="235" t="s">
        <v>179</v>
      </c>
      <c r="E1154" s="257" t="s">
        <v>1</v>
      </c>
      <c r="F1154" s="258" t="s">
        <v>187</v>
      </c>
      <c r="G1154" s="256"/>
      <c r="H1154" s="259">
        <v>2</v>
      </c>
      <c r="I1154" s="260"/>
      <c r="J1154" s="256"/>
      <c r="K1154" s="256"/>
      <c r="L1154" s="261"/>
      <c r="M1154" s="262"/>
      <c r="N1154" s="263"/>
      <c r="O1154" s="263"/>
      <c r="P1154" s="263"/>
      <c r="Q1154" s="263"/>
      <c r="R1154" s="263"/>
      <c r="S1154" s="263"/>
      <c r="T1154" s="264"/>
      <c r="U1154" s="15"/>
      <c r="V1154" s="15"/>
      <c r="W1154" s="15"/>
      <c r="X1154" s="15"/>
      <c r="Y1154" s="15"/>
      <c r="Z1154" s="15"/>
      <c r="AA1154" s="15"/>
      <c r="AB1154" s="15"/>
      <c r="AC1154" s="15"/>
      <c r="AD1154" s="15"/>
      <c r="AE1154" s="15"/>
      <c r="AT1154" s="265" t="s">
        <v>179</v>
      </c>
      <c r="AU1154" s="265" t="s">
        <v>82</v>
      </c>
      <c r="AV1154" s="15" t="s">
        <v>177</v>
      </c>
      <c r="AW1154" s="15" t="s">
        <v>30</v>
      </c>
      <c r="AX1154" s="15" t="s">
        <v>80</v>
      </c>
      <c r="AY1154" s="265" t="s">
        <v>171</v>
      </c>
    </row>
    <row r="1155" s="2" customFormat="1" ht="24.15" customHeight="1">
      <c r="A1155" s="38"/>
      <c r="B1155" s="39"/>
      <c r="C1155" s="266" t="s">
        <v>1359</v>
      </c>
      <c r="D1155" s="266" t="s">
        <v>393</v>
      </c>
      <c r="E1155" s="267" t="s">
        <v>1360</v>
      </c>
      <c r="F1155" s="268" t="s">
        <v>1361</v>
      </c>
      <c r="G1155" s="269" t="s">
        <v>195</v>
      </c>
      <c r="H1155" s="270">
        <v>21</v>
      </c>
      <c r="I1155" s="271"/>
      <c r="J1155" s="272">
        <f>ROUND(I1155*H1155,2)</f>
        <v>0</v>
      </c>
      <c r="K1155" s="273"/>
      <c r="L1155" s="274"/>
      <c r="M1155" s="275" t="s">
        <v>1</v>
      </c>
      <c r="N1155" s="276" t="s">
        <v>38</v>
      </c>
      <c r="O1155" s="91"/>
      <c r="P1155" s="229">
        <f>O1155*H1155</f>
        <v>0</v>
      </c>
      <c r="Q1155" s="229">
        <v>0.00010000000000000001</v>
      </c>
      <c r="R1155" s="229">
        <f>Q1155*H1155</f>
        <v>0.0021000000000000003</v>
      </c>
      <c r="S1155" s="229">
        <v>0</v>
      </c>
      <c r="T1155" s="230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31" t="s">
        <v>399</v>
      </c>
      <c r="AT1155" s="231" t="s">
        <v>393</v>
      </c>
      <c r="AU1155" s="231" t="s">
        <v>82</v>
      </c>
      <c r="AY1155" s="17" t="s">
        <v>171</v>
      </c>
      <c r="BE1155" s="232">
        <f>IF(N1155="základní",J1155,0)</f>
        <v>0</v>
      </c>
      <c r="BF1155" s="232">
        <f>IF(N1155="snížená",J1155,0)</f>
        <v>0</v>
      </c>
      <c r="BG1155" s="232">
        <f>IF(N1155="zákl. přenesená",J1155,0)</f>
        <v>0</v>
      </c>
      <c r="BH1155" s="232">
        <f>IF(N1155="sníž. přenesená",J1155,0)</f>
        <v>0</v>
      </c>
      <c r="BI1155" s="232">
        <f>IF(N1155="nulová",J1155,0)</f>
        <v>0</v>
      </c>
      <c r="BJ1155" s="17" t="s">
        <v>80</v>
      </c>
      <c r="BK1155" s="232">
        <f>ROUND(I1155*H1155,2)</f>
        <v>0</v>
      </c>
      <c r="BL1155" s="17" t="s">
        <v>307</v>
      </c>
      <c r="BM1155" s="231" t="s">
        <v>1362</v>
      </c>
    </row>
    <row r="1156" s="13" customFormat="1">
      <c r="A1156" s="13"/>
      <c r="B1156" s="233"/>
      <c r="C1156" s="234"/>
      <c r="D1156" s="235" t="s">
        <v>179</v>
      </c>
      <c r="E1156" s="236" t="s">
        <v>1</v>
      </c>
      <c r="F1156" s="237" t="s">
        <v>1224</v>
      </c>
      <c r="G1156" s="234"/>
      <c r="H1156" s="236" t="s">
        <v>1</v>
      </c>
      <c r="I1156" s="238"/>
      <c r="J1156" s="234"/>
      <c r="K1156" s="234"/>
      <c r="L1156" s="239"/>
      <c r="M1156" s="240"/>
      <c r="N1156" s="241"/>
      <c r="O1156" s="241"/>
      <c r="P1156" s="241"/>
      <c r="Q1156" s="241"/>
      <c r="R1156" s="241"/>
      <c r="S1156" s="241"/>
      <c r="T1156" s="242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3" t="s">
        <v>179</v>
      </c>
      <c r="AU1156" s="243" t="s">
        <v>82</v>
      </c>
      <c r="AV1156" s="13" t="s">
        <v>80</v>
      </c>
      <c r="AW1156" s="13" t="s">
        <v>30</v>
      </c>
      <c r="AX1156" s="13" t="s">
        <v>73</v>
      </c>
      <c r="AY1156" s="243" t="s">
        <v>171</v>
      </c>
    </row>
    <row r="1157" s="14" customFormat="1">
      <c r="A1157" s="14"/>
      <c r="B1157" s="244"/>
      <c r="C1157" s="245"/>
      <c r="D1157" s="235" t="s">
        <v>179</v>
      </c>
      <c r="E1157" s="246" t="s">
        <v>1</v>
      </c>
      <c r="F1157" s="247" t="s">
        <v>82</v>
      </c>
      <c r="G1157" s="245"/>
      <c r="H1157" s="248">
        <v>2</v>
      </c>
      <c r="I1157" s="249"/>
      <c r="J1157" s="245"/>
      <c r="K1157" s="245"/>
      <c r="L1157" s="250"/>
      <c r="M1157" s="251"/>
      <c r="N1157" s="252"/>
      <c r="O1157" s="252"/>
      <c r="P1157" s="252"/>
      <c r="Q1157" s="252"/>
      <c r="R1157" s="252"/>
      <c r="S1157" s="252"/>
      <c r="T1157" s="253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4" t="s">
        <v>179</v>
      </c>
      <c r="AU1157" s="254" t="s">
        <v>82</v>
      </c>
      <c r="AV1157" s="14" t="s">
        <v>82</v>
      </c>
      <c r="AW1157" s="14" t="s">
        <v>30</v>
      </c>
      <c r="AX1157" s="14" t="s">
        <v>73</v>
      </c>
      <c r="AY1157" s="254" t="s">
        <v>171</v>
      </c>
    </row>
    <row r="1158" s="13" customFormat="1">
      <c r="A1158" s="13"/>
      <c r="B1158" s="233"/>
      <c r="C1158" s="234"/>
      <c r="D1158" s="235" t="s">
        <v>179</v>
      </c>
      <c r="E1158" s="236" t="s">
        <v>1</v>
      </c>
      <c r="F1158" s="237" t="s">
        <v>1223</v>
      </c>
      <c r="G1158" s="234"/>
      <c r="H1158" s="236" t="s">
        <v>1</v>
      </c>
      <c r="I1158" s="238"/>
      <c r="J1158" s="234"/>
      <c r="K1158" s="234"/>
      <c r="L1158" s="239"/>
      <c r="M1158" s="240"/>
      <c r="N1158" s="241"/>
      <c r="O1158" s="241"/>
      <c r="P1158" s="241"/>
      <c r="Q1158" s="241"/>
      <c r="R1158" s="241"/>
      <c r="S1158" s="241"/>
      <c r="T1158" s="242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3" t="s">
        <v>179</v>
      </c>
      <c r="AU1158" s="243" t="s">
        <v>82</v>
      </c>
      <c r="AV1158" s="13" t="s">
        <v>80</v>
      </c>
      <c r="AW1158" s="13" t="s">
        <v>30</v>
      </c>
      <c r="AX1158" s="13" t="s">
        <v>73</v>
      </c>
      <c r="AY1158" s="243" t="s">
        <v>171</v>
      </c>
    </row>
    <row r="1159" s="14" customFormat="1">
      <c r="A1159" s="14"/>
      <c r="B1159" s="244"/>
      <c r="C1159" s="245"/>
      <c r="D1159" s="235" t="s">
        <v>179</v>
      </c>
      <c r="E1159" s="246" t="s">
        <v>1</v>
      </c>
      <c r="F1159" s="247" t="s">
        <v>191</v>
      </c>
      <c r="G1159" s="245"/>
      <c r="H1159" s="248">
        <v>3</v>
      </c>
      <c r="I1159" s="249"/>
      <c r="J1159" s="245"/>
      <c r="K1159" s="245"/>
      <c r="L1159" s="250"/>
      <c r="M1159" s="251"/>
      <c r="N1159" s="252"/>
      <c r="O1159" s="252"/>
      <c r="P1159" s="252"/>
      <c r="Q1159" s="252"/>
      <c r="R1159" s="252"/>
      <c r="S1159" s="252"/>
      <c r="T1159" s="253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4" t="s">
        <v>179</v>
      </c>
      <c r="AU1159" s="254" t="s">
        <v>82</v>
      </c>
      <c r="AV1159" s="14" t="s">
        <v>82</v>
      </c>
      <c r="AW1159" s="14" t="s">
        <v>30</v>
      </c>
      <c r="AX1159" s="14" t="s">
        <v>73</v>
      </c>
      <c r="AY1159" s="254" t="s">
        <v>171</v>
      </c>
    </row>
    <row r="1160" s="13" customFormat="1">
      <c r="A1160" s="13"/>
      <c r="B1160" s="233"/>
      <c r="C1160" s="234"/>
      <c r="D1160" s="235" t="s">
        <v>179</v>
      </c>
      <c r="E1160" s="236" t="s">
        <v>1</v>
      </c>
      <c r="F1160" s="237" t="s">
        <v>1278</v>
      </c>
      <c r="G1160" s="234"/>
      <c r="H1160" s="236" t="s">
        <v>1</v>
      </c>
      <c r="I1160" s="238"/>
      <c r="J1160" s="234"/>
      <c r="K1160" s="234"/>
      <c r="L1160" s="239"/>
      <c r="M1160" s="240"/>
      <c r="N1160" s="241"/>
      <c r="O1160" s="241"/>
      <c r="P1160" s="241"/>
      <c r="Q1160" s="241"/>
      <c r="R1160" s="241"/>
      <c r="S1160" s="241"/>
      <c r="T1160" s="242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43" t="s">
        <v>179</v>
      </c>
      <c r="AU1160" s="243" t="s">
        <v>82</v>
      </c>
      <c r="AV1160" s="13" t="s">
        <v>80</v>
      </c>
      <c r="AW1160" s="13" t="s">
        <v>30</v>
      </c>
      <c r="AX1160" s="13" t="s">
        <v>73</v>
      </c>
      <c r="AY1160" s="243" t="s">
        <v>171</v>
      </c>
    </row>
    <row r="1161" s="14" customFormat="1">
      <c r="A1161" s="14"/>
      <c r="B1161" s="244"/>
      <c r="C1161" s="245"/>
      <c r="D1161" s="235" t="s">
        <v>179</v>
      </c>
      <c r="E1161" s="246" t="s">
        <v>1</v>
      </c>
      <c r="F1161" s="247" t="s">
        <v>80</v>
      </c>
      <c r="G1161" s="245"/>
      <c r="H1161" s="248">
        <v>1</v>
      </c>
      <c r="I1161" s="249"/>
      <c r="J1161" s="245"/>
      <c r="K1161" s="245"/>
      <c r="L1161" s="250"/>
      <c r="M1161" s="251"/>
      <c r="N1161" s="252"/>
      <c r="O1161" s="252"/>
      <c r="P1161" s="252"/>
      <c r="Q1161" s="252"/>
      <c r="R1161" s="252"/>
      <c r="S1161" s="252"/>
      <c r="T1161" s="253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4" t="s">
        <v>179</v>
      </c>
      <c r="AU1161" s="254" t="s">
        <v>82</v>
      </c>
      <c r="AV1161" s="14" t="s">
        <v>82</v>
      </c>
      <c r="AW1161" s="14" t="s">
        <v>30</v>
      </c>
      <c r="AX1161" s="14" t="s">
        <v>73</v>
      </c>
      <c r="AY1161" s="254" t="s">
        <v>171</v>
      </c>
    </row>
    <row r="1162" s="13" customFormat="1">
      <c r="A1162" s="13"/>
      <c r="B1162" s="233"/>
      <c r="C1162" s="234"/>
      <c r="D1162" s="235" t="s">
        <v>179</v>
      </c>
      <c r="E1162" s="236" t="s">
        <v>1</v>
      </c>
      <c r="F1162" s="237" t="s">
        <v>1277</v>
      </c>
      <c r="G1162" s="234"/>
      <c r="H1162" s="236" t="s">
        <v>1</v>
      </c>
      <c r="I1162" s="238"/>
      <c r="J1162" s="234"/>
      <c r="K1162" s="234"/>
      <c r="L1162" s="239"/>
      <c r="M1162" s="240"/>
      <c r="N1162" s="241"/>
      <c r="O1162" s="241"/>
      <c r="P1162" s="241"/>
      <c r="Q1162" s="241"/>
      <c r="R1162" s="241"/>
      <c r="S1162" s="241"/>
      <c r="T1162" s="242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3" t="s">
        <v>179</v>
      </c>
      <c r="AU1162" s="243" t="s">
        <v>82</v>
      </c>
      <c r="AV1162" s="13" t="s">
        <v>80</v>
      </c>
      <c r="AW1162" s="13" t="s">
        <v>30</v>
      </c>
      <c r="AX1162" s="13" t="s">
        <v>73</v>
      </c>
      <c r="AY1162" s="243" t="s">
        <v>171</v>
      </c>
    </row>
    <row r="1163" s="14" customFormat="1">
      <c r="A1163" s="14"/>
      <c r="B1163" s="244"/>
      <c r="C1163" s="245"/>
      <c r="D1163" s="235" t="s">
        <v>179</v>
      </c>
      <c r="E1163" s="246" t="s">
        <v>1</v>
      </c>
      <c r="F1163" s="247" t="s">
        <v>80</v>
      </c>
      <c r="G1163" s="245"/>
      <c r="H1163" s="248">
        <v>1</v>
      </c>
      <c r="I1163" s="249"/>
      <c r="J1163" s="245"/>
      <c r="K1163" s="245"/>
      <c r="L1163" s="250"/>
      <c r="M1163" s="251"/>
      <c r="N1163" s="252"/>
      <c r="O1163" s="252"/>
      <c r="P1163" s="252"/>
      <c r="Q1163" s="252"/>
      <c r="R1163" s="252"/>
      <c r="S1163" s="252"/>
      <c r="T1163" s="253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4" t="s">
        <v>179</v>
      </c>
      <c r="AU1163" s="254" t="s">
        <v>82</v>
      </c>
      <c r="AV1163" s="14" t="s">
        <v>82</v>
      </c>
      <c r="AW1163" s="14" t="s">
        <v>30</v>
      </c>
      <c r="AX1163" s="14" t="s">
        <v>73</v>
      </c>
      <c r="AY1163" s="254" t="s">
        <v>171</v>
      </c>
    </row>
    <row r="1164" s="13" customFormat="1">
      <c r="A1164" s="13"/>
      <c r="B1164" s="233"/>
      <c r="C1164" s="234"/>
      <c r="D1164" s="235" t="s">
        <v>179</v>
      </c>
      <c r="E1164" s="236" t="s">
        <v>1</v>
      </c>
      <c r="F1164" s="237" t="s">
        <v>1296</v>
      </c>
      <c r="G1164" s="234"/>
      <c r="H1164" s="236" t="s">
        <v>1</v>
      </c>
      <c r="I1164" s="238"/>
      <c r="J1164" s="234"/>
      <c r="K1164" s="234"/>
      <c r="L1164" s="239"/>
      <c r="M1164" s="240"/>
      <c r="N1164" s="241"/>
      <c r="O1164" s="241"/>
      <c r="P1164" s="241"/>
      <c r="Q1164" s="241"/>
      <c r="R1164" s="241"/>
      <c r="S1164" s="241"/>
      <c r="T1164" s="242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3" t="s">
        <v>179</v>
      </c>
      <c r="AU1164" s="243" t="s">
        <v>82</v>
      </c>
      <c r="AV1164" s="13" t="s">
        <v>80</v>
      </c>
      <c r="AW1164" s="13" t="s">
        <v>30</v>
      </c>
      <c r="AX1164" s="13" t="s">
        <v>73</v>
      </c>
      <c r="AY1164" s="243" t="s">
        <v>171</v>
      </c>
    </row>
    <row r="1165" s="14" customFormat="1">
      <c r="A1165" s="14"/>
      <c r="B1165" s="244"/>
      <c r="C1165" s="245"/>
      <c r="D1165" s="235" t="s">
        <v>179</v>
      </c>
      <c r="E1165" s="246" t="s">
        <v>1</v>
      </c>
      <c r="F1165" s="247" t="s">
        <v>191</v>
      </c>
      <c r="G1165" s="245"/>
      <c r="H1165" s="248">
        <v>3</v>
      </c>
      <c r="I1165" s="249"/>
      <c r="J1165" s="245"/>
      <c r="K1165" s="245"/>
      <c r="L1165" s="250"/>
      <c r="M1165" s="251"/>
      <c r="N1165" s="252"/>
      <c r="O1165" s="252"/>
      <c r="P1165" s="252"/>
      <c r="Q1165" s="252"/>
      <c r="R1165" s="252"/>
      <c r="S1165" s="252"/>
      <c r="T1165" s="253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4" t="s">
        <v>179</v>
      </c>
      <c r="AU1165" s="254" t="s">
        <v>82</v>
      </c>
      <c r="AV1165" s="14" t="s">
        <v>82</v>
      </c>
      <c r="AW1165" s="14" t="s">
        <v>30</v>
      </c>
      <c r="AX1165" s="14" t="s">
        <v>73</v>
      </c>
      <c r="AY1165" s="254" t="s">
        <v>171</v>
      </c>
    </row>
    <row r="1166" s="13" customFormat="1">
      <c r="A1166" s="13"/>
      <c r="B1166" s="233"/>
      <c r="C1166" s="234"/>
      <c r="D1166" s="235" t="s">
        <v>179</v>
      </c>
      <c r="E1166" s="236" t="s">
        <v>1</v>
      </c>
      <c r="F1166" s="237" t="s">
        <v>1297</v>
      </c>
      <c r="G1166" s="234"/>
      <c r="H1166" s="236" t="s">
        <v>1</v>
      </c>
      <c r="I1166" s="238"/>
      <c r="J1166" s="234"/>
      <c r="K1166" s="234"/>
      <c r="L1166" s="239"/>
      <c r="M1166" s="240"/>
      <c r="N1166" s="241"/>
      <c r="O1166" s="241"/>
      <c r="P1166" s="241"/>
      <c r="Q1166" s="241"/>
      <c r="R1166" s="241"/>
      <c r="S1166" s="241"/>
      <c r="T1166" s="242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3" t="s">
        <v>179</v>
      </c>
      <c r="AU1166" s="243" t="s">
        <v>82</v>
      </c>
      <c r="AV1166" s="13" t="s">
        <v>80</v>
      </c>
      <c r="AW1166" s="13" t="s">
        <v>30</v>
      </c>
      <c r="AX1166" s="13" t="s">
        <v>73</v>
      </c>
      <c r="AY1166" s="243" t="s">
        <v>171</v>
      </c>
    </row>
    <row r="1167" s="14" customFormat="1">
      <c r="A1167" s="14"/>
      <c r="B1167" s="244"/>
      <c r="C1167" s="245"/>
      <c r="D1167" s="235" t="s">
        <v>179</v>
      </c>
      <c r="E1167" s="246" t="s">
        <v>1</v>
      </c>
      <c r="F1167" s="247" t="s">
        <v>191</v>
      </c>
      <c r="G1167" s="245"/>
      <c r="H1167" s="248">
        <v>3</v>
      </c>
      <c r="I1167" s="249"/>
      <c r="J1167" s="245"/>
      <c r="K1167" s="245"/>
      <c r="L1167" s="250"/>
      <c r="M1167" s="251"/>
      <c r="N1167" s="252"/>
      <c r="O1167" s="252"/>
      <c r="P1167" s="252"/>
      <c r="Q1167" s="252"/>
      <c r="R1167" s="252"/>
      <c r="S1167" s="252"/>
      <c r="T1167" s="253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4" t="s">
        <v>179</v>
      </c>
      <c r="AU1167" s="254" t="s">
        <v>82</v>
      </c>
      <c r="AV1167" s="14" t="s">
        <v>82</v>
      </c>
      <c r="AW1167" s="14" t="s">
        <v>30</v>
      </c>
      <c r="AX1167" s="14" t="s">
        <v>73</v>
      </c>
      <c r="AY1167" s="254" t="s">
        <v>171</v>
      </c>
    </row>
    <row r="1168" s="13" customFormat="1">
      <c r="A1168" s="13"/>
      <c r="B1168" s="233"/>
      <c r="C1168" s="234"/>
      <c r="D1168" s="235" t="s">
        <v>179</v>
      </c>
      <c r="E1168" s="236" t="s">
        <v>1</v>
      </c>
      <c r="F1168" s="237" t="s">
        <v>1225</v>
      </c>
      <c r="G1168" s="234"/>
      <c r="H1168" s="236" t="s">
        <v>1</v>
      </c>
      <c r="I1168" s="238"/>
      <c r="J1168" s="234"/>
      <c r="K1168" s="234"/>
      <c r="L1168" s="239"/>
      <c r="M1168" s="240"/>
      <c r="N1168" s="241"/>
      <c r="O1168" s="241"/>
      <c r="P1168" s="241"/>
      <c r="Q1168" s="241"/>
      <c r="R1168" s="241"/>
      <c r="S1168" s="241"/>
      <c r="T1168" s="242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43" t="s">
        <v>179</v>
      </c>
      <c r="AU1168" s="243" t="s">
        <v>82</v>
      </c>
      <c r="AV1168" s="13" t="s">
        <v>80</v>
      </c>
      <c r="AW1168" s="13" t="s">
        <v>30</v>
      </c>
      <c r="AX1168" s="13" t="s">
        <v>73</v>
      </c>
      <c r="AY1168" s="243" t="s">
        <v>171</v>
      </c>
    </row>
    <row r="1169" s="14" customFormat="1">
      <c r="A1169" s="14"/>
      <c r="B1169" s="244"/>
      <c r="C1169" s="245"/>
      <c r="D1169" s="235" t="s">
        <v>179</v>
      </c>
      <c r="E1169" s="246" t="s">
        <v>1</v>
      </c>
      <c r="F1169" s="247" t="s">
        <v>177</v>
      </c>
      <c r="G1169" s="245"/>
      <c r="H1169" s="248">
        <v>4</v>
      </c>
      <c r="I1169" s="249"/>
      <c r="J1169" s="245"/>
      <c r="K1169" s="245"/>
      <c r="L1169" s="250"/>
      <c r="M1169" s="251"/>
      <c r="N1169" s="252"/>
      <c r="O1169" s="252"/>
      <c r="P1169" s="252"/>
      <c r="Q1169" s="252"/>
      <c r="R1169" s="252"/>
      <c r="S1169" s="252"/>
      <c r="T1169" s="253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4" t="s">
        <v>179</v>
      </c>
      <c r="AU1169" s="254" t="s">
        <v>82</v>
      </c>
      <c r="AV1169" s="14" t="s">
        <v>82</v>
      </c>
      <c r="AW1169" s="14" t="s">
        <v>30</v>
      </c>
      <c r="AX1169" s="14" t="s">
        <v>73</v>
      </c>
      <c r="AY1169" s="254" t="s">
        <v>171</v>
      </c>
    </row>
    <row r="1170" s="13" customFormat="1">
      <c r="A1170" s="13"/>
      <c r="B1170" s="233"/>
      <c r="C1170" s="234"/>
      <c r="D1170" s="235" t="s">
        <v>179</v>
      </c>
      <c r="E1170" s="236" t="s">
        <v>1</v>
      </c>
      <c r="F1170" s="237" t="s">
        <v>1226</v>
      </c>
      <c r="G1170" s="234"/>
      <c r="H1170" s="236" t="s">
        <v>1</v>
      </c>
      <c r="I1170" s="238"/>
      <c r="J1170" s="234"/>
      <c r="K1170" s="234"/>
      <c r="L1170" s="239"/>
      <c r="M1170" s="240"/>
      <c r="N1170" s="241"/>
      <c r="O1170" s="241"/>
      <c r="P1170" s="241"/>
      <c r="Q1170" s="241"/>
      <c r="R1170" s="241"/>
      <c r="S1170" s="241"/>
      <c r="T1170" s="242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3" t="s">
        <v>179</v>
      </c>
      <c r="AU1170" s="243" t="s">
        <v>82</v>
      </c>
      <c r="AV1170" s="13" t="s">
        <v>80</v>
      </c>
      <c r="AW1170" s="13" t="s">
        <v>30</v>
      </c>
      <c r="AX1170" s="13" t="s">
        <v>73</v>
      </c>
      <c r="AY1170" s="243" t="s">
        <v>171</v>
      </c>
    </row>
    <row r="1171" s="14" customFormat="1">
      <c r="A1171" s="14"/>
      <c r="B1171" s="244"/>
      <c r="C1171" s="245"/>
      <c r="D1171" s="235" t="s">
        <v>179</v>
      </c>
      <c r="E1171" s="246" t="s">
        <v>1</v>
      </c>
      <c r="F1171" s="247" t="s">
        <v>80</v>
      </c>
      <c r="G1171" s="245"/>
      <c r="H1171" s="248">
        <v>1</v>
      </c>
      <c r="I1171" s="249"/>
      <c r="J1171" s="245"/>
      <c r="K1171" s="245"/>
      <c r="L1171" s="250"/>
      <c r="M1171" s="251"/>
      <c r="N1171" s="252"/>
      <c r="O1171" s="252"/>
      <c r="P1171" s="252"/>
      <c r="Q1171" s="252"/>
      <c r="R1171" s="252"/>
      <c r="S1171" s="252"/>
      <c r="T1171" s="253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4" t="s">
        <v>179</v>
      </c>
      <c r="AU1171" s="254" t="s">
        <v>82</v>
      </c>
      <c r="AV1171" s="14" t="s">
        <v>82</v>
      </c>
      <c r="AW1171" s="14" t="s">
        <v>30</v>
      </c>
      <c r="AX1171" s="14" t="s">
        <v>73</v>
      </c>
      <c r="AY1171" s="254" t="s">
        <v>171</v>
      </c>
    </row>
    <row r="1172" s="13" customFormat="1">
      <c r="A1172" s="13"/>
      <c r="B1172" s="233"/>
      <c r="C1172" s="234"/>
      <c r="D1172" s="235" t="s">
        <v>179</v>
      </c>
      <c r="E1172" s="236" t="s">
        <v>1</v>
      </c>
      <c r="F1172" s="237" t="s">
        <v>1228</v>
      </c>
      <c r="G1172" s="234"/>
      <c r="H1172" s="236" t="s">
        <v>1</v>
      </c>
      <c r="I1172" s="238"/>
      <c r="J1172" s="234"/>
      <c r="K1172" s="234"/>
      <c r="L1172" s="239"/>
      <c r="M1172" s="240"/>
      <c r="N1172" s="241"/>
      <c r="O1172" s="241"/>
      <c r="P1172" s="241"/>
      <c r="Q1172" s="241"/>
      <c r="R1172" s="241"/>
      <c r="S1172" s="241"/>
      <c r="T1172" s="242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3" t="s">
        <v>179</v>
      </c>
      <c r="AU1172" s="243" t="s">
        <v>82</v>
      </c>
      <c r="AV1172" s="13" t="s">
        <v>80</v>
      </c>
      <c r="AW1172" s="13" t="s">
        <v>30</v>
      </c>
      <c r="AX1172" s="13" t="s">
        <v>73</v>
      </c>
      <c r="AY1172" s="243" t="s">
        <v>171</v>
      </c>
    </row>
    <row r="1173" s="14" customFormat="1">
      <c r="A1173" s="14"/>
      <c r="B1173" s="244"/>
      <c r="C1173" s="245"/>
      <c r="D1173" s="235" t="s">
        <v>179</v>
      </c>
      <c r="E1173" s="246" t="s">
        <v>1</v>
      </c>
      <c r="F1173" s="247" t="s">
        <v>80</v>
      </c>
      <c r="G1173" s="245"/>
      <c r="H1173" s="248">
        <v>1</v>
      </c>
      <c r="I1173" s="249"/>
      <c r="J1173" s="245"/>
      <c r="K1173" s="245"/>
      <c r="L1173" s="250"/>
      <c r="M1173" s="251"/>
      <c r="N1173" s="252"/>
      <c r="O1173" s="252"/>
      <c r="P1173" s="252"/>
      <c r="Q1173" s="252"/>
      <c r="R1173" s="252"/>
      <c r="S1173" s="252"/>
      <c r="T1173" s="253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4" t="s">
        <v>179</v>
      </c>
      <c r="AU1173" s="254" t="s">
        <v>82</v>
      </c>
      <c r="AV1173" s="14" t="s">
        <v>82</v>
      </c>
      <c r="AW1173" s="14" t="s">
        <v>30</v>
      </c>
      <c r="AX1173" s="14" t="s">
        <v>73</v>
      </c>
      <c r="AY1173" s="254" t="s">
        <v>171</v>
      </c>
    </row>
    <row r="1174" s="13" customFormat="1">
      <c r="A1174" s="13"/>
      <c r="B1174" s="233"/>
      <c r="C1174" s="234"/>
      <c r="D1174" s="235" t="s">
        <v>179</v>
      </c>
      <c r="E1174" s="236" t="s">
        <v>1</v>
      </c>
      <c r="F1174" s="237" t="s">
        <v>1227</v>
      </c>
      <c r="G1174" s="234"/>
      <c r="H1174" s="236" t="s">
        <v>1</v>
      </c>
      <c r="I1174" s="238"/>
      <c r="J1174" s="234"/>
      <c r="K1174" s="234"/>
      <c r="L1174" s="239"/>
      <c r="M1174" s="240"/>
      <c r="N1174" s="241"/>
      <c r="O1174" s="241"/>
      <c r="P1174" s="241"/>
      <c r="Q1174" s="241"/>
      <c r="R1174" s="241"/>
      <c r="S1174" s="241"/>
      <c r="T1174" s="242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3" t="s">
        <v>179</v>
      </c>
      <c r="AU1174" s="243" t="s">
        <v>82</v>
      </c>
      <c r="AV1174" s="13" t="s">
        <v>80</v>
      </c>
      <c r="AW1174" s="13" t="s">
        <v>30</v>
      </c>
      <c r="AX1174" s="13" t="s">
        <v>73</v>
      </c>
      <c r="AY1174" s="243" t="s">
        <v>171</v>
      </c>
    </row>
    <row r="1175" s="14" customFormat="1">
      <c r="A1175" s="14"/>
      <c r="B1175" s="244"/>
      <c r="C1175" s="245"/>
      <c r="D1175" s="235" t="s">
        <v>179</v>
      </c>
      <c r="E1175" s="246" t="s">
        <v>1</v>
      </c>
      <c r="F1175" s="247" t="s">
        <v>82</v>
      </c>
      <c r="G1175" s="245"/>
      <c r="H1175" s="248">
        <v>2</v>
      </c>
      <c r="I1175" s="249"/>
      <c r="J1175" s="245"/>
      <c r="K1175" s="245"/>
      <c r="L1175" s="250"/>
      <c r="M1175" s="251"/>
      <c r="N1175" s="252"/>
      <c r="O1175" s="252"/>
      <c r="P1175" s="252"/>
      <c r="Q1175" s="252"/>
      <c r="R1175" s="252"/>
      <c r="S1175" s="252"/>
      <c r="T1175" s="253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4" t="s">
        <v>179</v>
      </c>
      <c r="AU1175" s="254" t="s">
        <v>82</v>
      </c>
      <c r="AV1175" s="14" t="s">
        <v>82</v>
      </c>
      <c r="AW1175" s="14" t="s">
        <v>30</v>
      </c>
      <c r="AX1175" s="14" t="s">
        <v>73</v>
      </c>
      <c r="AY1175" s="254" t="s">
        <v>171</v>
      </c>
    </row>
    <row r="1176" s="15" customFormat="1">
      <c r="A1176" s="15"/>
      <c r="B1176" s="255"/>
      <c r="C1176" s="256"/>
      <c r="D1176" s="235" t="s">
        <v>179</v>
      </c>
      <c r="E1176" s="257" t="s">
        <v>1</v>
      </c>
      <c r="F1176" s="258" t="s">
        <v>187</v>
      </c>
      <c r="G1176" s="256"/>
      <c r="H1176" s="259">
        <v>21</v>
      </c>
      <c r="I1176" s="260"/>
      <c r="J1176" s="256"/>
      <c r="K1176" s="256"/>
      <c r="L1176" s="261"/>
      <c r="M1176" s="262"/>
      <c r="N1176" s="263"/>
      <c r="O1176" s="263"/>
      <c r="P1176" s="263"/>
      <c r="Q1176" s="263"/>
      <c r="R1176" s="263"/>
      <c r="S1176" s="263"/>
      <c r="T1176" s="264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T1176" s="265" t="s">
        <v>179</v>
      </c>
      <c r="AU1176" s="265" t="s">
        <v>82</v>
      </c>
      <c r="AV1176" s="15" t="s">
        <v>177</v>
      </c>
      <c r="AW1176" s="15" t="s">
        <v>30</v>
      </c>
      <c r="AX1176" s="15" t="s">
        <v>80</v>
      </c>
      <c r="AY1176" s="265" t="s">
        <v>171</v>
      </c>
    </row>
    <row r="1177" s="2" customFormat="1" ht="37.8" customHeight="1">
      <c r="A1177" s="38"/>
      <c r="B1177" s="39"/>
      <c r="C1177" s="219" t="s">
        <v>1363</v>
      </c>
      <c r="D1177" s="219" t="s">
        <v>173</v>
      </c>
      <c r="E1177" s="220" t="s">
        <v>1364</v>
      </c>
      <c r="F1177" s="221" t="s">
        <v>1365</v>
      </c>
      <c r="G1177" s="222" t="s">
        <v>195</v>
      </c>
      <c r="H1177" s="223">
        <v>21</v>
      </c>
      <c r="I1177" s="224"/>
      <c r="J1177" s="225">
        <f>ROUND(I1177*H1177,2)</f>
        <v>0</v>
      </c>
      <c r="K1177" s="226"/>
      <c r="L1177" s="44"/>
      <c r="M1177" s="227" t="s">
        <v>1</v>
      </c>
      <c r="N1177" s="228" t="s">
        <v>38</v>
      </c>
      <c r="O1177" s="91"/>
      <c r="P1177" s="229">
        <f>O1177*H1177</f>
        <v>0</v>
      </c>
      <c r="Q1177" s="229">
        <v>0</v>
      </c>
      <c r="R1177" s="229">
        <f>Q1177*H1177</f>
        <v>0</v>
      </c>
      <c r="S1177" s="229">
        <v>5.0000000000000002E-05</v>
      </c>
      <c r="T1177" s="230">
        <f>S1177*H1177</f>
        <v>0.0010500000000000002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31" t="s">
        <v>307</v>
      </c>
      <c r="AT1177" s="231" t="s">
        <v>173</v>
      </c>
      <c r="AU1177" s="231" t="s">
        <v>82</v>
      </c>
      <c r="AY1177" s="17" t="s">
        <v>171</v>
      </c>
      <c r="BE1177" s="232">
        <f>IF(N1177="základní",J1177,0)</f>
        <v>0</v>
      </c>
      <c r="BF1177" s="232">
        <f>IF(N1177="snížená",J1177,0)</f>
        <v>0</v>
      </c>
      <c r="BG1177" s="232">
        <f>IF(N1177="zákl. přenesená",J1177,0)</f>
        <v>0</v>
      </c>
      <c r="BH1177" s="232">
        <f>IF(N1177="sníž. přenesená",J1177,0)</f>
        <v>0</v>
      </c>
      <c r="BI1177" s="232">
        <f>IF(N1177="nulová",J1177,0)</f>
        <v>0</v>
      </c>
      <c r="BJ1177" s="17" t="s">
        <v>80</v>
      </c>
      <c r="BK1177" s="232">
        <f>ROUND(I1177*H1177,2)</f>
        <v>0</v>
      </c>
      <c r="BL1177" s="17" t="s">
        <v>307</v>
      </c>
      <c r="BM1177" s="231" t="s">
        <v>1366</v>
      </c>
    </row>
    <row r="1178" s="14" customFormat="1">
      <c r="A1178" s="14"/>
      <c r="B1178" s="244"/>
      <c r="C1178" s="245"/>
      <c r="D1178" s="235" t="s">
        <v>179</v>
      </c>
      <c r="E1178" s="246" t="s">
        <v>1</v>
      </c>
      <c r="F1178" s="247" t="s">
        <v>1367</v>
      </c>
      <c r="G1178" s="245"/>
      <c r="H1178" s="248">
        <v>21</v>
      </c>
      <c r="I1178" s="249"/>
      <c r="J1178" s="245"/>
      <c r="K1178" s="245"/>
      <c r="L1178" s="250"/>
      <c r="M1178" s="251"/>
      <c r="N1178" s="252"/>
      <c r="O1178" s="252"/>
      <c r="P1178" s="252"/>
      <c r="Q1178" s="252"/>
      <c r="R1178" s="252"/>
      <c r="S1178" s="252"/>
      <c r="T1178" s="253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4" t="s">
        <v>179</v>
      </c>
      <c r="AU1178" s="254" t="s">
        <v>82</v>
      </c>
      <c r="AV1178" s="14" t="s">
        <v>82</v>
      </c>
      <c r="AW1178" s="14" t="s">
        <v>30</v>
      </c>
      <c r="AX1178" s="14" t="s">
        <v>80</v>
      </c>
      <c r="AY1178" s="254" t="s">
        <v>171</v>
      </c>
    </row>
    <row r="1179" s="2" customFormat="1" ht="16.5" customHeight="1">
      <c r="A1179" s="38"/>
      <c r="B1179" s="39"/>
      <c r="C1179" s="219" t="s">
        <v>1368</v>
      </c>
      <c r="D1179" s="219" t="s">
        <v>173</v>
      </c>
      <c r="E1179" s="220" t="s">
        <v>1369</v>
      </c>
      <c r="F1179" s="221" t="s">
        <v>1370</v>
      </c>
      <c r="G1179" s="222" t="s">
        <v>195</v>
      </c>
      <c r="H1179" s="223">
        <v>14</v>
      </c>
      <c r="I1179" s="224"/>
      <c r="J1179" s="225">
        <f>ROUND(I1179*H1179,2)</f>
        <v>0</v>
      </c>
      <c r="K1179" s="226"/>
      <c r="L1179" s="44"/>
      <c r="M1179" s="227" t="s">
        <v>1</v>
      </c>
      <c r="N1179" s="228" t="s">
        <v>38</v>
      </c>
      <c r="O1179" s="91"/>
      <c r="P1179" s="229">
        <f>O1179*H1179</f>
        <v>0</v>
      </c>
      <c r="Q1179" s="229">
        <v>0</v>
      </c>
      <c r="R1179" s="229">
        <f>Q1179*H1179</f>
        <v>0</v>
      </c>
      <c r="S1179" s="229">
        <v>0</v>
      </c>
      <c r="T1179" s="230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31" t="s">
        <v>307</v>
      </c>
      <c r="AT1179" s="231" t="s">
        <v>173</v>
      </c>
      <c r="AU1179" s="231" t="s">
        <v>82</v>
      </c>
      <c r="AY1179" s="17" t="s">
        <v>171</v>
      </c>
      <c r="BE1179" s="232">
        <f>IF(N1179="základní",J1179,0)</f>
        <v>0</v>
      </c>
      <c r="BF1179" s="232">
        <f>IF(N1179="snížená",J1179,0)</f>
        <v>0</v>
      </c>
      <c r="BG1179" s="232">
        <f>IF(N1179="zákl. přenesená",J1179,0)</f>
        <v>0</v>
      </c>
      <c r="BH1179" s="232">
        <f>IF(N1179="sníž. přenesená",J1179,0)</f>
        <v>0</v>
      </c>
      <c r="BI1179" s="232">
        <f>IF(N1179="nulová",J1179,0)</f>
        <v>0</v>
      </c>
      <c r="BJ1179" s="17" t="s">
        <v>80</v>
      </c>
      <c r="BK1179" s="232">
        <f>ROUND(I1179*H1179,2)</f>
        <v>0</v>
      </c>
      <c r="BL1179" s="17" t="s">
        <v>307</v>
      </c>
      <c r="BM1179" s="231" t="s">
        <v>1371</v>
      </c>
    </row>
    <row r="1180" s="14" customFormat="1">
      <c r="A1180" s="14"/>
      <c r="B1180" s="244"/>
      <c r="C1180" s="245"/>
      <c r="D1180" s="235" t="s">
        <v>179</v>
      </c>
      <c r="E1180" s="246" t="s">
        <v>1</v>
      </c>
      <c r="F1180" s="247" t="s">
        <v>1372</v>
      </c>
      <c r="G1180" s="245"/>
      <c r="H1180" s="248">
        <v>14</v>
      </c>
      <c r="I1180" s="249"/>
      <c r="J1180" s="245"/>
      <c r="K1180" s="245"/>
      <c r="L1180" s="250"/>
      <c r="M1180" s="251"/>
      <c r="N1180" s="252"/>
      <c r="O1180" s="252"/>
      <c r="P1180" s="252"/>
      <c r="Q1180" s="252"/>
      <c r="R1180" s="252"/>
      <c r="S1180" s="252"/>
      <c r="T1180" s="253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4" t="s">
        <v>179</v>
      </c>
      <c r="AU1180" s="254" t="s">
        <v>82</v>
      </c>
      <c r="AV1180" s="14" t="s">
        <v>82</v>
      </c>
      <c r="AW1180" s="14" t="s">
        <v>30</v>
      </c>
      <c r="AX1180" s="14" t="s">
        <v>80</v>
      </c>
      <c r="AY1180" s="254" t="s">
        <v>171</v>
      </c>
    </row>
    <row r="1181" s="2" customFormat="1" ht="16.5" customHeight="1">
      <c r="A1181" s="38"/>
      <c r="B1181" s="39"/>
      <c r="C1181" s="266" t="s">
        <v>1373</v>
      </c>
      <c r="D1181" s="266" t="s">
        <v>393</v>
      </c>
      <c r="E1181" s="267" t="s">
        <v>1374</v>
      </c>
      <c r="F1181" s="268" t="s">
        <v>1375</v>
      </c>
      <c r="G1181" s="269" t="s">
        <v>195</v>
      </c>
      <c r="H1181" s="270">
        <v>8</v>
      </c>
      <c r="I1181" s="271"/>
      <c r="J1181" s="272">
        <f>ROUND(I1181*H1181,2)</f>
        <v>0</v>
      </c>
      <c r="K1181" s="273"/>
      <c r="L1181" s="274"/>
      <c r="M1181" s="275" t="s">
        <v>1</v>
      </c>
      <c r="N1181" s="276" t="s">
        <v>38</v>
      </c>
      <c r="O1181" s="91"/>
      <c r="P1181" s="229">
        <f>O1181*H1181</f>
        <v>0</v>
      </c>
      <c r="Q1181" s="229">
        <v>0.00040000000000000002</v>
      </c>
      <c r="R1181" s="229">
        <f>Q1181*H1181</f>
        <v>0.0032000000000000002</v>
      </c>
      <c r="S1181" s="229">
        <v>0</v>
      </c>
      <c r="T1181" s="230">
        <f>S1181*H1181</f>
        <v>0</v>
      </c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R1181" s="231" t="s">
        <v>399</v>
      </c>
      <c r="AT1181" s="231" t="s">
        <v>393</v>
      </c>
      <c r="AU1181" s="231" t="s">
        <v>82</v>
      </c>
      <c r="AY1181" s="17" t="s">
        <v>171</v>
      </c>
      <c r="BE1181" s="232">
        <f>IF(N1181="základní",J1181,0)</f>
        <v>0</v>
      </c>
      <c r="BF1181" s="232">
        <f>IF(N1181="snížená",J1181,0)</f>
        <v>0</v>
      </c>
      <c r="BG1181" s="232">
        <f>IF(N1181="zákl. přenesená",J1181,0)</f>
        <v>0</v>
      </c>
      <c r="BH1181" s="232">
        <f>IF(N1181="sníž. přenesená",J1181,0)</f>
        <v>0</v>
      </c>
      <c r="BI1181" s="232">
        <f>IF(N1181="nulová",J1181,0)</f>
        <v>0</v>
      </c>
      <c r="BJ1181" s="17" t="s">
        <v>80</v>
      </c>
      <c r="BK1181" s="232">
        <f>ROUND(I1181*H1181,2)</f>
        <v>0</v>
      </c>
      <c r="BL1181" s="17" t="s">
        <v>307</v>
      </c>
      <c r="BM1181" s="231" t="s">
        <v>1376</v>
      </c>
    </row>
    <row r="1182" s="13" customFormat="1">
      <c r="A1182" s="13"/>
      <c r="B1182" s="233"/>
      <c r="C1182" s="234"/>
      <c r="D1182" s="235" t="s">
        <v>179</v>
      </c>
      <c r="E1182" s="236" t="s">
        <v>1</v>
      </c>
      <c r="F1182" s="237" t="s">
        <v>1377</v>
      </c>
      <c r="G1182" s="234"/>
      <c r="H1182" s="236" t="s">
        <v>1</v>
      </c>
      <c r="I1182" s="238"/>
      <c r="J1182" s="234"/>
      <c r="K1182" s="234"/>
      <c r="L1182" s="239"/>
      <c r="M1182" s="240"/>
      <c r="N1182" s="241"/>
      <c r="O1182" s="241"/>
      <c r="P1182" s="241"/>
      <c r="Q1182" s="241"/>
      <c r="R1182" s="241"/>
      <c r="S1182" s="241"/>
      <c r="T1182" s="242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3" t="s">
        <v>179</v>
      </c>
      <c r="AU1182" s="243" t="s">
        <v>82</v>
      </c>
      <c r="AV1182" s="13" t="s">
        <v>80</v>
      </c>
      <c r="AW1182" s="13" t="s">
        <v>30</v>
      </c>
      <c r="AX1182" s="13" t="s">
        <v>73</v>
      </c>
      <c r="AY1182" s="243" t="s">
        <v>171</v>
      </c>
    </row>
    <row r="1183" s="14" customFormat="1">
      <c r="A1183" s="14"/>
      <c r="B1183" s="244"/>
      <c r="C1183" s="245"/>
      <c r="D1183" s="235" t="s">
        <v>179</v>
      </c>
      <c r="E1183" s="246" t="s">
        <v>1</v>
      </c>
      <c r="F1183" s="247" t="s">
        <v>236</v>
      </c>
      <c r="G1183" s="245"/>
      <c r="H1183" s="248">
        <v>8</v>
      </c>
      <c r="I1183" s="249"/>
      <c r="J1183" s="245"/>
      <c r="K1183" s="245"/>
      <c r="L1183" s="250"/>
      <c r="M1183" s="251"/>
      <c r="N1183" s="252"/>
      <c r="O1183" s="252"/>
      <c r="P1183" s="252"/>
      <c r="Q1183" s="252"/>
      <c r="R1183" s="252"/>
      <c r="S1183" s="252"/>
      <c r="T1183" s="253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4" t="s">
        <v>179</v>
      </c>
      <c r="AU1183" s="254" t="s">
        <v>82</v>
      </c>
      <c r="AV1183" s="14" t="s">
        <v>82</v>
      </c>
      <c r="AW1183" s="14" t="s">
        <v>30</v>
      </c>
      <c r="AX1183" s="14" t="s">
        <v>80</v>
      </c>
      <c r="AY1183" s="254" t="s">
        <v>171</v>
      </c>
    </row>
    <row r="1184" s="2" customFormat="1" ht="16.5" customHeight="1">
      <c r="A1184" s="38"/>
      <c r="B1184" s="39"/>
      <c r="C1184" s="266" t="s">
        <v>1378</v>
      </c>
      <c r="D1184" s="266" t="s">
        <v>393</v>
      </c>
      <c r="E1184" s="267" t="s">
        <v>1379</v>
      </c>
      <c r="F1184" s="268" t="s">
        <v>1380</v>
      </c>
      <c r="G1184" s="269" t="s">
        <v>195</v>
      </c>
      <c r="H1184" s="270">
        <v>6</v>
      </c>
      <c r="I1184" s="271"/>
      <c r="J1184" s="272">
        <f>ROUND(I1184*H1184,2)</f>
        <v>0</v>
      </c>
      <c r="K1184" s="273"/>
      <c r="L1184" s="274"/>
      <c r="M1184" s="275" t="s">
        <v>1</v>
      </c>
      <c r="N1184" s="276" t="s">
        <v>38</v>
      </c>
      <c r="O1184" s="91"/>
      <c r="P1184" s="229">
        <f>O1184*H1184</f>
        <v>0</v>
      </c>
      <c r="Q1184" s="229">
        <v>0.00040000000000000002</v>
      </c>
      <c r="R1184" s="229">
        <f>Q1184*H1184</f>
        <v>0.0024000000000000002</v>
      </c>
      <c r="S1184" s="229">
        <v>0</v>
      </c>
      <c r="T1184" s="230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31" t="s">
        <v>399</v>
      </c>
      <c r="AT1184" s="231" t="s">
        <v>393</v>
      </c>
      <c r="AU1184" s="231" t="s">
        <v>82</v>
      </c>
      <c r="AY1184" s="17" t="s">
        <v>171</v>
      </c>
      <c r="BE1184" s="232">
        <f>IF(N1184="základní",J1184,0)</f>
        <v>0</v>
      </c>
      <c r="BF1184" s="232">
        <f>IF(N1184="snížená",J1184,0)</f>
        <v>0</v>
      </c>
      <c r="BG1184" s="232">
        <f>IF(N1184="zákl. přenesená",J1184,0)</f>
        <v>0</v>
      </c>
      <c r="BH1184" s="232">
        <f>IF(N1184="sníž. přenesená",J1184,0)</f>
        <v>0</v>
      </c>
      <c r="BI1184" s="232">
        <f>IF(N1184="nulová",J1184,0)</f>
        <v>0</v>
      </c>
      <c r="BJ1184" s="17" t="s">
        <v>80</v>
      </c>
      <c r="BK1184" s="232">
        <f>ROUND(I1184*H1184,2)</f>
        <v>0</v>
      </c>
      <c r="BL1184" s="17" t="s">
        <v>307</v>
      </c>
      <c r="BM1184" s="231" t="s">
        <v>1381</v>
      </c>
    </row>
    <row r="1185" s="13" customFormat="1">
      <c r="A1185" s="13"/>
      <c r="B1185" s="233"/>
      <c r="C1185" s="234"/>
      <c r="D1185" s="235" t="s">
        <v>179</v>
      </c>
      <c r="E1185" s="236" t="s">
        <v>1</v>
      </c>
      <c r="F1185" s="237" t="s">
        <v>1382</v>
      </c>
      <c r="G1185" s="234"/>
      <c r="H1185" s="236" t="s">
        <v>1</v>
      </c>
      <c r="I1185" s="238"/>
      <c r="J1185" s="234"/>
      <c r="K1185" s="234"/>
      <c r="L1185" s="239"/>
      <c r="M1185" s="240"/>
      <c r="N1185" s="241"/>
      <c r="O1185" s="241"/>
      <c r="P1185" s="241"/>
      <c r="Q1185" s="241"/>
      <c r="R1185" s="241"/>
      <c r="S1185" s="241"/>
      <c r="T1185" s="242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3" t="s">
        <v>179</v>
      </c>
      <c r="AU1185" s="243" t="s">
        <v>82</v>
      </c>
      <c r="AV1185" s="13" t="s">
        <v>80</v>
      </c>
      <c r="AW1185" s="13" t="s">
        <v>30</v>
      </c>
      <c r="AX1185" s="13" t="s">
        <v>73</v>
      </c>
      <c r="AY1185" s="243" t="s">
        <v>171</v>
      </c>
    </row>
    <row r="1186" s="14" customFormat="1">
      <c r="A1186" s="14"/>
      <c r="B1186" s="244"/>
      <c r="C1186" s="245"/>
      <c r="D1186" s="235" t="s">
        <v>179</v>
      </c>
      <c r="E1186" s="246" t="s">
        <v>1</v>
      </c>
      <c r="F1186" s="247" t="s">
        <v>208</v>
      </c>
      <c r="G1186" s="245"/>
      <c r="H1186" s="248">
        <v>6</v>
      </c>
      <c r="I1186" s="249"/>
      <c r="J1186" s="245"/>
      <c r="K1186" s="245"/>
      <c r="L1186" s="250"/>
      <c r="M1186" s="251"/>
      <c r="N1186" s="252"/>
      <c r="O1186" s="252"/>
      <c r="P1186" s="252"/>
      <c r="Q1186" s="252"/>
      <c r="R1186" s="252"/>
      <c r="S1186" s="252"/>
      <c r="T1186" s="253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4" t="s">
        <v>179</v>
      </c>
      <c r="AU1186" s="254" t="s">
        <v>82</v>
      </c>
      <c r="AV1186" s="14" t="s">
        <v>82</v>
      </c>
      <c r="AW1186" s="14" t="s">
        <v>30</v>
      </c>
      <c r="AX1186" s="14" t="s">
        <v>80</v>
      </c>
      <c r="AY1186" s="254" t="s">
        <v>171</v>
      </c>
    </row>
    <row r="1187" s="2" customFormat="1" ht="16.5" customHeight="1">
      <c r="A1187" s="38"/>
      <c r="B1187" s="39"/>
      <c r="C1187" s="219" t="s">
        <v>1383</v>
      </c>
      <c r="D1187" s="219" t="s">
        <v>173</v>
      </c>
      <c r="E1187" s="220" t="s">
        <v>1384</v>
      </c>
      <c r="F1187" s="221" t="s">
        <v>1385</v>
      </c>
      <c r="G1187" s="222" t="s">
        <v>195</v>
      </c>
      <c r="H1187" s="223">
        <v>1</v>
      </c>
      <c r="I1187" s="224"/>
      <c r="J1187" s="225">
        <f>ROUND(I1187*H1187,2)</f>
        <v>0</v>
      </c>
      <c r="K1187" s="226"/>
      <c r="L1187" s="44"/>
      <c r="M1187" s="227" t="s">
        <v>1</v>
      </c>
      <c r="N1187" s="228" t="s">
        <v>38</v>
      </c>
      <c r="O1187" s="91"/>
      <c r="P1187" s="229">
        <f>O1187*H1187</f>
        <v>0</v>
      </c>
      <c r="Q1187" s="229">
        <v>0</v>
      </c>
      <c r="R1187" s="229">
        <f>Q1187*H1187</f>
        <v>0</v>
      </c>
      <c r="S1187" s="229">
        <v>0</v>
      </c>
      <c r="T1187" s="230">
        <f>S1187*H1187</f>
        <v>0</v>
      </c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R1187" s="231" t="s">
        <v>307</v>
      </c>
      <c r="AT1187" s="231" t="s">
        <v>173</v>
      </c>
      <c r="AU1187" s="231" t="s">
        <v>82</v>
      </c>
      <c r="AY1187" s="17" t="s">
        <v>171</v>
      </c>
      <c r="BE1187" s="232">
        <f>IF(N1187="základní",J1187,0)</f>
        <v>0</v>
      </c>
      <c r="BF1187" s="232">
        <f>IF(N1187="snížená",J1187,0)</f>
        <v>0</v>
      </c>
      <c r="BG1187" s="232">
        <f>IF(N1187="zákl. přenesená",J1187,0)</f>
        <v>0</v>
      </c>
      <c r="BH1187" s="232">
        <f>IF(N1187="sníž. přenesená",J1187,0)</f>
        <v>0</v>
      </c>
      <c r="BI1187" s="232">
        <f>IF(N1187="nulová",J1187,0)</f>
        <v>0</v>
      </c>
      <c r="BJ1187" s="17" t="s">
        <v>80</v>
      </c>
      <c r="BK1187" s="232">
        <f>ROUND(I1187*H1187,2)</f>
        <v>0</v>
      </c>
      <c r="BL1187" s="17" t="s">
        <v>307</v>
      </c>
      <c r="BM1187" s="231" t="s">
        <v>1386</v>
      </c>
    </row>
    <row r="1188" s="13" customFormat="1">
      <c r="A1188" s="13"/>
      <c r="B1188" s="233"/>
      <c r="C1188" s="234"/>
      <c r="D1188" s="235" t="s">
        <v>179</v>
      </c>
      <c r="E1188" s="236" t="s">
        <v>1</v>
      </c>
      <c r="F1188" s="237" t="s">
        <v>1387</v>
      </c>
      <c r="G1188" s="234"/>
      <c r="H1188" s="236" t="s">
        <v>1</v>
      </c>
      <c r="I1188" s="238"/>
      <c r="J1188" s="234"/>
      <c r="K1188" s="234"/>
      <c r="L1188" s="239"/>
      <c r="M1188" s="240"/>
      <c r="N1188" s="241"/>
      <c r="O1188" s="241"/>
      <c r="P1188" s="241"/>
      <c r="Q1188" s="241"/>
      <c r="R1188" s="241"/>
      <c r="S1188" s="241"/>
      <c r="T1188" s="242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43" t="s">
        <v>179</v>
      </c>
      <c r="AU1188" s="243" t="s">
        <v>82</v>
      </c>
      <c r="AV1188" s="13" t="s">
        <v>80</v>
      </c>
      <c r="AW1188" s="13" t="s">
        <v>30</v>
      </c>
      <c r="AX1188" s="13" t="s">
        <v>73</v>
      </c>
      <c r="AY1188" s="243" t="s">
        <v>171</v>
      </c>
    </row>
    <row r="1189" s="14" customFormat="1">
      <c r="A1189" s="14"/>
      <c r="B1189" s="244"/>
      <c r="C1189" s="245"/>
      <c r="D1189" s="235" t="s">
        <v>179</v>
      </c>
      <c r="E1189" s="246" t="s">
        <v>1</v>
      </c>
      <c r="F1189" s="247" t="s">
        <v>80</v>
      </c>
      <c r="G1189" s="245"/>
      <c r="H1189" s="248">
        <v>1</v>
      </c>
      <c r="I1189" s="249"/>
      <c r="J1189" s="245"/>
      <c r="K1189" s="245"/>
      <c r="L1189" s="250"/>
      <c r="M1189" s="251"/>
      <c r="N1189" s="252"/>
      <c r="O1189" s="252"/>
      <c r="P1189" s="252"/>
      <c r="Q1189" s="252"/>
      <c r="R1189" s="252"/>
      <c r="S1189" s="252"/>
      <c r="T1189" s="253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4" t="s">
        <v>179</v>
      </c>
      <c r="AU1189" s="254" t="s">
        <v>82</v>
      </c>
      <c r="AV1189" s="14" t="s">
        <v>82</v>
      </c>
      <c r="AW1189" s="14" t="s">
        <v>30</v>
      </c>
      <c r="AX1189" s="14" t="s">
        <v>80</v>
      </c>
      <c r="AY1189" s="254" t="s">
        <v>171</v>
      </c>
    </row>
    <row r="1190" s="2" customFormat="1" ht="16.5" customHeight="1">
      <c r="A1190" s="38"/>
      <c r="B1190" s="39"/>
      <c r="C1190" s="266" t="s">
        <v>1388</v>
      </c>
      <c r="D1190" s="266" t="s">
        <v>393</v>
      </c>
      <c r="E1190" s="267" t="s">
        <v>1389</v>
      </c>
      <c r="F1190" s="268" t="s">
        <v>1390</v>
      </c>
      <c r="G1190" s="269" t="s">
        <v>195</v>
      </c>
      <c r="H1190" s="270">
        <v>1</v>
      </c>
      <c r="I1190" s="271"/>
      <c r="J1190" s="272">
        <f>ROUND(I1190*H1190,2)</f>
        <v>0</v>
      </c>
      <c r="K1190" s="273"/>
      <c r="L1190" s="274"/>
      <c r="M1190" s="275" t="s">
        <v>1</v>
      </c>
      <c r="N1190" s="276" t="s">
        <v>38</v>
      </c>
      <c r="O1190" s="91"/>
      <c r="P1190" s="229">
        <f>O1190*H1190</f>
        <v>0</v>
      </c>
      <c r="Q1190" s="229">
        <v>0.0010499999999999999</v>
      </c>
      <c r="R1190" s="229">
        <f>Q1190*H1190</f>
        <v>0.0010499999999999999</v>
      </c>
      <c r="S1190" s="229">
        <v>0</v>
      </c>
      <c r="T1190" s="230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31" t="s">
        <v>399</v>
      </c>
      <c r="AT1190" s="231" t="s">
        <v>393</v>
      </c>
      <c r="AU1190" s="231" t="s">
        <v>82</v>
      </c>
      <c r="AY1190" s="17" t="s">
        <v>171</v>
      </c>
      <c r="BE1190" s="232">
        <f>IF(N1190="základní",J1190,0)</f>
        <v>0</v>
      </c>
      <c r="BF1190" s="232">
        <f>IF(N1190="snížená",J1190,0)</f>
        <v>0</v>
      </c>
      <c r="BG1190" s="232">
        <f>IF(N1190="zákl. přenesená",J1190,0)</f>
        <v>0</v>
      </c>
      <c r="BH1190" s="232">
        <f>IF(N1190="sníž. přenesená",J1190,0)</f>
        <v>0</v>
      </c>
      <c r="BI1190" s="232">
        <f>IF(N1190="nulová",J1190,0)</f>
        <v>0</v>
      </c>
      <c r="BJ1190" s="17" t="s">
        <v>80</v>
      </c>
      <c r="BK1190" s="232">
        <f>ROUND(I1190*H1190,2)</f>
        <v>0</v>
      </c>
      <c r="BL1190" s="17" t="s">
        <v>307</v>
      </c>
      <c r="BM1190" s="231" t="s">
        <v>1391</v>
      </c>
    </row>
    <row r="1191" s="14" customFormat="1">
      <c r="A1191" s="14"/>
      <c r="B1191" s="244"/>
      <c r="C1191" s="245"/>
      <c r="D1191" s="235" t="s">
        <v>179</v>
      </c>
      <c r="E1191" s="246" t="s">
        <v>1</v>
      </c>
      <c r="F1191" s="247" t="s">
        <v>80</v>
      </c>
      <c r="G1191" s="245"/>
      <c r="H1191" s="248">
        <v>1</v>
      </c>
      <c r="I1191" s="249"/>
      <c r="J1191" s="245"/>
      <c r="K1191" s="245"/>
      <c r="L1191" s="250"/>
      <c r="M1191" s="251"/>
      <c r="N1191" s="252"/>
      <c r="O1191" s="252"/>
      <c r="P1191" s="252"/>
      <c r="Q1191" s="252"/>
      <c r="R1191" s="252"/>
      <c r="S1191" s="252"/>
      <c r="T1191" s="253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4" t="s">
        <v>179</v>
      </c>
      <c r="AU1191" s="254" t="s">
        <v>82</v>
      </c>
      <c r="AV1191" s="14" t="s">
        <v>82</v>
      </c>
      <c r="AW1191" s="14" t="s">
        <v>30</v>
      </c>
      <c r="AX1191" s="14" t="s">
        <v>80</v>
      </c>
      <c r="AY1191" s="254" t="s">
        <v>171</v>
      </c>
    </row>
    <row r="1192" s="2" customFormat="1" ht="24.15" customHeight="1">
      <c r="A1192" s="38"/>
      <c r="B1192" s="39"/>
      <c r="C1192" s="219" t="s">
        <v>1392</v>
      </c>
      <c r="D1192" s="219" t="s">
        <v>173</v>
      </c>
      <c r="E1192" s="220" t="s">
        <v>1393</v>
      </c>
      <c r="F1192" s="221" t="s">
        <v>1394</v>
      </c>
      <c r="G1192" s="222" t="s">
        <v>195</v>
      </c>
      <c r="H1192" s="223">
        <v>2</v>
      </c>
      <c r="I1192" s="224"/>
      <c r="J1192" s="225">
        <f>ROUND(I1192*H1192,2)</f>
        <v>0</v>
      </c>
      <c r="K1192" s="226"/>
      <c r="L1192" s="44"/>
      <c r="M1192" s="227" t="s">
        <v>1</v>
      </c>
      <c r="N1192" s="228" t="s">
        <v>38</v>
      </c>
      <c r="O1192" s="91"/>
      <c r="P1192" s="229">
        <f>O1192*H1192</f>
        <v>0</v>
      </c>
      <c r="Q1192" s="229">
        <v>0</v>
      </c>
      <c r="R1192" s="229">
        <f>Q1192*H1192</f>
        <v>0</v>
      </c>
      <c r="S1192" s="229">
        <v>0</v>
      </c>
      <c r="T1192" s="230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231" t="s">
        <v>307</v>
      </c>
      <c r="AT1192" s="231" t="s">
        <v>173</v>
      </c>
      <c r="AU1192" s="231" t="s">
        <v>82</v>
      </c>
      <c r="AY1192" s="17" t="s">
        <v>171</v>
      </c>
      <c r="BE1192" s="232">
        <f>IF(N1192="základní",J1192,0)</f>
        <v>0</v>
      </c>
      <c r="BF1192" s="232">
        <f>IF(N1192="snížená",J1192,0)</f>
        <v>0</v>
      </c>
      <c r="BG1192" s="232">
        <f>IF(N1192="zákl. přenesená",J1192,0)</f>
        <v>0</v>
      </c>
      <c r="BH1192" s="232">
        <f>IF(N1192="sníž. přenesená",J1192,0)</f>
        <v>0</v>
      </c>
      <c r="BI1192" s="232">
        <f>IF(N1192="nulová",J1192,0)</f>
        <v>0</v>
      </c>
      <c r="BJ1192" s="17" t="s">
        <v>80</v>
      </c>
      <c r="BK1192" s="232">
        <f>ROUND(I1192*H1192,2)</f>
        <v>0</v>
      </c>
      <c r="BL1192" s="17" t="s">
        <v>307</v>
      </c>
      <c r="BM1192" s="231" t="s">
        <v>1395</v>
      </c>
    </row>
    <row r="1193" s="14" customFormat="1">
      <c r="A1193" s="14"/>
      <c r="B1193" s="244"/>
      <c r="C1193" s="245"/>
      <c r="D1193" s="235" t="s">
        <v>179</v>
      </c>
      <c r="E1193" s="246" t="s">
        <v>1</v>
      </c>
      <c r="F1193" s="247" t="s">
        <v>82</v>
      </c>
      <c r="G1193" s="245"/>
      <c r="H1193" s="248">
        <v>2</v>
      </c>
      <c r="I1193" s="249"/>
      <c r="J1193" s="245"/>
      <c r="K1193" s="245"/>
      <c r="L1193" s="250"/>
      <c r="M1193" s="251"/>
      <c r="N1193" s="252"/>
      <c r="O1193" s="252"/>
      <c r="P1193" s="252"/>
      <c r="Q1193" s="252"/>
      <c r="R1193" s="252"/>
      <c r="S1193" s="252"/>
      <c r="T1193" s="253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4" t="s">
        <v>179</v>
      </c>
      <c r="AU1193" s="254" t="s">
        <v>82</v>
      </c>
      <c r="AV1193" s="14" t="s">
        <v>82</v>
      </c>
      <c r="AW1193" s="14" t="s">
        <v>30</v>
      </c>
      <c r="AX1193" s="14" t="s">
        <v>80</v>
      </c>
      <c r="AY1193" s="254" t="s">
        <v>171</v>
      </c>
    </row>
    <row r="1194" s="2" customFormat="1" ht="24.15" customHeight="1">
      <c r="A1194" s="38"/>
      <c r="B1194" s="39"/>
      <c r="C1194" s="266" t="s">
        <v>1396</v>
      </c>
      <c r="D1194" s="266" t="s">
        <v>393</v>
      </c>
      <c r="E1194" s="267" t="s">
        <v>1397</v>
      </c>
      <c r="F1194" s="268" t="s">
        <v>1398</v>
      </c>
      <c r="G1194" s="269" t="s">
        <v>195</v>
      </c>
      <c r="H1194" s="270">
        <v>2</v>
      </c>
      <c r="I1194" s="271"/>
      <c r="J1194" s="272">
        <f>ROUND(I1194*H1194,2)</f>
        <v>0</v>
      </c>
      <c r="K1194" s="273"/>
      <c r="L1194" s="274"/>
      <c r="M1194" s="275" t="s">
        <v>1</v>
      </c>
      <c r="N1194" s="276" t="s">
        <v>38</v>
      </c>
      <c r="O1194" s="91"/>
      <c r="P1194" s="229">
        <f>O1194*H1194</f>
        <v>0</v>
      </c>
      <c r="Q1194" s="229">
        <v>0.00046999999999999999</v>
      </c>
      <c r="R1194" s="229">
        <f>Q1194*H1194</f>
        <v>0.00093999999999999997</v>
      </c>
      <c r="S1194" s="229">
        <v>0</v>
      </c>
      <c r="T1194" s="230">
        <f>S1194*H1194</f>
        <v>0</v>
      </c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R1194" s="231" t="s">
        <v>399</v>
      </c>
      <c r="AT1194" s="231" t="s">
        <v>393</v>
      </c>
      <c r="AU1194" s="231" t="s">
        <v>82</v>
      </c>
      <c r="AY1194" s="17" t="s">
        <v>171</v>
      </c>
      <c r="BE1194" s="232">
        <f>IF(N1194="základní",J1194,0)</f>
        <v>0</v>
      </c>
      <c r="BF1194" s="232">
        <f>IF(N1194="snížená",J1194,0)</f>
        <v>0</v>
      </c>
      <c r="BG1194" s="232">
        <f>IF(N1194="zákl. přenesená",J1194,0)</f>
        <v>0</v>
      </c>
      <c r="BH1194" s="232">
        <f>IF(N1194="sníž. přenesená",J1194,0)</f>
        <v>0</v>
      </c>
      <c r="BI1194" s="232">
        <f>IF(N1194="nulová",J1194,0)</f>
        <v>0</v>
      </c>
      <c r="BJ1194" s="17" t="s">
        <v>80</v>
      </c>
      <c r="BK1194" s="232">
        <f>ROUND(I1194*H1194,2)</f>
        <v>0</v>
      </c>
      <c r="BL1194" s="17" t="s">
        <v>307</v>
      </c>
      <c r="BM1194" s="231" t="s">
        <v>1399</v>
      </c>
    </row>
    <row r="1195" s="2" customFormat="1" ht="24.15" customHeight="1">
      <c r="A1195" s="38"/>
      <c r="B1195" s="39"/>
      <c r="C1195" s="219" t="s">
        <v>1400</v>
      </c>
      <c r="D1195" s="219" t="s">
        <v>173</v>
      </c>
      <c r="E1195" s="220" t="s">
        <v>1401</v>
      </c>
      <c r="F1195" s="221" t="s">
        <v>1402</v>
      </c>
      <c r="G1195" s="222" t="s">
        <v>195</v>
      </c>
      <c r="H1195" s="223">
        <v>44</v>
      </c>
      <c r="I1195" s="224"/>
      <c r="J1195" s="225">
        <f>ROUND(I1195*H1195,2)</f>
        <v>0</v>
      </c>
      <c r="K1195" s="226"/>
      <c r="L1195" s="44"/>
      <c r="M1195" s="227" t="s">
        <v>1</v>
      </c>
      <c r="N1195" s="228" t="s">
        <v>38</v>
      </c>
      <c r="O1195" s="91"/>
      <c r="P1195" s="229">
        <f>O1195*H1195</f>
        <v>0</v>
      </c>
      <c r="Q1195" s="229">
        <v>0</v>
      </c>
      <c r="R1195" s="229">
        <f>Q1195*H1195</f>
        <v>0</v>
      </c>
      <c r="S1195" s="229">
        <v>0</v>
      </c>
      <c r="T1195" s="230">
        <f>S1195*H1195</f>
        <v>0</v>
      </c>
      <c r="U1195" s="38"/>
      <c r="V1195" s="38"/>
      <c r="W1195" s="38"/>
      <c r="X1195" s="38"/>
      <c r="Y1195" s="38"/>
      <c r="Z1195" s="38"/>
      <c r="AA1195" s="38"/>
      <c r="AB1195" s="38"/>
      <c r="AC1195" s="38"/>
      <c r="AD1195" s="38"/>
      <c r="AE1195" s="38"/>
      <c r="AR1195" s="231" t="s">
        <v>307</v>
      </c>
      <c r="AT1195" s="231" t="s">
        <v>173</v>
      </c>
      <c r="AU1195" s="231" t="s">
        <v>82</v>
      </c>
      <c r="AY1195" s="17" t="s">
        <v>171</v>
      </c>
      <c r="BE1195" s="232">
        <f>IF(N1195="základní",J1195,0)</f>
        <v>0</v>
      </c>
      <c r="BF1195" s="232">
        <f>IF(N1195="snížená",J1195,0)</f>
        <v>0</v>
      </c>
      <c r="BG1195" s="232">
        <f>IF(N1195="zákl. přenesená",J1195,0)</f>
        <v>0</v>
      </c>
      <c r="BH1195" s="232">
        <f>IF(N1195="sníž. přenesená",J1195,0)</f>
        <v>0</v>
      </c>
      <c r="BI1195" s="232">
        <f>IF(N1195="nulová",J1195,0)</f>
        <v>0</v>
      </c>
      <c r="BJ1195" s="17" t="s">
        <v>80</v>
      </c>
      <c r="BK1195" s="232">
        <f>ROUND(I1195*H1195,2)</f>
        <v>0</v>
      </c>
      <c r="BL1195" s="17" t="s">
        <v>307</v>
      </c>
      <c r="BM1195" s="231" t="s">
        <v>1403</v>
      </c>
    </row>
    <row r="1196" s="13" customFormat="1">
      <c r="A1196" s="13"/>
      <c r="B1196" s="233"/>
      <c r="C1196" s="234"/>
      <c r="D1196" s="235" t="s">
        <v>179</v>
      </c>
      <c r="E1196" s="236" t="s">
        <v>1</v>
      </c>
      <c r="F1196" s="237" t="s">
        <v>1404</v>
      </c>
      <c r="G1196" s="234"/>
      <c r="H1196" s="236" t="s">
        <v>1</v>
      </c>
      <c r="I1196" s="238"/>
      <c r="J1196" s="234"/>
      <c r="K1196" s="234"/>
      <c r="L1196" s="239"/>
      <c r="M1196" s="240"/>
      <c r="N1196" s="241"/>
      <c r="O1196" s="241"/>
      <c r="P1196" s="241"/>
      <c r="Q1196" s="241"/>
      <c r="R1196" s="241"/>
      <c r="S1196" s="241"/>
      <c r="T1196" s="242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3" t="s">
        <v>179</v>
      </c>
      <c r="AU1196" s="243" t="s">
        <v>82</v>
      </c>
      <c r="AV1196" s="13" t="s">
        <v>80</v>
      </c>
      <c r="AW1196" s="13" t="s">
        <v>30</v>
      </c>
      <c r="AX1196" s="13" t="s">
        <v>73</v>
      </c>
      <c r="AY1196" s="243" t="s">
        <v>171</v>
      </c>
    </row>
    <row r="1197" s="14" customFormat="1">
      <c r="A1197" s="14"/>
      <c r="B1197" s="244"/>
      <c r="C1197" s="245"/>
      <c r="D1197" s="235" t="s">
        <v>179</v>
      </c>
      <c r="E1197" s="246" t="s">
        <v>1</v>
      </c>
      <c r="F1197" s="247" t="s">
        <v>1405</v>
      </c>
      <c r="G1197" s="245"/>
      <c r="H1197" s="248">
        <v>43</v>
      </c>
      <c r="I1197" s="249"/>
      <c r="J1197" s="245"/>
      <c r="K1197" s="245"/>
      <c r="L1197" s="250"/>
      <c r="M1197" s="251"/>
      <c r="N1197" s="252"/>
      <c r="O1197" s="252"/>
      <c r="P1197" s="252"/>
      <c r="Q1197" s="252"/>
      <c r="R1197" s="252"/>
      <c r="S1197" s="252"/>
      <c r="T1197" s="253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4" t="s">
        <v>179</v>
      </c>
      <c r="AU1197" s="254" t="s">
        <v>82</v>
      </c>
      <c r="AV1197" s="14" t="s">
        <v>82</v>
      </c>
      <c r="AW1197" s="14" t="s">
        <v>30</v>
      </c>
      <c r="AX1197" s="14" t="s">
        <v>73</v>
      </c>
      <c r="AY1197" s="254" t="s">
        <v>171</v>
      </c>
    </row>
    <row r="1198" s="13" customFormat="1">
      <c r="A1198" s="13"/>
      <c r="B1198" s="233"/>
      <c r="C1198" s="234"/>
      <c r="D1198" s="235" t="s">
        <v>179</v>
      </c>
      <c r="E1198" s="236" t="s">
        <v>1</v>
      </c>
      <c r="F1198" s="237" t="s">
        <v>1406</v>
      </c>
      <c r="G1198" s="234"/>
      <c r="H1198" s="236" t="s">
        <v>1</v>
      </c>
      <c r="I1198" s="238"/>
      <c r="J1198" s="234"/>
      <c r="K1198" s="234"/>
      <c r="L1198" s="239"/>
      <c r="M1198" s="240"/>
      <c r="N1198" s="241"/>
      <c r="O1198" s="241"/>
      <c r="P1198" s="241"/>
      <c r="Q1198" s="241"/>
      <c r="R1198" s="241"/>
      <c r="S1198" s="241"/>
      <c r="T1198" s="242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3" t="s">
        <v>179</v>
      </c>
      <c r="AU1198" s="243" t="s">
        <v>82</v>
      </c>
      <c r="AV1198" s="13" t="s">
        <v>80</v>
      </c>
      <c r="AW1198" s="13" t="s">
        <v>30</v>
      </c>
      <c r="AX1198" s="13" t="s">
        <v>73</v>
      </c>
      <c r="AY1198" s="243" t="s">
        <v>171</v>
      </c>
    </row>
    <row r="1199" s="14" customFormat="1">
      <c r="A1199" s="14"/>
      <c r="B1199" s="244"/>
      <c r="C1199" s="245"/>
      <c r="D1199" s="235" t="s">
        <v>179</v>
      </c>
      <c r="E1199" s="246" t="s">
        <v>1</v>
      </c>
      <c r="F1199" s="247" t="s">
        <v>80</v>
      </c>
      <c r="G1199" s="245"/>
      <c r="H1199" s="248">
        <v>1</v>
      </c>
      <c r="I1199" s="249"/>
      <c r="J1199" s="245"/>
      <c r="K1199" s="245"/>
      <c r="L1199" s="250"/>
      <c r="M1199" s="251"/>
      <c r="N1199" s="252"/>
      <c r="O1199" s="252"/>
      <c r="P1199" s="252"/>
      <c r="Q1199" s="252"/>
      <c r="R1199" s="252"/>
      <c r="S1199" s="252"/>
      <c r="T1199" s="253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4" t="s">
        <v>179</v>
      </c>
      <c r="AU1199" s="254" t="s">
        <v>82</v>
      </c>
      <c r="AV1199" s="14" t="s">
        <v>82</v>
      </c>
      <c r="AW1199" s="14" t="s">
        <v>30</v>
      </c>
      <c r="AX1199" s="14" t="s">
        <v>73</v>
      </c>
      <c r="AY1199" s="254" t="s">
        <v>171</v>
      </c>
    </row>
    <row r="1200" s="15" customFormat="1">
      <c r="A1200" s="15"/>
      <c r="B1200" s="255"/>
      <c r="C1200" s="256"/>
      <c r="D1200" s="235" t="s">
        <v>179</v>
      </c>
      <c r="E1200" s="257" t="s">
        <v>1</v>
      </c>
      <c r="F1200" s="258" t="s">
        <v>187</v>
      </c>
      <c r="G1200" s="256"/>
      <c r="H1200" s="259">
        <v>44</v>
      </c>
      <c r="I1200" s="260"/>
      <c r="J1200" s="256"/>
      <c r="K1200" s="256"/>
      <c r="L1200" s="261"/>
      <c r="M1200" s="262"/>
      <c r="N1200" s="263"/>
      <c r="O1200" s="263"/>
      <c r="P1200" s="263"/>
      <c r="Q1200" s="263"/>
      <c r="R1200" s="263"/>
      <c r="S1200" s="263"/>
      <c r="T1200" s="264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265" t="s">
        <v>179</v>
      </c>
      <c r="AU1200" s="265" t="s">
        <v>82</v>
      </c>
      <c r="AV1200" s="15" t="s">
        <v>177</v>
      </c>
      <c r="AW1200" s="15" t="s">
        <v>30</v>
      </c>
      <c r="AX1200" s="15" t="s">
        <v>80</v>
      </c>
      <c r="AY1200" s="265" t="s">
        <v>171</v>
      </c>
    </row>
    <row r="1201" s="2" customFormat="1" ht="16.5" customHeight="1">
      <c r="A1201" s="38"/>
      <c r="B1201" s="39"/>
      <c r="C1201" s="266" t="s">
        <v>1407</v>
      </c>
      <c r="D1201" s="266" t="s">
        <v>393</v>
      </c>
      <c r="E1201" s="267" t="s">
        <v>1408</v>
      </c>
      <c r="F1201" s="268" t="s">
        <v>1409</v>
      </c>
      <c r="G1201" s="269" t="s">
        <v>195</v>
      </c>
      <c r="H1201" s="270">
        <v>43</v>
      </c>
      <c r="I1201" s="271"/>
      <c r="J1201" s="272">
        <f>ROUND(I1201*H1201,2)</f>
        <v>0</v>
      </c>
      <c r="K1201" s="273"/>
      <c r="L1201" s="274"/>
      <c r="M1201" s="275" t="s">
        <v>1</v>
      </c>
      <c r="N1201" s="276" t="s">
        <v>38</v>
      </c>
      <c r="O1201" s="91"/>
      <c r="P1201" s="229">
        <f>O1201*H1201</f>
        <v>0</v>
      </c>
      <c r="Q1201" s="229">
        <v>0</v>
      </c>
      <c r="R1201" s="229">
        <f>Q1201*H1201</f>
        <v>0</v>
      </c>
      <c r="S1201" s="229">
        <v>0</v>
      </c>
      <c r="T1201" s="230">
        <f>S1201*H1201</f>
        <v>0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231" t="s">
        <v>236</v>
      </c>
      <c r="AT1201" s="231" t="s">
        <v>393</v>
      </c>
      <c r="AU1201" s="231" t="s">
        <v>82</v>
      </c>
      <c r="AY1201" s="17" t="s">
        <v>171</v>
      </c>
      <c r="BE1201" s="232">
        <f>IF(N1201="základní",J1201,0)</f>
        <v>0</v>
      </c>
      <c r="BF1201" s="232">
        <f>IF(N1201="snížená",J1201,0)</f>
        <v>0</v>
      </c>
      <c r="BG1201" s="232">
        <f>IF(N1201="zákl. přenesená",J1201,0)</f>
        <v>0</v>
      </c>
      <c r="BH1201" s="232">
        <f>IF(N1201="sníž. přenesená",J1201,0)</f>
        <v>0</v>
      </c>
      <c r="BI1201" s="232">
        <f>IF(N1201="nulová",J1201,0)</f>
        <v>0</v>
      </c>
      <c r="BJ1201" s="17" t="s">
        <v>80</v>
      </c>
      <c r="BK1201" s="232">
        <f>ROUND(I1201*H1201,2)</f>
        <v>0</v>
      </c>
      <c r="BL1201" s="17" t="s">
        <v>177</v>
      </c>
      <c r="BM1201" s="231" t="s">
        <v>1410</v>
      </c>
    </row>
    <row r="1202" s="2" customFormat="1" ht="16.5" customHeight="1">
      <c r="A1202" s="38"/>
      <c r="B1202" s="39"/>
      <c r="C1202" s="266" t="s">
        <v>1411</v>
      </c>
      <c r="D1202" s="266" t="s">
        <v>393</v>
      </c>
      <c r="E1202" s="267" t="s">
        <v>1412</v>
      </c>
      <c r="F1202" s="268" t="s">
        <v>1413</v>
      </c>
      <c r="G1202" s="269" t="s">
        <v>195</v>
      </c>
      <c r="H1202" s="270">
        <v>1</v>
      </c>
      <c r="I1202" s="271"/>
      <c r="J1202" s="272">
        <f>ROUND(I1202*H1202,2)</f>
        <v>0</v>
      </c>
      <c r="K1202" s="273"/>
      <c r="L1202" s="274"/>
      <c r="M1202" s="275" t="s">
        <v>1</v>
      </c>
      <c r="N1202" s="276" t="s">
        <v>38</v>
      </c>
      <c r="O1202" s="91"/>
      <c r="P1202" s="229">
        <f>O1202*H1202</f>
        <v>0</v>
      </c>
      <c r="Q1202" s="229">
        <v>0.00027</v>
      </c>
      <c r="R1202" s="229">
        <f>Q1202*H1202</f>
        <v>0.00027</v>
      </c>
      <c r="S1202" s="229">
        <v>0</v>
      </c>
      <c r="T1202" s="230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31" t="s">
        <v>236</v>
      </c>
      <c r="AT1202" s="231" t="s">
        <v>393</v>
      </c>
      <c r="AU1202" s="231" t="s">
        <v>82</v>
      </c>
      <c r="AY1202" s="17" t="s">
        <v>171</v>
      </c>
      <c r="BE1202" s="232">
        <f>IF(N1202="základní",J1202,0)</f>
        <v>0</v>
      </c>
      <c r="BF1202" s="232">
        <f>IF(N1202="snížená",J1202,0)</f>
        <v>0</v>
      </c>
      <c r="BG1202" s="232">
        <f>IF(N1202="zákl. přenesená",J1202,0)</f>
        <v>0</v>
      </c>
      <c r="BH1202" s="232">
        <f>IF(N1202="sníž. přenesená",J1202,0)</f>
        <v>0</v>
      </c>
      <c r="BI1202" s="232">
        <f>IF(N1202="nulová",J1202,0)</f>
        <v>0</v>
      </c>
      <c r="BJ1202" s="17" t="s">
        <v>80</v>
      </c>
      <c r="BK1202" s="232">
        <f>ROUND(I1202*H1202,2)</f>
        <v>0</v>
      </c>
      <c r="BL1202" s="17" t="s">
        <v>177</v>
      </c>
      <c r="BM1202" s="231" t="s">
        <v>1414</v>
      </c>
    </row>
    <row r="1203" s="2" customFormat="1" ht="24.15" customHeight="1">
      <c r="A1203" s="38"/>
      <c r="B1203" s="39"/>
      <c r="C1203" s="219" t="s">
        <v>1415</v>
      </c>
      <c r="D1203" s="219" t="s">
        <v>173</v>
      </c>
      <c r="E1203" s="220" t="s">
        <v>1416</v>
      </c>
      <c r="F1203" s="221" t="s">
        <v>1417</v>
      </c>
      <c r="G1203" s="222" t="s">
        <v>195</v>
      </c>
      <c r="H1203" s="223">
        <v>44</v>
      </c>
      <c r="I1203" s="224"/>
      <c r="J1203" s="225">
        <f>ROUND(I1203*H1203,2)</f>
        <v>0</v>
      </c>
      <c r="K1203" s="226"/>
      <c r="L1203" s="44"/>
      <c r="M1203" s="227" t="s">
        <v>1</v>
      </c>
      <c r="N1203" s="228" t="s">
        <v>38</v>
      </c>
      <c r="O1203" s="91"/>
      <c r="P1203" s="229">
        <f>O1203*H1203</f>
        <v>0</v>
      </c>
      <c r="Q1203" s="229">
        <v>0</v>
      </c>
      <c r="R1203" s="229">
        <f>Q1203*H1203</f>
        <v>0</v>
      </c>
      <c r="S1203" s="229">
        <v>0</v>
      </c>
      <c r="T1203" s="230">
        <f>S1203*H1203</f>
        <v>0</v>
      </c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R1203" s="231" t="s">
        <v>307</v>
      </c>
      <c r="AT1203" s="231" t="s">
        <v>173</v>
      </c>
      <c r="AU1203" s="231" t="s">
        <v>82</v>
      </c>
      <c r="AY1203" s="17" t="s">
        <v>171</v>
      </c>
      <c r="BE1203" s="232">
        <f>IF(N1203="základní",J1203,0)</f>
        <v>0</v>
      </c>
      <c r="BF1203" s="232">
        <f>IF(N1203="snížená",J1203,0)</f>
        <v>0</v>
      </c>
      <c r="BG1203" s="232">
        <f>IF(N1203="zákl. přenesená",J1203,0)</f>
        <v>0</v>
      </c>
      <c r="BH1203" s="232">
        <f>IF(N1203="sníž. přenesená",J1203,0)</f>
        <v>0</v>
      </c>
      <c r="BI1203" s="232">
        <f>IF(N1203="nulová",J1203,0)</f>
        <v>0</v>
      </c>
      <c r="BJ1203" s="17" t="s">
        <v>80</v>
      </c>
      <c r="BK1203" s="232">
        <f>ROUND(I1203*H1203,2)</f>
        <v>0</v>
      </c>
      <c r="BL1203" s="17" t="s">
        <v>307</v>
      </c>
      <c r="BM1203" s="231" t="s">
        <v>1418</v>
      </c>
    </row>
    <row r="1204" s="14" customFormat="1">
      <c r="A1204" s="14"/>
      <c r="B1204" s="244"/>
      <c r="C1204" s="245"/>
      <c r="D1204" s="235" t="s">
        <v>179</v>
      </c>
      <c r="E1204" s="246" t="s">
        <v>1</v>
      </c>
      <c r="F1204" s="247" t="s">
        <v>1419</v>
      </c>
      <c r="G1204" s="245"/>
      <c r="H1204" s="248">
        <v>44</v>
      </c>
      <c r="I1204" s="249"/>
      <c r="J1204" s="245"/>
      <c r="K1204" s="245"/>
      <c r="L1204" s="250"/>
      <c r="M1204" s="251"/>
      <c r="N1204" s="252"/>
      <c r="O1204" s="252"/>
      <c r="P1204" s="252"/>
      <c r="Q1204" s="252"/>
      <c r="R1204" s="252"/>
      <c r="S1204" s="252"/>
      <c r="T1204" s="253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4" t="s">
        <v>179</v>
      </c>
      <c r="AU1204" s="254" t="s">
        <v>82</v>
      </c>
      <c r="AV1204" s="14" t="s">
        <v>82</v>
      </c>
      <c r="AW1204" s="14" t="s">
        <v>30</v>
      </c>
      <c r="AX1204" s="14" t="s">
        <v>80</v>
      </c>
      <c r="AY1204" s="254" t="s">
        <v>171</v>
      </c>
    </row>
    <row r="1205" s="2" customFormat="1" ht="33" customHeight="1">
      <c r="A1205" s="38"/>
      <c r="B1205" s="39"/>
      <c r="C1205" s="219" t="s">
        <v>1420</v>
      </c>
      <c r="D1205" s="219" t="s">
        <v>173</v>
      </c>
      <c r="E1205" s="220" t="s">
        <v>1421</v>
      </c>
      <c r="F1205" s="221" t="s">
        <v>1422</v>
      </c>
      <c r="G1205" s="222" t="s">
        <v>239</v>
      </c>
      <c r="H1205" s="223">
        <v>35</v>
      </c>
      <c r="I1205" s="224"/>
      <c r="J1205" s="225">
        <f>ROUND(I1205*H1205,2)</f>
        <v>0</v>
      </c>
      <c r="K1205" s="226"/>
      <c r="L1205" s="44"/>
      <c r="M1205" s="227" t="s">
        <v>1</v>
      </c>
      <c r="N1205" s="228" t="s">
        <v>38</v>
      </c>
      <c r="O1205" s="91"/>
      <c r="P1205" s="229">
        <f>O1205*H1205</f>
        <v>0</v>
      </c>
      <c r="Q1205" s="229">
        <v>0</v>
      </c>
      <c r="R1205" s="229">
        <f>Q1205*H1205</f>
        <v>0</v>
      </c>
      <c r="S1205" s="229">
        <v>0</v>
      </c>
      <c r="T1205" s="230">
        <f>S1205*H1205</f>
        <v>0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31" t="s">
        <v>307</v>
      </c>
      <c r="AT1205" s="231" t="s">
        <v>173</v>
      </c>
      <c r="AU1205" s="231" t="s">
        <v>82</v>
      </c>
      <c r="AY1205" s="17" t="s">
        <v>171</v>
      </c>
      <c r="BE1205" s="232">
        <f>IF(N1205="základní",J1205,0)</f>
        <v>0</v>
      </c>
      <c r="BF1205" s="232">
        <f>IF(N1205="snížená",J1205,0)</f>
        <v>0</v>
      </c>
      <c r="BG1205" s="232">
        <f>IF(N1205="zákl. přenesená",J1205,0)</f>
        <v>0</v>
      </c>
      <c r="BH1205" s="232">
        <f>IF(N1205="sníž. přenesená",J1205,0)</f>
        <v>0</v>
      </c>
      <c r="BI1205" s="232">
        <f>IF(N1205="nulová",J1205,0)</f>
        <v>0</v>
      </c>
      <c r="BJ1205" s="17" t="s">
        <v>80</v>
      </c>
      <c r="BK1205" s="232">
        <f>ROUND(I1205*H1205,2)</f>
        <v>0</v>
      </c>
      <c r="BL1205" s="17" t="s">
        <v>307</v>
      </c>
      <c r="BM1205" s="231" t="s">
        <v>1423</v>
      </c>
    </row>
    <row r="1206" s="14" customFormat="1">
      <c r="A1206" s="14"/>
      <c r="B1206" s="244"/>
      <c r="C1206" s="245"/>
      <c r="D1206" s="235" t="s">
        <v>179</v>
      </c>
      <c r="E1206" s="246" t="s">
        <v>1</v>
      </c>
      <c r="F1206" s="247" t="s">
        <v>435</v>
      </c>
      <c r="G1206" s="245"/>
      <c r="H1206" s="248">
        <v>35</v>
      </c>
      <c r="I1206" s="249"/>
      <c r="J1206" s="245"/>
      <c r="K1206" s="245"/>
      <c r="L1206" s="250"/>
      <c r="M1206" s="251"/>
      <c r="N1206" s="252"/>
      <c r="O1206" s="252"/>
      <c r="P1206" s="252"/>
      <c r="Q1206" s="252"/>
      <c r="R1206" s="252"/>
      <c r="S1206" s="252"/>
      <c r="T1206" s="253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4" t="s">
        <v>179</v>
      </c>
      <c r="AU1206" s="254" t="s">
        <v>82</v>
      </c>
      <c r="AV1206" s="14" t="s">
        <v>82</v>
      </c>
      <c r="AW1206" s="14" t="s">
        <v>30</v>
      </c>
      <c r="AX1206" s="14" t="s">
        <v>80</v>
      </c>
      <c r="AY1206" s="254" t="s">
        <v>171</v>
      </c>
    </row>
    <row r="1207" s="2" customFormat="1" ht="24.15" customHeight="1">
      <c r="A1207" s="38"/>
      <c r="B1207" s="39"/>
      <c r="C1207" s="266" t="s">
        <v>1424</v>
      </c>
      <c r="D1207" s="266" t="s">
        <v>393</v>
      </c>
      <c r="E1207" s="267" t="s">
        <v>1425</v>
      </c>
      <c r="F1207" s="268" t="s">
        <v>1426</v>
      </c>
      <c r="G1207" s="269" t="s">
        <v>239</v>
      </c>
      <c r="H1207" s="270">
        <v>42</v>
      </c>
      <c r="I1207" s="271"/>
      <c r="J1207" s="272">
        <f>ROUND(I1207*H1207,2)</f>
        <v>0</v>
      </c>
      <c r="K1207" s="273"/>
      <c r="L1207" s="274"/>
      <c r="M1207" s="275" t="s">
        <v>1</v>
      </c>
      <c r="N1207" s="276" t="s">
        <v>38</v>
      </c>
      <c r="O1207" s="91"/>
      <c r="P1207" s="229">
        <f>O1207*H1207</f>
        <v>0</v>
      </c>
      <c r="Q1207" s="229">
        <v>9.0000000000000006E-05</v>
      </c>
      <c r="R1207" s="229">
        <f>Q1207*H1207</f>
        <v>0.0037800000000000004</v>
      </c>
      <c r="S1207" s="229">
        <v>0</v>
      </c>
      <c r="T1207" s="230">
        <f>S1207*H1207</f>
        <v>0</v>
      </c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R1207" s="231" t="s">
        <v>399</v>
      </c>
      <c r="AT1207" s="231" t="s">
        <v>393</v>
      </c>
      <c r="AU1207" s="231" t="s">
        <v>82</v>
      </c>
      <c r="AY1207" s="17" t="s">
        <v>171</v>
      </c>
      <c r="BE1207" s="232">
        <f>IF(N1207="základní",J1207,0)</f>
        <v>0</v>
      </c>
      <c r="BF1207" s="232">
        <f>IF(N1207="snížená",J1207,0)</f>
        <v>0</v>
      </c>
      <c r="BG1207" s="232">
        <f>IF(N1207="zákl. přenesená",J1207,0)</f>
        <v>0</v>
      </c>
      <c r="BH1207" s="232">
        <f>IF(N1207="sníž. přenesená",J1207,0)</f>
        <v>0</v>
      </c>
      <c r="BI1207" s="232">
        <f>IF(N1207="nulová",J1207,0)</f>
        <v>0</v>
      </c>
      <c r="BJ1207" s="17" t="s">
        <v>80</v>
      </c>
      <c r="BK1207" s="232">
        <f>ROUND(I1207*H1207,2)</f>
        <v>0</v>
      </c>
      <c r="BL1207" s="17" t="s">
        <v>307</v>
      </c>
      <c r="BM1207" s="231" t="s">
        <v>1427</v>
      </c>
    </row>
    <row r="1208" s="14" customFormat="1">
      <c r="A1208" s="14"/>
      <c r="B1208" s="244"/>
      <c r="C1208" s="245"/>
      <c r="D1208" s="235" t="s">
        <v>179</v>
      </c>
      <c r="E1208" s="246" t="s">
        <v>1</v>
      </c>
      <c r="F1208" s="247" t="s">
        <v>435</v>
      </c>
      <c r="G1208" s="245"/>
      <c r="H1208" s="248">
        <v>35</v>
      </c>
      <c r="I1208" s="249"/>
      <c r="J1208" s="245"/>
      <c r="K1208" s="245"/>
      <c r="L1208" s="250"/>
      <c r="M1208" s="251"/>
      <c r="N1208" s="252"/>
      <c r="O1208" s="252"/>
      <c r="P1208" s="252"/>
      <c r="Q1208" s="252"/>
      <c r="R1208" s="252"/>
      <c r="S1208" s="252"/>
      <c r="T1208" s="253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4" t="s">
        <v>179</v>
      </c>
      <c r="AU1208" s="254" t="s">
        <v>82</v>
      </c>
      <c r="AV1208" s="14" t="s">
        <v>82</v>
      </c>
      <c r="AW1208" s="14" t="s">
        <v>30</v>
      </c>
      <c r="AX1208" s="14" t="s">
        <v>80</v>
      </c>
      <c r="AY1208" s="254" t="s">
        <v>171</v>
      </c>
    </row>
    <row r="1209" s="14" customFormat="1">
      <c r="A1209" s="14"/>
      <c r="B1209" s="244"/>
      <c r="C1209" s="245"/>
      <c r="D1209" s="235" t="s">
        <v>179</v>
      </c>
      <c r="E1209" s="245"/>
      <c r="F1209" s="247" t="s">
        <v>1428</v>
      </c>
      <c r="G1209" s="245"/>
      <c r="H1209" s="248">
        <v>42</v>
      </c>
      <c r="I1209" s="249"/>
      <c r="J1209" s="245"/>
      <c r="K1209" s="245"/>
      <c r="L1209" s="250"/>
      <c r="M1209" s="251"/>
      <c r="N1209" s="252"/>
      <c r="O1209" s="252"/>
      <c r="P1209" s="252"/>
      <c r="Q1209" s="252"/>
      <c r="R1209" s="252"/>
      <c r="S1209" s="252"/>
      <c r="T1209" s="253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4" t="s">
        <v>179</v>
      </c>
      <c r="AU1209" s="254" t="s">
        <v>82</v>
      </c>
      <c r="AV1209" s="14" t="s">
        <v>82</v>
      </c>
      <c r="AW1209" s="14" t="s">
        <v>4</v>
      </c>
      <c r="AX1209" s="14" t="s">
        <v>80</v>
      </c>
      <c r="AY1209" s="254" t="s">
        <v>171</v>
      </c>
    </row>
    <row r="1210" s="2" customFormat="1" ht="16.5" customHeight="1">
      <c r="A1210" s="38"/>
      <c r="B1210" s="39"/>
      <c r="C1210" s="219" t="s">
        <v>1429</v>
      </c>
      <c r="D1210" s="219" t="s">
        <v>173</v>
      </c>
      <c r="E1210" s="220" t="s">
        <v>1430</v>
      </c>
      <c r="F1210" s="221" t="s">
        <v>1431</v>
      </c>
      <c r="G1210" s="222" t="s">
        <v>195</v>
      </c>
      <c r="H1210" s="223">
        <v>10</v>
      </c>
      <c r="I1210" s="224"/>
      <c r="J1210" s="225">
        <f>ROUND(I1210*H1210,2)</f>
        <v>0</v>
      </c>
      <c r="K1210" s="226"/>
      <c r="L1210" s="44"/>
      <c r="M1210" s="227" t="s">
        <v>1</v>
      </c>
      <c r="N1210" s="228" t="s">
        <v>38</v>
      </c>
      <c r="O1210" s="91"/>
      <c r="P1210" s="229">
        <f>O1210*H1210</f>
        <v>0</v>
      </c>
      <c r="Q1210" s="229">
        <v>0</v>
      </c>
      <c r="R1210" s="229">
        <f>Q1210*H1210</f>
        <v>0</v>
      </c>
      <c r="S1210" s="229">
        <v>0</v>
      </c>
      <c r="T1210" s="230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31" t="s">
        <v>307</v>
      </c>
      <c r="AT1210" s="231" t="s">
        <v>173</v>
      </c>
      <c r="AU1210" s="231" t="s">
        <v>82</v>
      </c>
      <c r="AY1210" s="17" t="s">
        <v>171</v>
      </c>
      <c r="BE1210" s="232">
        <f>IF(N1210="základní",J1210,0)</f>
        <v>0</v>
      </c>
      <c r="BF1210" s="232">
        <f>IF(N1210="snížená",J1210,0)</f>
        <v>0</v>
      </c>
      <c r="BG1210" s="232">
        <f>IF(N1210="zákl. přenesená",J1210,0)</f>
        <v>0</v>
      </c>
      <c r="BH1210" s="232">
        <f>IF(N1210="sníž. přenesená",J1210,0)</f>
        <v>0</v>
      </c>
      <c r="BI1210" s="232">
        <f>IF(N1210="nulová",J1210,0)</f>
        <v>0</v>
      </c>
      <c r="BJ1210" s="17" t="s">
        <v>80</v>
      </c>
      <c r="BK1210" s="232">
        <f>ROUND(I1210*H1210,2)</f>
        <v>0</v>
      </c>
      <c r="BL1210" s="17" t="s">
        <v>307</v>
      </c>
      <c r="BM1210" s="231" t="s">
        <v>1432</v>
      </c>
    </row>
    <row r="1211" s="14" customFormat="1">
      <c r="A1211" s="14"/>
      <c r="B1211" s="244"/>
      <c r="C1211" s="245"/>
      <c r="D1211" s="235" t="s">
        <v>179</v>
      </c>
      <c r="E1211" s="246" t="s">
        <v>1</v>
      </c>
      <c r="F1211" s="247" t="s">
        <v>107</v>
      </c>
      <c r="G1211" s="245"/>
      <c r="H1211" s="248">
        <v>10</v>
      </c>
      <c r="I1211" s="249"/>
      <c r="J1211" s="245"/>
      <c r="K1211" s="245"/>
      <c r="L1211" s="250"/>
      <c r="M1211" s="251"/>
      <c r="N1211" s="252"/>
      <c r="O1211" s="252"/>
      <c r="P1211" s="252"/>
      <c r="Q1211" s="252"/>
      <c r="R1211" s="252"/>
      <c r="S1211" s="252"/>
      <c r="T1211" s="253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4" t="s">
        <v>179</v>
      </c>
      <c r="AU1211" s="254" t="s">
        <v>82</v>
      </c>
      <c r="AV1211" s="14" t="s">
        <v>82</v>
      </c>
      <c r="AW1211" s="14" t="s">
        <v>30</v>
      </c>
      <c r="AX1211" s="14" t="s">
        <v>80</v>
      </c>
      <c r="AY1211" s="254" t="s">
        <v>171</v>
      </c>
    </row>
    <row r="1212" s="2" customFormat="1" ht="16.5" customHeight="1">
      <c r="A1212" s="38"/>
      <c r="B1212" s="39"/>
      <c r="C1212" s="266" t="s">
        <v>1433</v>
      </c>
      <c r="D1212" s="266" t="s">
        <v>393</v>
      </c>
      <c r="E1212" s="267" t="s">
        <v>1434</v>
      </c>
      <c r="F1212" s="268" t="s">
        <v>1435</v>
      </c>
      <c r="G1212" s="269" t="s">
        <v>195</v>
      </c>
      <c r="H1212" s="270">
        <v>10</v>
      </c>
      <c r="I1212" s="271"/>
      <c r="J1212" s="272">
        <f>ROUND(I1212*H1212,2)</f>
        <v>0</v>
      </c>
      <c r="K1212" s="273"/>
      <c r="L1212" s="274"/>
      <c r="M1212" s="275" t="s">
        <v>1</v>
      </c>
      <c r="N1212" s="276" t="s">
        <v>38</v>
      </c>
      <c r="O1212" s="91"/>
      <c r="P1212" s="229">
        <f>O1212*H1212</f>
        <v>0</v>
      </c>
      <c r="Q1212" s="229">
        <v>0.00016000000000000001</v>
      </c>
      <c r="R1212" s="229">
        <f>Q1212*H1212</f>
        <v>0.0016000000000000001</v>
      </c>
      <c r="S1212" s="229">
        <v>0</v>
      </c>
      <c r="T1212" s="230">
        <f>S1212*H1212</f>
        <v>0</v>
      </c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R1212" s="231" t="s">
        <v>399</v>
      </c>
      <c r="AT1212" s="231" t="s">
        <v>393</v>
      </c>
      <c r="AU1212" s="231" t="s">
        <v>82</v>
      </c>
      <c r="AY1212" s="17" t="s">
        <v>171</v>
      </c>
      <c r="BE1212" s="232">
        <f>IF(N1212="základní",J1212,0)</f>
        <v>0</v>
      </c>
      <c r="BF1212" s="232">
        <f>IF(N1212="snížená",J1212,0)</f>
        <v>0</v>
      </c>
      <c r="BG1212" s="232">
        <f>IF(N1212="zákl. přenesená",J1212,0)</f>
        <v>0</v>
      </c>
      <c r="BH1212" s="232">
        <f>IF(N1212="sníž. přenesená",J1212,0)</f>
        <v>0</v>
      </c>
      <c r="BI1212" s="232">
        <f>IF(N1212="nulová",J1212,0)</f>
        <v>0</v>
      </c>
      <c r="BJ1212" s="17" t="s">
        <v>80</v>
      </c>
      <c r="BK1212" s="232">
        <f>ROUND(I1212*H1212,2)</f>
        <v>0</v>
      </c>
      <c r="BL1212" s="17" t="s">
        <v>307</v>
      </c>
      <c r="BM1212" s="231" t="s">
        <v>1436</v>
      </c>
    </row>
    <row r="1213" s="14" customFormat="1">
      <c r="A1213" s="14"/>
      <c r="B1213" s="244"/>
      <c r="C1213" s="245"/>
      <c r="D1213" s="235" t="s">
        <v>179</v>
      </c>
      <c r="E1213" s="246" t="s">
        <v>1</v>
      </c>
      <c r="F1213" s="247" t="s">
        <v>107</v>
      </c>
      <c r="G1213" s="245"/>
      <c r="H1213" s="248">
        <v>10</v>
      </c>
      <c r="I1213" s="249"/>
      <c r="J1213" s="245"/>
      <c r="K1213" s="245"/>
      <c r="L1213" s="250"/>
      <c r="M1213" s="251"/>
      <c r="N1213" s="252"/>
      <c r="O1213" s="252"/>
      <c r="P1213" s="252"/>
      <c r="Q1213" s="252"/>
      <c r="R1213" s="252"/>
      <c r="S1213" s="252"/>
      <c r="T1213" s="253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4" t="s">
        <v>179</v>
      </c>
      <c r="AU1213" s="254" t="s">
        <v>82</v>
      </c>
      <c r="AV1213" s="14" t="s">
        <v>82</v>
      </c>
      <c r="AW1213" s="14" t="s">
        <v>30</v>
      </c>
      <c r="AX1213" s="14" t="s">
        <v>80</v>
      </c>
      <c r="AY1213" s="254" t="s">
        <v>171</v>
      </c>
    </row>
    <row r="1214" s="2" customFormat="1" ht="24.15" customHeight="1">
      <c r="A1214" s="38"/>
      <c r="B1214" s="39"/>
      <c r="C1214" s="219" t="s">
        <v>1437</v>
      </c>
      <c r="D1214" s="219" t="s">
        <v>173</v>
      </c>
      <c r="E1214" s="220" t="s">
        <v>1438</v>
      </c>
      <c r="F1214" s="221" t="s">
        <v>1439</v>
      </c>
      <c r="G1214" s="222" t="s">
        <v>195</v>
      </c>
      <c r="H1214" s="223">
        <v>1</v>
      </c>
      <c r="I1214" s="224"/>
      <c r="J1214" s="225">
        <f>ROUND(I1214*H1214,2)</f>
        <v>0</v>
      </c>
      <c r="K1214" s="226"/>
      <c r="L1214" s="44"/>
      <c r="M1214" s="227" t="s">
        <v>1</v>
      </c>
      <c r="N1214" s="228" t="s">
        <v>38</v>
      </c>
      <c r="O1214" s="91"/>
      <c r="P1214" s="229">
        <f>O1214*H1214</f>
        <v>0</v>
      </c>
      <c r="Q1214" s="229">
        <v>0</v>
      </c>
      <c r="R1214" s="229">
        <f>Q1214*H1214</f>
        <v>0</v>
      </c>
      <c r="S1214" s="229">
        <v>0</v>
      </c>
      <c r="T1214" s="230">
        <f>S1214*H1214</f>
        <v>0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231" t="s">
        <v>307</v>
      </c>
      <c r="AT1214" s="231" t="s">
        <v>173</v>
      </c>
      <c r="AU1214" s="231" t="s">
        <v>82</v>
      </c>
      <c r="AY1214" s="17" t="s">
        <v>171</v>
      </c>
      <c r="BE1214" s="232">
        <f>IF(N1214="základní",J1214,0)</f>
        <v>0</v>
      </c>
      <c r="BF1214" s="232">
        <f>IF(N1214="snížená",J1214,0)</f>
        <v>0</v>
      </c>
      <c r="BG1214" s="232">
        <f>IF(N1214="zákl. přenesená",J1214,0)</f>
        <v>0</v>
      </c>
      <c r="BH1214" s="232">
        <f>IF(N1214="sníž. přenesená",J1214,0)</f>
        <v>0</v>
      </c>
      <c r="BI1214" s="232">
        <f>IF(N1214="nulová",J1214,0)</f>
        <v>0</v>
      </c>
      <c r="BJ1214" s="17" t="s">
        <v>80</v>
      </c>
      <c r="BK1214" s="232">
        <f>ROUND(I1214*H1214,2)</f>
        <v>0</v>
      </c>
      <c r="BL1214" s="17" t="s">
        <v>307</v>
      </c>
      <c r="BM1214" s="231" t="s">
        <v>1440</v>
      </c>
    </row>
    <row r="1215" s="2" customFormat="1" ht="24.15" customHeight="1">
      <c r="A1215" s="38"/>
      <c r="B1215" s="39"/>
      <c r="C1215" s="219" t="s">
        <v>1441</v>
      </c>
      <c r="D1215" s="219" t="s">
        <v>173</v>
      </c>
      <c r="E1215" s="220" t="s">
        <v>1442</v>
      </c>
      <c r="F1215" s="221" t="s">
        <v>1443</v>
      </c>
      <c r="G1215" s="222" t="s">
        <v>371</v>
      </c>
      <c r="H1215" s="223">
        <v>0.031</v>
      </c>
      <c r="I1215" s="224"/>
      <c r="J1215" s="225">
        <f>ROUND(I1215*H1215,2)</f>
        <v>0</v>
      </c>
      <c r="K1215" s="226"/>
      <c r="L1215" s="44"/>
      <c r="M1215" s="227" t="s">
        <v>1</v>
      </c>
      <c r="N1215" s="228" t="s">
        <v>38</v>
      </c>
      <c r="O1215" s="91"/>
      <c r="P1215" s="229">
        <f>O1215*H1215</f>
        <v>0</v>
      </c>
      <c r="Q1215" s="229">
        <v>0</v>
      </c>
      <c r="R1215" s="229">
        <f>Q1215*H1215</f>
        <v>0</v>
      </c>
      <c r="S1215" s="229">
        <v>0</v>
      </c>
      <c r="T1215" s="230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31" t="s">
        <v>307</v>
      </c>
      <c r="AT1215" s="231" t="s">
        <v>173</v>
      </c>
      <c r="AU1215" s="231" t="s">
        <v>82</v>
      </c>
      <c r="AY1215" s="17" t="s">
        <v>171</v>
      </c>
      <c r="BE1215" s="232">
        <f>IF(N1215="základní",J1215,0)</f>
        <v>0</v>
      </c>
      <c r="BF1215" s="232">
        <f>IF(N1215="snížená",J1215,0)</f>
        <v>0</v>
      </c>
      <c r="BG1215" s="232">
        <f>IF(N1215="zákl. přenesená",J1215,0)</f>
        <v>0</v>
      </c>
      <c r="BH1215" s="232">
        <f>IF(N1215="sníž. přenesená",J1215,0)</f>
        <v>0</v>
      </c>
      <c r="BI1215" s="232">
        <f>IF(N1215="nulová",J1215,0)</f>
        <v>0</v>
      </c>
      <c r="BJ1215" s="17" t="s">
        <v>80</v>
      </c>
      <c r="BK1215" s="232">
        <f>ROUND(I1215*H1215,2)</f>
        <v>0</v>
      </c>
      <c r="BL1215" s="17" t="s">
        <v>307</v>
      </c>
      <c r="BM1215" s="231" t="s">
        <v>1444</v>
      </c>
    </row>
    <row r="1216" s="2" customFormat="1" ht="24.15" customHeight="1">
      <c r="A1216" s="38"/>
      <c r="B1216" s="39"/>
      <c r="C1216" s="219" t="s">
        <v>1445</v>
      </c>
      <c r="D1216" s="219" t="s">
        <v>173</v>
      </c>
      <c r="E1216" s="220" t="s">
        <v>1446</v>
      </c>
      <c r="F1216" s="221" t="s">
        <v>1447</v>
      </c>
      <c r="G1216" s="222" t="s">
        <v>371</v>
      </c>
      <c r="H1216" s="223">
        <v>0.031</v>
      </c>
      <c r="I1216" s="224"/>
      <c r="J1216" s="225">
        <f>ROUND(I1216*H1216,2)</f>
        <v>0</v>
      </c>
      <c r="K1216" s="226"/>
      <c r="L1216" s="44"/>
      <c r="M1216" s="227" t="s">
        <v>1</v>
      </c>
      <c r="N1216" s="228" t="s">
        <v>38</v>
      </c>
      <c r="O1216" s="91"/>
      <c r="P1216" s="229">
        <f>O1216*H1216</f>
        <v>0</v>
      </c>
      <c r="Q1216" s="229">
        <v>0</v>
      </c>
      <c r="R1216" s="229">
        <f>Q1216*H1216</f>
        <v>0</v>
      </c>
      <c r="S1216" s="229">
        <v>0</v>
      </c>
      <c r="T1216" s="230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31" t="s">
        <v>307</v>
      </c>
      <c r="AT1216" s="231" t="s">
        <v>173</v>
      </c>
      <c r="AU1216" s="231" t="s">
        <v>82</v>
      </c>
      <c r="AY1216" s="17" t="s">
        <v>171</v>
      </c>
      <c r="BE1216" s="232">
        <f>IF(N1216="základní",J1216,0)</f>
        <v>0</v>
      </c>
      <c r="BF1216" s="232">
        <f>IF(N1216="snížená",J1216,0)</f>
        <v>0</v>
      </c>
      <c r="BG1216" s="232">
        <f>IF(N1216="zákl. přenesená",J1216,0)</f>
        <v>0</v>
      </c>
      <c r="BH1216" s="232">
        <f>IF(N1216="sníž. přenesená",J1216,0)</f>
        <v>0</v>
      </c>
      <c r="BI1216" s="232">
        <f>IF(N1216="nulová",J1216,0)</f>
        <v>0</v>
      </c>
      <c r="BJ1216" s="17" t="s">
        <v>80</v>
      </c>
      <c r="BK1216" s="232">
        <f>ROUND(I1216*H1216,2)</f>
        <v>0</v>
      </c>
      <c r="BL1216" s="17" t="s">
        <v>307</v>
      </c>
      <c r="BM1216" s="231" t="s">
        <v>1448</v>
      </c>
    </row>
    <row r="1217" s="2" customFormat="1" ht="24.15" customHeight="1">
      <c r="A1217" s="38"/>
      <c r="B1217" s="39"/>
      <c r="C1217" s="219" t="s">
        <v>1449</v>
      </c>
      <c r="D1217" s="219" t="s">
        <v>173</v>
      </c>
      <c r="E1217" s="220" t="s">
        <v>1450</v>
      </c>
      <c r="F1217" s="221" t="s">
        <v>1451</v>
      </c>
      <c r="G1217" s="222" t="s">
        <v>371</v>
      </c>
      <c r="H1217" s="223">
        <v>0.031</v>
      </c>
      <c r="I1217" s="224"/>
      <c r="J1217" s="225">
        <f>ROUND(I1217*H1217,2)</f>
        <v>0</v>
      </c>
      <c r="K1217" s="226"/>
      <c r="L1217" s="44"/>
      <c r="M1217" s="227" t="s">
        <v>1</v>
      </c>
      <c r="N1217" s="228" t="s">
        <v>38</v>
      </c>
      <c r="O1217" s="91"/>
      <c r="P1217" s="229">
        <f>O1217*H1217</f>
        <v>0</v>
      </c>
      <c r="Q1217" s="229">
        <v>0</v>
      </c>
      <c r="R1217" s="229">
        <f>Q1217*H1217</f>
        <v>0</v>
      </c>
      <c r="S1217" s="229">
        <v>0</v>
      </c>
      <c r="T1217" s="230">
        <f>S1217*H1217</f>
        <v>0</v>
      </c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R1217" s="231" t="s">
        <v>307</v>
      </c>
      <c r="AT1217" s="231" t="s">
        <v>173</v>
      </c>
      <c r="AU1217" s="231" t="s">
        <v>82</v>
      </c>
      <c r="AY1217" s="17" t="s">
        <v>171</v>
      </c>
      <c r="BE1217" s="232">
        <f>IF(N1217="základní",J1217,0)</f>
        <v>0</v>
      </c>
      <c r="BF1217" s="232">
        <f>IF(N1217="snížená",J1217,0)</f>
        <v>0</v>
      </c>
      <c r="BG1217" s="232">
        <f>IF(N1217="zákl. přenesená",J1217,0)</f>
        <v>0</v>
      </c>
      <c r="BH1217" s="232">
        <f>IF(N1217="sníž. přenesená",J1217,0)</f>
        <v>0</v>
      </c>
      <c r="BI1217" s="232">
        <f>IF(N1217="nulová",J1217,0)</f>
        <v>0</v>
      </c>
      <c r="BJ1217" s="17" t="s">
        <v>80</v>
      </c>
      <c r="BK1217" s="232">
        <f>ROUND(I1217*H1217,2)</f>
        <v>0</v>
      </c>
      <c r="BL1217" s="17" t="s">
        <v>307</v>
      </c>
      <c r="BM1217" s="231" t="s">
        <v>1452</v>
      </c>
    </row>
    <row r="1218" s="12" customFormat="1" ht="22.8" customHeight="1">
      <c r="A1218" s="12"/>
      <c r="B1218" s="203"/>
      <c r="C1218" s="204"/>
      <c r="D1218" s="205" t="s">
        <v>72</v>
      </c>
      <c r="E1218" s="217" t="s">
        <v>1453</v>
      </c>
      <c r="F1218" s="217" t="s">
        <v>1454</v>
      </c>
      <c r="G1218" s="204"/>
      <c r="H1218" s="204"/>
      <c r="I1218" s="207"/>
      <c r="J1218" s="218">
        <f>BK1218</f>
        <v>0</v>
      </c>
      <c r="K1218" s="204"/>
      <c r="L1218" s="209"/>
      <c r="M1218" s="210"/>
      <c r="N1218" s="211"/>
      <c r="O1218" s="211"/>
      <c r="P1218" s="212">
        <f>SUM(P1219:P1230)</f>
        <v>0</v>
      </c>
      <c r="Q1218" s="211"/>
      <c r="R1218" s="212">
        <f>SUM(R1219:R1230)</f>
        <v>0.64434734999999999</v>
      </c>
      <c r="S1218" s="211"/>
      <c r="T1218" s="213">
        <f>SUM(T1219:T1230)</f>
        <v>0</v>
      </c>
      <c r="U1218" s="12"/>
      <c r="V1218" s="12"/>
      <c r="W1218" s="12"/>
      <c r="X1218" s="12"/>
      <c r="Y1218" s="12"/>
      <c r="Z1218" s="12"/>
      <c r="AA1218" s="12"/>
      <c r="AB1218" s="12"/>
      <c r="AC1218" s="12"/>
      <c r="AD1218" s="12"/>
      <c r="AE1218" s="12"/>
      <c r="AR1218" s="214" t="s">
        <v>82</v>
      </c>
      <c r="AT1218" s="215" t="s">
        <v>72</v>
      </c>
      <c r="AU1218" s="215" t="s">
        <v>80</v>
      </c>
      <c r="AY1218" s="214" t="s">
        <v>171</v>
      </c>
      <c r="BK1218" s="216">
        <f>SUM(BK1219:BK1230)</f>
        <v>0</v>
      </c>
    </row>
    <row r="1219" s="2" customFormat="1" ht="24.15" customHeight="1">
      <c r="A1219" s="38"/>
      <c r="B1219" s="39"/>
      <c r="C1219" s="219" t="s">
        <v>1455</v>
      </c>
      <c r="D1219" s="219" t="s">
        <v>173</v>
      </c>
      <c r="E1219" s="220" t="s">
        <v>1456</v>
      </c>
      <c r="F1219" s="221" t="s">
        <v>1457</v>
      </c>
      <c r="G1219" s="222" t="s">
        <v>211</v>
      </c>
      <c r="H1219" s="223">
        <v>6.4210000000000003</v>
      </c>
      <c r="I1219" s="224"/>
      <c r="J1219" s="225">
        <f>ROUND(I1219*H1219,2)</f>
        <v>0</v>
      </c>
      <c r="K1219" s="226"/>
      <c r="L1219" s="44"/>
      <c r="M1219" s="227" t="s">
        <v>1</v>
      </c>
      <c r="N1219" s="228" t="s">
        <v>38</v>
      </c>
      <c r="O1219" s="91"/>
      <c r="P1219" s="229">
        <f>O1219*H1219</f>
        <v>0</v>
      </c>
      <c r="Q1219" s="229">
        <v>0.10035</v>
      </c>
      <c r="R1219" s="229">
        <f>Q1219*H1219</f>
        <v>0.64434734999999999</v>
      </c>
      <c r="S1219" s="229">
        <v>0</v>
      </c>
      <c r="T1219" s="230">
        <f>S1219*H1219</f>
        <v>0</v>
      </c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R1219" s="231" t="s">
        <v>307</v>
      </c>
      <c r="AT1219" s="231" t="s">
        <v>173</v>
      </c>
      <c r="AU1219" s="231" t="s">
        <v>82</v>
      </c>
      <c r="AY1219" s="17" t="s">
        <v>171</v>
      </c>
      <c r="BE1219" s="232">
        <f>IF(N1219="základní",J1219,0)</f>
        <v>0</v>
      </c>
      <c r="BF1219" s="232">
        <f>IF(N1219="snížená",J1219,0)</f>
        <v>0</v>
      </c>
      <c r="BG1219" s="232">
        <f>IF(N1219="zákl. přenesená",J1219,0)</f>
        <v>0</v>
      </c>
      <c r="BH1219" s="232">
        <f>IF(N1219="sníž. přenesená",J1219,0)</f>
        <v>0</v>
      </c>
      <c r="BI1219" s="232">
        <f>IF(N1219="nulová",J1219,0)</f>
        <v>0</v>
      </c>
      <c r="BJ1219" s="17" t="s">
        <v>80</v>
      </c>
      <c r="BK1219" s="232">
        <f>ROUND(I1219*H1219,2)</f>
        <v>0</v>
      </c>
      <c r="BL1219" s="17" t="s">
        <v>307</v>
      </c>
      <c r="BM1219" s="231" t="s">
        <v>1458</v>
      </c>
    </row>
    <row r="1220" s="13" customFormat="1">
      <c r="A1220" s="13"/>
      <c r="B1220" s="233"/>
      <c r="C1220" s="234"/>
      <c r="D1220" s="235" t="s">
        <v>179</v>
      </c>
      <c r="E1220" s="236" t="s">
        <v>1</v>
      </c>
      <c r="F1220" s="237" t="s">
        <v>1042</v>
      </c>
      <c r="G1220" s="234"/>
      <c r="H1220" s="236" t="s">
        <v>1</v>
      </c>
      <c r="I1220" s="238"/>
      <c r="J1220" s="234"/>
      <c r="K1220" s="234"/>
      <c r="L1220" s="239"/>
      <c r="M1220" s="240"/>
      <c r="N1220" s="241"/>
      <c r="O1220" s="241"/>
      <c r="P1220" s="241"/>
      <c r="Q1220" s="241"/>
      <c r="R1220" s="241"/>
      <c r="S1220" s="241"/>
      <c r="T1220" s="242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3" t="s">
        <v>179</v>
      </c>
      <c r="AU1220" s="243" t="s">
        <v>82</v>
      </c>
      <c r="AV1220" s="13" t="s">
        <v>80</v>
      </c>
      <c r="AW1220" s="13" t="s">
        <v>30</v>
      </c>
      <c r="AX1220" s="13" t="s">
        <v>73</v>
      </c>
      <c r="AY1220" s="243" t="s">
        <v>171</v>
      </c>
    </row>
    <row r="1221" s="14" customFormat="1">
      <c r="A1221" s="14"/>
      <c r="B1221" s="244"/>
      <c r="C1221" s="245"/>
      <c r="D1221" s="235" t="s">
        <v>179</v>
      </c>
      <c r="E1221" s="246" t="s">
        <v>1</v>
      </c>
      <c r="F1221" s="247" t="s">
        <v>1459</v>
      </c>
      <c r="G1221" s="245"/>
      <c r="H1221" s="248">
        <v>6.4210000000000003</v>
      </c>
      <c r="I1221" s="249"/>
      <c r="J1221" s="245"/>
      <c r="K1221" s="245"/>
      <c r="L1221" s="250"/>
      <c r="M1221" s="251"/>
      <c r="N1221" s="252"/>
      <c r="O1221" s="252"/>
      <c r="P1221" s="252"/>
      <c r="Q1221" s="252"/>
      <c r="R1221" s="252"/>
      <c r="S1221" s="252"/>
      <c r="T1221" s="253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4" t="s">
        <v>179</v>
      </c>
      <c r="AU1221" s="254" t="s">
        <v>82</v>
      </c>
      <c r="AV1221" s="14" t="s">
        <v>82</v>
      </c>
      <c r="AW1221" s="14" t="s">
        <v>30</v>
      </c>
      <c r="AX1221" s="14" t="s">
        <v>80</v>
      </c>
      <c r="AY1221" s="254" t="s">
        <v>171</v>
      </c>
    </row>
    <row r="1222" s="2" customFormat="1" ht="24.15" customHeight="1">
      <c r="A1222" s="38"/>
      <c r="B1222" s="39"/>
      <c r="C1222" s="219" t="s">
        <v>1460</v>
      </c>
      <c r="D1222" s="219" t="s">
        <v>173</v>
      </c>
      <c r="E1222" s="220" t="s">
        <v>1461</v>
      </c>
      <c r="F1222" s="221" t="s">
        <v>1462</v>
      </c>
      <c r="G1222" s="222" t="s">
        <v>211</v>
      </c>
      <c r="H1222" s="223">
        <v>6.4210000000000003</v>
      </c>
      <c r="I1222" s="224"/>
      <c r="J1222" s="225">
        <f>ROUND(I1222*H1222,2)</f>
        <v>0</v>
      </c>
      <c r="K1222" s="226"/>
      <c r="L1222" s="44"/>
      <c r="M1222" s="227" t="s">
        <v>1</v>
      </c>
      <c r="N1222" s="228" t="s">
        <v>38</v>
      </c>
      <c r="O1222" s="91"/>
      <c r="P1222" s="229">
        <f>O1222*H1222</f>
        <v>0</v>
      </c>
      <c r="Q1222" s="229">
        <v>0</v>
      </c>
      <c r="R1222" s="229">
        <f>Q1222*H1222</f>
        <v>0</v>
      </c>
      <c r="S1222" s="229">
        <v>0</v>
      </c>
      <c r="T1222" s="230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31" t="s">
        <v>307</v>
      </c>
      <c r="AT1222" s="231" t="s">
        <v>173</v>
      </c>
      <c r="AU1222" s="231" t="s">
        <v>82</v>
      </c>
      <c r="AY1222" s="17" t="s">
        <v>171</v>
      </c>
      <c r="BE1222" s="232">
        <f>IF(N1222="základní",J1222,0)</f>
        <v>0</v>
      </c>
      <c r="BF1222" s="232">
        <f>IF(N1222="snížená",J1222,0)</f>
        <v>0</v>
      </c>
      <c r="BG1222" s="232">
        <f>IF(N1222="zákl. přenesená",J1222,0)</f>
        <v>0</v>
      </c>
      <c r="BH1222" s="232">
        <f>IF(N1222="sníž. přenesená",J1222,0)</f>
        <v>0</v>
      </c>
      <c r="BI1222" s="232">
        <f>IF(N1222="nulová",J1222,0)</f>
        <v>0</v>
      </c>
      <c r="BJ1222" s="17" t="s">
        <v>80</v>
      </c>
      <c r="BK1222" s="232">
        <f>ROUND(I1222*H1222,2)</f>
        <v>0</v>
      </c>
      <c r="BL1222" s="17" t="s">
        <v>307</v>
      </c>
      <c r="BM1222" s="231" t="s">
        <v>1463</v>
      </c>
    </row>
    <row r="1223" s="13" customFormat="1">
      <c r="A1223" s="13"/>
      <c r="B1223" s="233"/>
      <c r="C1223" s="234"/>
      <c r="D1223" s="235" t="s">
        <v>179</v>
      </c>
      <c r="E1223" s="236" t="s">
        <v>1</v>
      </c>
      <c r="F1223" s="237" t="s">
        <v>1042</v>
      </c>
      <c r="G1223" s="234"/>
      <c r="H1223" s="236" t="s">
        <v>1</v>
      </c>
      <c r="I1223" s="238"/>
      <c r="J1223" s="234"/>
      <c r="K1223" s="234"/>
      <c r="L1223" s="239"/>
      <c r="M1223" s="240"/>
      <c r="N1223" s="241"/>
      <c r="O1223" s="241"/>
      <c r="P1223" s="241"/>
      <c r="Q1223" s="241"/>
      <c r="R1223" s="241"/>
      <c r="S1223" s="241"/>
      <c r="T1223" s="242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3" t="s">
        <v>179</v>
      </c>
      <c r="AU1223" s="243" t="s">
        <v>82</v>
      </c>
      <c r="AV1223" s="13" t="s">
        <v>80</v>
      </c>
      <c r="AW1223" s="13" t="s">
        <v>30</v>
      </c>
      <c r="AX1223" s="13" t="s">
        <v>73</v>
      </c>
      <c r="AY1223" s="243" t="s">
        <v>171</v>
      </c>
    </row>
    <row r="1224" s="14" customFormat="1">
      <c r="A1224" s="14"/>
      <c r="B1224" s="244"/>
      <c r="C1224" s="245"/>
      <c r="D1224" s="235" t="s">
        <v>179</v>
      </c>
      <c r="E1224" s="246" t="s">
        <v>1</v>
      </c>
      <c r="F1224" s="247" t="s">
        <v>1459</v>
      </c>
      <c r="G1224" s="245"/>
      <c r="H1224" s="248">
        <v>6.4210000000000003</v>
      </c>
      <c r="I1224" s="249"/>
      <c r="J1224" s="245"/>
      <c r="K1224" s="245"/>
      <c r="L1224" s="250"/>
      <c r="M1224" s="251"/>
      <c r="N1224" s="252"/>
      <c r="O1224" s="252"/>
      <c r="P1224" s="252"/>
      <c r="Q1224" s="252"/>
      <c r="R1224" s="252"/>
      <c r="S1224" s="252"/>
      <c r="T1224" s="253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4" t="s">
        <v>179</v>
      </c>
      <c r="AU1224" s="254" t="s">
        <v>82</v>
      </c>
      <c r="AV1224" s="14" t="s">
        <v>82</v>
      </c>
      <c r="AW1224" s="14" t="s">
        <v>30</v>
      </c>
      <c r="AX1224" s="14" t="s">
        <v>80</v>
      </c>
      <c r="AY1224" s="254" t="s">
        <v>171</v>
      </c>
    </row>
    <row r="1225" s="2" customFormat="1" ht="24.15" customHeight="1">
      <c r="A1225" s="38"/>
      <c r="B1225" s="39"/>
      <c r="C1225" s="219" t="s">
        <v>1464</v>
      </c>
      <c r="D1225" s="219" t="s">
        <v>173</v>
      </c>
      <c r="E1225" s="220" t="s">
        <v>1465</v>
      </c>
      <c r="F1225" s="221" t="s">
        <v>1466</v>
      </c>
      <c r="G1225" s="222" t="s">
        <v>211</v>
      </c>
      <c r="H1225" s="223">
        <v>6.4210000000000003</v>
      </c>
      <c r="I1225" s="224"/>
      <c r="J1225" s="225">
        <f>ROUND(I1225*H1225,2)</f>
        <v>0</v>
      </c>
      <c r="K1225" s="226"/>
      <c r="L1225" s="44"/>
      <c r="M1225" s="227" t="s">
        <v>1</v>
      </c>
      <c r="N1225" s="228" t="s">
        <v>38</v>
      </c>
      <c r="O1225" s="91"/>
      <c r="P1225" s="229">
        <f>O1225*H1225</f>
        <v>0</v>
      </c>
      <c r="Q1225" s="229">
        <v>0</v>
      </c>
      <c r="R1225" s="229">
        <f>Q1225*H1225</f>
        <v>0</v>
      </c>
      <c r="S1225" s="229">
        <v>0</v>
      </c>
      <c r="T1225" s="230">
        <f>S1225*H1225</f>
        <v>0</v>
      </c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R1225" s="231" t="s">
        <v>307</v>
      </c>
      <c r="AT1225" s="231" t="s">
        <v>173</v>
      </c>
      <c r="AU1225" s="231" t="s">
        <v>82</v>
      </c>
      <c r="AY1225" s="17" t="s">
        <v>171</v>
      </c>
      <c r="BE1225" s="232">
        <f>IF(N1225="základní",J1225,0)</f>
        <v>0</v>
      </c>
      <c r="BF1225" s="232">
        <f>IF(N1225="snížená",J1225,0)</f>
        <v>0</v>
      </c>
      <c r="BG1225" s="232">
        <f>IF(N1225="zákl. přenesená",J1225,0)</f>
        <v>0</v>
      </c>
      <c r="BH1225" s="232">
        <f>IF(N1225="sníž. přenesená",J1225,0)</f>
        <v>0</v>
      </c>
      <c r="BI1225" s="232">
        <f>IF(N1225="nulová",J1225,0)</f>
        <v>0</v>
      </c>
      <c r="BJ1225" s="17" t="s">
        <v>80</v>
      </c>
      <c r="BK1225" s="232">
        <f>ROUND(I1225*H1225,2)</f>
        <v>0</v>
      </c>
      <c r="BL1225" s="17" t="s">
        <v>307</v>
      </c>
      <c r="BM1225" s="231" t="s">
        <v>1467</v>
      </c>
    </row>
    <row r="1226" s="13" customFormat="1">
      <c r="A1226" s="13"/>
      <c r="B1226" s="233"/>
      <c r="C1226" s="234"/>
      <c r="D1226" s="235" t="s">
        <v>179</v>
      </c>
      <c r="E1226" s="236" t="s">
        <v>1</v>
      </c>
      <c r="F1226" s="237" t="s">
        <v>1042</v>
      </c>
      <c r="G1226" s="234"/>
      <c r="H1226" s="236" t="s">
        <v>1</v>
      </c>
      <c r="I1226" s="238"/>
      <c r="J1226" s="234"/>
      <c r="K1226" s="234"/>
      <c r="L1226" s="239"/>
      <c r="M1226" s="240"/>
      <c r="N1226" s="241"/>
      <c r="O1226" s="241"/>
      <c r="P1226" s="241"/>
      <c r="Q1226" s="241"/>
      <c r="R1226" s="241"/>
      <c r="S1226" s="241"/>
      <c r="T1226" s="242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3" t="s">
        <v>179</v>
      </c>
      <c r="AU1226" s="243" t="s">
        <v>82</v>
      </c>
      <c r="AV1226" s="13" t="s">
        <v>80</v>
      </c>
      <c r="AW1226" s="13" t="s">
        <v>30</v>
      </c>
      <c r="AX1226" s="13" t="s">
        <v>73</v>
      </c>
      <c r="AY1226" s="243" t="s">
        <v>171</v>
      </c>
    </row>
    <row r="1227" s="14" customFormat="1">
      <c r="A1227" s="14"/>
      <c r="B1227" s="244"/>
      <c r="C1227" s="245"/>
      <c r="D1227" s="235" t="s">
        <v>179</v>
      </c>
      <c r="E1227" s="246" t="s">
        <v>1</v>
      </c>
      <c r="F1227" s="247" t="s">
        <v>1459</v>
      </c>
      <c r="G1227" s="245"/>
      <c r="H1227" s="248">
        <v>6.4210000000000003</v>
      </c>
      <c r="I1227" s="249"/>
      <c r="J1227" s="245"/>
      <c r="K1227" s="245"/>
      <c r="L1227" s="250"/>
      <c r="M1227" s="251"/>
      <c r="N1227" s="252"/>
      <c r="O1227" s="252"/>
      <c r="P1227" s="252"/>
      <c r="Q1227" s="252"/>
      <c r="R1227" s="252"/>
      <c r="S1227" s="252"/>
      <c r="T1227" s="253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4" t="s">
        <v>179</v>
      </c>
      <c r="AU1227" s="254" t="s">
        <v>82</v>
      </c>
      <c r="AV1227" s="14" t="s">
        <v>82</v>
      </c>
      <c r="AW1227" s="14" t="s">
        <v>30</v>
      </c>
      <c r="AX1227" s="14" t="s">
        <v>80</v>
      </c>
      <c r="AY1227" s="254" t="s">
        <v>171</v>
      </c>
    </row>
    <row r="1228" s="2" customFormat="1" ht="24.15" customHeight="1">
      <c r="A1228" s="38"/>
      <c r="B1228" s="39"/>
      <c r="C1228" s="219" t="s">
        <v>1468</v>
      </c>
      <c r="D1228" s="219" t="s">
        <v>173</v>
      </c>
      <c r="E1228" s="220" t="s">
        <v>1469</v>
      </c>
      <c r="F1228" s="221" t="s">
        <v>1470</v>
      </c>
      <c r="G1228" s="222" t="s">
        <v>371</v>
      </c>
      <c r="H1228" s="223">
        <v>0.64400000000000002</v>
      </c>
      <c r="I1228" s="224"/>
      <c r="J1228" s="225">
        <f>ROUND(I1228*H1228,2)</f>
        <v>0</v>
      </c>
      <c r="K1228" s="226"/>
      <c r="L1228" s="44"/>
      <c r="M1228" s="227" t="s">
        <v>1</v>
      </c>
      <c r="N1228" s="228" t="s">
        <v>38</v>
      </c>
      <c r="O1228" s="91"/>
      <c r="P1228" s="229">
        <f>O1228*H1228</f>
        <v>0</v>
      </c>
      <c r="Q1228" s="229">
        <v>0</v>
      </c>
      <c r="R1228" s="229">
        <f>Q1228*H1228</f>
        <v>0</v>
      </c>
      <c r="S1228" s="229">
        <v>0</v>
      </c>
      <c r="T1228" s="230">
        <f>S1228*H1228</f>
        <v>0</v>
      </c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  <c r="AE1228" s="38"/>
      <c r="AR1228" s="231" t="s">
        <v>307</v>
      </c>
      <c r="AT1228" s="231" t="s">
        <v>173</v>
      </c>
      <c r="AU1228" s="231" t="s">
        <v>82</v>
      </c>
      <c r="AY1228" s="17" t="s">
        <v>171</v>
      </c>
      <c r="BE1228" s="232">
        <f>IF(N1228="základní",J1228,0)</f>
        <v>0</v>
      </c>
      <c r="BF1228" s="232">
        <f>IF(N1228="snížená",J1228,0)</f>
        <v>0</v>
      </c>
      <c r="BG1228" s="232">
        <f>IF(N1228="zákl. přenesená",J1228,0)</f>
        <v>0</v>
      </c>
      <c r="BH1228" s="232">
        <f>IF(N1228="sníž. přenesená",J1228,0)</f>
        <v>0</v>
      </c>
      <c r="BI1228" s="232">
        <f>IF(N1228="nulová",J1228,0)</f>
        <v>0</v>
      </c>
      <c r="BJ1228" s="17" t="s">
        <v>80</v>
      </c>
      <c r="BK1228" s="232">
        <f>ROUND(I1228*H1228,2)</f>
        <v>0</v>
      </c>
      <c r="BL1228" s="17" t="s">
        <v>307</v>
      </c>
      <c r="BM1228" s="231" t="s">
        <v>1471</v>
      </c>
    </row>
    <row r="1229" s="2" customFormat="1" ht="24.15" customHeight="1">
      <c r="A1229" s="38"/>
      <c r="B1229" s="39"/>
      <c r="C1229" s="219" t="s">
        <v>1472</v>
      </c>
      <c r="D1229" s="219" t="s">
        <v>173</v>
      </c>
      <c r="E1229" s="220" t="s">
        <v>1473</v>
      </c>
      <c r="F1229" s="221" t="s">
        <v>1474</v>
      </c>
      <c r="G1229" s="222" t="s">
        <v>371</v>
      </c>
      <c r="H1229" s="223">
        <v>0.64400000000000002</v>
      </c>
      <c r="I1229" s="224"/>
      <c r="J1229" s="225">
        <f>ROUND(I1229*H1229,2)</f>
        <v>0</v>
      </c>
      <c r="K1229" s="226"/>
      <c r="L1229" s="44"/>
      <c r="M1229" s="227" t="s">
        <v>1</v>
      </c>
      <c r="N1229" s="228" t="s">
        <v>38</v>
      </c>
      <c r="O1229" s="91"/>
      <c r="P1229" s="229">
        <f>O1229*H1229</f>
        <v>0</v>
      </c>
      <c r="Q1229" s="229">
        <v>0</v>
      </c>
      <c r="R1229" s="229">
        <f>Q1229*H1229</f>
        <v>0</v>
      </c>
      <c r="S1229" s="229">
        <v>0</v>
      </c>
      <c r="T1229" s="230">
        <f>S1229*H1229</f>
        <v>0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31" t="s">
        <v>307</v>
      </c>
      <c r="AT1229" s="231" t="s">
        <v>173</v>
      </c>
      <c r="AU1229" s="231" t="s">
        <v>82</v>
      </c>
      <c r="AY1229" s="17" t="s">
        <v>171</v>
      </c>
      <c r="BE1229" s="232">
        <f>IF(N1229="základní",J1229,0)</f>
        <v>0</v>
      </c>
      <c r="BF1229" s="232">
        <f>IF(N1229="snížená",J1229,0)</f>
        <v>0</v>
      </c>
      <c r="BG1229" s="232">
        <f>IF(N1229="zákl. přenesená",J1229,0)</f>
        <v>0</v>
      </c>
      <c r="BH1229" s="232">
        <f>IF(N1229="sníž. přenesená",J1229,0)</f>
        <v>0</v>
      </c>
      <c r="BI1229" s="232">
        <f>IF(N1229="nulová",J1229,0)</f>
        <v>0</v>
      </c>
      <c r="BJ1229" s="17" t="s">
        <v>80</v>
      </c>
      <c r="BK1229" s="232">
        <f>ROUND(I1229*H1229,2)</f>
        <v>0</v>
      </c>
      <c r="BL1229" s="17" t="s">
        <v>307</v>
      </c>
      <c r="BM1229" s="231" t="s">
        <v>1475</v>
      </c>
    </row>
    <row r="1230" s="2" customFormat="1" ht="24.15" customHeight="1">
      <c r="A1230" s="38"/>
      <c r="B1230" s="39"/>
      <c r="C1230" s="219" t="s">
        <v>1476</v>
      </c>
      <c r="D1230" s="219" t="s">
        <v>173</v>
      </c>
      <c r="E1230" s="220" t="s">
        <v>1477</v>
      </c>
      <c r="F1230" s="221" t="s">
        <v>1478</v>
      </c>
      <c r="G1230" s="222" t="s">
        <v>371</v>
      </c>
      <c r="H1230" s="223">
        <v>0.64400000000000002</v>
      </c>
      <c r="I1230" s="224"/>
      <c r="J1230" s="225">
        <f>ROUND(I1230*H1230,2)</f>
        <v>0</v>
      </c>
      <c r="K1230" s="226"/>
      <c r="L1230" s="44"/>
      <c r="M1230" s="227" t="s">
        <v>1</v>
      </c>
      <c r="N1230" s="228" t="s">
        <v>38</v>
      </c>
      <c r="O1230" s="91"/>
      <c r="P1230" s="229">
        <f>O1230*H1230</f>
        <v>0</v>
      </c>
      <c r="Q1230" s="229">
        <v>0</v>
      </c>
      <c r="R1230" s="229">
        <f>Q1230*H1230</f>
        <v>0</v>
      </c>
      <c r="S1230" s="229">
        <v>0</v>
      </c>
      <c r="T1230" s="230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231" t="s">
        <v>307</v>
      </c>
      <c r="AT1230" s="231" t="s">
        <v>173</v>
      </c>
      <c r="AU1230" s="231" t="s">
        <v>82</v>
      </c>
      <c r="AY1230" s="17" t="s">
        <v>171</v>
      </c>
      <c r="BE1230" s="232">
        <f>IF(N1230="základní",J1230,0)</f>
        <v>0</v>
      </c>
      <c r="BF1230" s="232">
        <f>IF(N1230="snížená",J1230,0)</f>
        <v>0</v>
      </c>
      <c r="BG1230" s="232">
        <f>IF(N1230="zákl. přenesená",J1230,0)</f>
        <v>0</v>
      </c>
      <c r="BH1230" s="232">
        <f>IF(N1230="sníž. přenesená",J1230,0)</f>
        <v>0</v>
      </c>
      <c r="BI1230" s="232">
        <f>IF(N1230="nulová",J1230,0)</f>
        <v>0</v>
      </c>
      <c r="BJ1230" s="17" t="s">
        <v>80</v>
      </c>
      <c r="BK1230" s="232">
        <f>ROUND(I1230*H1230,2)</f>
        <v>0</v>
      </c>
      <c r="BL1230" s="17" t="s">
        <v>307</v>
      </c>
      <c r="BM1230" s="231" t="s">
        <v>1479</v>
      </c>
    </row>
    <row r="1231" s="12" customFormat="1" ht="22.8" customHeight="1">
      <c r="A1231" s="12"/>
      <c r="B1231" s="203"/>
      <c r="C1231" s="204"/>
      <c r="D1231" s="205" t="s">
        <v>72</v>
      </c>
      <c r="E1231" s="217" t="s">
        <v>1480</v>
      </c>
      <c r="F1231" s="217" t="s">
        <v>1481</v>
      </c>
      <c r="G1231" s="204"/>
      <c r="H1231" s="204"/>
      <c r="I1231" s="207"/>
      <c r="J1231" s="218">
        <f>BK1231</f>
        <v>0</v>
      </c>
      <c r="K1231" s="204"/>
      <c r="L1231" s="209"/>
      <c r="M1231" s="210"/>
      <c r="N1231" s="211"/>
      <c r="O1231" s="211"/>
      <c r="P1231" s="212">
        <f>SUM(P1232:P1339)</f>
        <v>0</v>
      </c>
      <c r="Q1231" s="211"/>
      <c r="R1231" s="212">
        <f>SUM(R1232:R1339)</f>
        <v>3.0720658999999997</v>
      </c>
      <c r="S1231" s="211"/>
      <c r="T1231" s="213">
        <f>SUM(T1232:T1339)</f>
        <v>3.2343000000000002</v>
      </c>
      <c r="U1231" s="12"/>
      <c r="V1231" s="12"/>
      <c r="W1231" s="12"/>
      <c r="X1231" s="12"/>
      <c r="Y1231" s="12"/>
      <c r="Z1231" s="12"/>
      <c r="AA1231" s="12"/>
      <c r="AB1231" s="12"/>
      <c r="AC1231" s="12"/>
      <c r="AD1231" s="12"/>
      <c r="AE1231" s="12"/>
      <c r="AR1231" s="214" t="s">
        <v>82</v>
      </c>
      <c r="AT1231" s="215" t="s">
        <v>72</v>
      </c>
      <c r="AU1231" s="215" t="s">
        <v>80</v>
      </c>
      <c r="AY1231" s="214" t="s">
        <v>171</v>
      </c>
      <c r="BK1231" s="216">
        <f>SUM(BK1232:BK1339)</f>
        <v>0</v>
      </c>
    </row>
    <row r="1232" s="2" customFormat="1" ht="33" customHeight="1">
      <c r="A1232" s="38"/>
      <c r="B1232" s="39"/>
      <c r="C1232" s="219" t="s">
        <v>1482</v>
      </c>
      <c r="D1232" s="219" t="s">
        <v>173</v>
      </c>
      <c r="E1232" s="220" t="s">
        <v>1483</v>
      </c>
      <c r="F1232" s="221" t="s">
        <v>1484</v>
      </c>
      <c r="G1232" s="222" t="s">
        <v>195</v>
      </c>
      <c r="H1232" s="223">
        <v>44</v>
      </c>
      <c r="I1232" s="224"/>
      <c r="J1232" s="225">
        <f>ROUND(I1232*H1232,2)</f>
        <v>0</v>
      </c>
      <c r="K1232" s="226"/>
      <c r="L1232" s="44"/>
      <c r="M1232" s="227" t="s">
        <v>1</v>
      </c>
      <c r="N1232" s="228" t="s">
        <v>38</v>
      </c>
      <c r="O1232" s="91"/>
      <c r="P1232" s="229">
        <f>O1232*H1232</f>
        <v>0</v>
      </c>
      <c r="Q1232" s="229">
        <v>0</v>
      </c>
      <c r="R1232" s="229">
        <f>Q1232*H1232</f>
        <v>0</v>
      </c>
      <c r="S1232" s="229">
        <v>0.00059999999999999995</v>
      </c>
      <c r="T1232" s="230">
        <f>S1232*H1232</f>
        <v>0.026399999999999996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231" t="s">
        <v>307</v>
      </c>
      <c r="AT1232" s="231" t="s">
        <v>173</v>
      </c>
      <c r="AU1232" s="231" t="s">
        <v>82</v>
      </c>
      <c r="AY1232" s="17" t="s">
        <v>171</v>
      </c>
      <c r="BE1232" s="232">
        <f>IF(N1232="základní",J1232,0)</f>
        <v>0</v>
      </c>
      <c r="BF1232" s="232">
        <f>IF(N1232="snížená",J1232,0)</f>
        <v>0</v>
      </c>
      <c r="BG1232" s="232">
        <f>IF(N1232="zákl. přenesená",J1232,0)</f>
        <v>0</v>
      </c>
      <c r="BH1232" s="232">
        <f>IF(N1232="sníž. přenesená",J1232,0)</f>
        <v>0</v>
      </c>
      <c r="BI1232" s="232">
        <f>IF(N1232="nulová",J1232,0)</f>
        <v>0</v>
      </c>
      <c r="BJ1232" s="17" t="s">
        <v>80</v>
      </c>
      <c r="BK1232" s="232">
        <f>ROUND(I1232*H1232,2)</f>
        <v>0</v>
      </c>
      <c r="BL1232" s="17" t="s">
        <v>307</v>
      </c>
      <c r="BM1232" s="231" t="s">
        <v>1485</v>
      </c>
    </row>
    <row r="1233" s="13" customFormat="1">
      <c r="A1233" s="13"/>
      <c r="B1233" s="233"/>
      <c r="C1233" s="234"/>
      <c r="D1233" s="235" t="s">
        <v>179</v>
      </c>
      <c r="E1233" s="236" t="s">
        <v>1</v>
      </c>
      <c r="F1233" s="237" t="s">
        <v>1404</v>
      </c>
      <c r="G1233" s="234"/>
      <c r="H1233" s="236" t="s">
        <v>1</v>
      </c>
      <c r="I1233" s="238"/>
      <c r="J1233" s="234"/>
      <c r="K1233" s="234"/>
      <c r="L1233" s="239"/>
      <c r="M1233" s="240"/>
      <c r="N1233" s="241"/>
      <c r="O1233" s="241"/>
      <c r="P1233" s="241"/>
      <c r="Q1233" s="241"/>
      <c r="R1233" s="241"/>
      <c r="S1233" s="241"/>
      <c r="T1233" s="242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3" t="s">
        <v>179</v>
      </c>
      <c r="AU1233" s="243" t="s">
        <v>82</v>
      </c>
      <c r="AV1233" s="13" t="s">
        <v>80</v>
      </c>
      <c r="AW1233" s="13" t="s">
        <v>30</v>
      </c>
      <c r="AX1233" s="13" t="s">
        <v>73</v>
      </c>
      <c r="AY1233" s="243" t="s">
        <v>171</v>
      </c>
    </row>
    <row r="1234" s="14" customFormat="1">
      <c r="A1234" s="14"/>
      <c r="B1234" s="244"/>
      <c r="C1234" s="245"/>
      <c r="D1234" s="235" t="s">
        <v>179</v>
      </c>
      <c r="E1234" s="246" t="s">
        <v>1</v>
      </c>
      <c r="F1234" s="247" t="s">
        <v>512</v>
      </c>
      <c r="G1234" s="245"/>
      <c r="H1234" s="248">
        <v>44</v>
      </c>
      <c r="I1234" s="249"/>
      <c r="J1234" s="245"/>
      <c r="K1234" s="245"/>
      <c r="L1234" s="250"/>
      <c r="M1234" s="251"/>
      <c r="N1234" s="252"/>
      <c r="O1234" s="252"/>
      <c r="P1234" s="252"/>
      <c r="Q1234" s="252"/>
      <c r="R1234" s="252"/>
      <c r="S1234" s="252"/>
      <c r="T1234" s="253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4" t="s">
        <v>179</v>
      </c>
      <c r="AU1234" s="254" t="s">
        <v>82</v>
      </c>
      <c r="AV1234" s="14" t="s">
        <v>82</v>
      </c>
      <c r="AW1234" s="14" t="s">
        <v>30</v>
      </c>
      <c r="AX1234" s="14" t="s">
        <v>80</v>
      </c>
      <c r="AY1234" s="254" t="s">
        <v>171</v>
      </c>
    </row>
    <row r="1235" s="2" customFormat="1" ht="37.8" customHeight="1">
      <c r="A1235" s="38"/>
      <c r="B1235" s="39"/>
      <c r="C1235" s="219" t="s">
        <v>1486</v>
      </c>
      <c r="D1235" s="219" t="s">
        <v>173</v>
      </c>
      <c r="E1235" s="220" t="s">
        <v>1487</v>
      </c>
      <c r="F1235" s="221" t="s">
        <v>1488</v>
      </c>
      <c r="G1235" s="222" t="s">
        <v>211</v>
      </c>
      <c r="H1235" s="223">
        <v>5.3140000000000001</v>
      </c>
      <c r="I1235" s="224"/>
      <c r="J1235" s="225">
        <f>ROUND(I1235*H1235,2)</f>
        <v>0</v>
      </c>
      <c r="K1235" s="226"/>
      <c r="L1235" s="44"/>
      <c r="M1235" s="227" t="s">
        <v>1</v>
      </c>
      <c r="N1235" s="228" t="s">
        <v>38</v>
      </c>
      <c r="O1235" s="91"/>
      <c r="P1235" s="229">
        <f>O1235*H1235</f>
        <v>0</v>
      </c>
      <c r="Q1235" s="229">
        <v>0.05219</v>
      </c>
      <c r="R1235" s="229">
        <f>Q1235*H1235</f>
        <v>0.27733765999999999</v>
      </c>
      <c r="S1235" s="229">
        <v>0</v>
      </c>
      <c r="T1235" s="230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31" t="s">
        <v>307</v>
      </c>
      <c r="AT1235" s="231" t="s">
        <v>173</v>
      </c>
      <c r="AU1235" s="231" t="s">
        <v>82</v>
      </c>
      <c r="AY1235" s="17" t="s">
        <v>171</v>
      </c>
      <c r="BE1235" s="232">
        <f>IF(N1235="základní",J1235,0)</f>
        <v>0</v>
      </c>
      <c r="BF1235" s="232">
        <f>IF(N1235="snížená",J1235,0)</f>
        <v>0</v>
      </c>
      <c r="BG1235" s="232">
        <f>IF(N1235="zákl. přenesená",J1235,0)</f>
        <v>0</v>
      </c>
      <c r="BH1235" s="232">
        <f>IF(N1235="sníž. přenesená",J1235,0)</f>
        <v>0</v>
      </c>
      <c r="BI1235" s="232">
        <f>IF(N1235="nulová",J1235,0)</f>
        <v>0</v>
      </c>
      <c r="BJ1235" s="17" t="s">
        <v>80</v>
      </c>
      <c r="BK1235" s="232">
        <f>ROUND(I1235*H1235,2)</f>
        <v>0</v>
      </c>
      <c r="BL1235" s="17" t="s">
        <v>307</v>
      </c>
      <c r="BM1235" s="231" t="s">
        <v>1489</v>
      </c>
    </row>
    <row r="1236" s="13" customFormat="1">
      <c r="A1236" s="13"/>
      <c r="B1236" s="233"/>
      <c r="C1236" s="234"/>
      <c r="D1236" s="235" t="s">
        <v>179</v>
      </c>
      <c r="E1236" s="236" t="s">
        <v>1</v>
      </c>
      <c r="F1236" s="237" t="s">
        <v>730</v>
      </c>
      <c r="G1236" s="234"/>
      <c r="H1236" s="236" t="s">
        <v>1</v>
      </c>
      <c r="I1236" s="238"/>
      <c r="J1236" s="234"/>
      <c r="K1236" s="234"/>
      <c r="L1236" s="239"/>
      <c r="M1236" s="240"/>
      <c r="N1236" s="241"/>
      <c r="O1236" s="241"/>
      <c r="P1236" s="241"/>
      <c r="Q1236" s="241"/>
      <c r="R1236" s="241"/>
      <c r="S1236" s="241"/>
      <c r="T1236" s="242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3" t="s">
        <v>179</v>
      </c>
      <c r="AU1236" s="243" t="s">
        <v>82</v>
      </c>
      <c r="AV1236" s="13" t="s">
        <v>80</v>
      </c>
      <c r="AW1236" s="13" t="s">
        <v>30</v>
      </c>
      <c r="AX1236" s="13" t="s">
        <v>73</v>
      </c>
      <c r="AY1236" s="243" t="s">
        <v>171</v>
      </c>
    </row>
    <row r="1237" s="14" customFormat="1">
      <c r="A1237" s="14"/>
      <c r="B1237" s="244"/>
      <c r="C1237" s="245"/>
      <c r="D1237" s="235" t="s">
        <v>179</v>
      </c>
      <c r="E1237" s="246" t="s">
        <v>1</v>
      </c>
      <c r="F1237" s="247" t="s">
        <v>1490</v>
      </c>
      <c r="G1237" s="245"/>
      <c r="H1237" s="248">
        <v>2.8690000000000002</v>
      </c>
      <c r="I1237" s="249"/>
      <c r="J1237" s="245"/>
      <c r="K1237" s="245"/>
      <c r="L1237" s="250"/>
      <c r="M1237" s="251"/>
      <c r="N1237" s="252"/>
      <c r="O1237" s="252"/>
      <c r="P1237" s="252"/>
      <c r="Q1237" s="252"/>
      <c r="R1237" s="252"/>
      <c r="S1237" s="252"/>
      <c r="T1237" s="253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4" t="s">
        <v>179</v>
      </c>
      <c r="AU1237" s="254" t="s">
        <v>82</v>
      </c>
      <c r="AV1237" s="14" t="s">
        <v>82</v>
      </c>
      <c r="AW1237" s="14" t="s">
        <v>30</v>
      </c>
      <c r="AX1237" s="14" t="s">
        <v>73</v>
      </c>
      <c r="AY1237" s="254" t="s">
        <v>171</v>
      </c>
    </row>
    <row r="1238" s="13" customFormat="1">
      <c r="A1238" s="13"/>
      <c r="B1238" s="233"/>
      <c r="C1238" s="234"/>
      <c r="D1238" s="235" t="s">
        <v>179</v>
      </c>
      <c r="E1238" s="236" t="s">
        <v>1</v>
      </c>
      <c r="F1238" s="237" t="s">
        <v>274</v>
      </c>
      <c r="G1238" s="234"/>
      <c r="H1238" s="236" t="s">
        <v>1</v>
      </c>
      <c r="I1238" s="238"/>
      <c r="J1238" s="234"/>
      <c r="K1238" s="234"/>
      <c r="L1238" s="239"/>
      <c r="M1238" s="240"/>
      <c r="N1238" s="241"/>
      <c r="O1238" s="241"/>
      <c r="P1238" s="241"/>
      <c r="Q1238" s="241"/>
      <c r="R1238" s="241"/>
      <c r="S1238" s="241"/>
      <c r="T1238" s="242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3" t="s">
        <v>179</v>
      </c>
      <c r="AU1238" s="243" t="s">
        <v>82</v>
      </c>
      <c r="AV1238" s="13" t="s">
        <v>80</v>
      </c>
      <c r="AW1238" s="13" t="s">
        <v>30</v>
      </c>
      <c r="AX1238" s="13" t="s">
        <v>73</v>
      </c>
      <c r="AY1238" s="243" t="s">
        <v>171</v>
      </c>
    </row>
    <row r="1239" s="14" customFormat="1">
      <c r="A1239" s="14"/>
      <c r="B1239" s="244"/>
      <c r="C1239" s="245"/>
      <c r="D1239" s="235" t="s">
        <v>179</v>
      </c>
      <c r="E1239" s="246" t="s">
        <v>1</v>
      </c>
      <c r="F1239" s="247" t="s">
        <v>1491</v>
      </c>
      <c r="G1239" s="245"/>
      <c r="H1239" s="248">
        <v>2.4449999999999998</v>
      </c>
      <c r="I1239" s="249"/>
      <c r="J1239" s="245"/>
      <c r="K1239" s="245"/>
      <c r="L1239" s="250"/>
      <c r="M1239" s="251"/>
      <c r="N1239" s="252"/>
      <c r="O1239" s="252"/>
      <c r="P1239" s="252"/>
      <c r="Q1239" s="252"/>
      <c r="R1239" s="252"/>
      <c r="S1239" s="252"/>
      <c r="T1239" s="253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4" t="s">
        <v>179</v>
      </c>
      <c r="AU1239" s="254" t="s">
        <v>82</v>
      </c>
      <c r="AV1239" s="14" t="s">
        <v>82</v>
      </c>
      <c r="AW1239" s="14" t="s">
        <v>30</v>
      </c>
      <c r="AX1239" s="14" t="s">
        <v>73</v>
      </c>
      <c r="AY1239" s="254" t="s">
        <v>171</v>
      </c>
    </row>
    <row r="1240" s="15" customFormat="1">
      <c r="A1240" s="15"/>
      <c r="B1240" s="255"/>
      <c r="C1240" s="256"/>
      <c r="D1240" s="235" t="s">
        <v>179</v>
      </c>
      <c r="E1240" s="257" t="s">
        <v>1</v>
      </c>
      <c r="F1240" s="258" t="s">
        <v>187</v>
      </c>
      <c r="G1240" s="256"/>
      <c r="H1240" s="259">
        <v>5.3140000000000001</v>
      </c>
      <c r="I1240" s="260"/>
      <c r="J1240" s="256"/>
      <c r="K1240" s="256"/>
      <c r="L1240" s="261"/>
      <c r="M1240" s="262"/>
      <c r="N1240" s="263"/>
      <c r="O1240" s="263"/>
      <c r="P1240" s="263"/>
      <c r="Q1240" s="263"/>
      <c r="R1240" s="263"/>
      <c r="S1240" s="263"/>
      <c r="T1240" s="264"/>
      <c r="U1240" s="15"/>
      <c r="V1240" s="15"/>
      <c r="W1240" s="15"/>
      <c r="X1240" s="15"/>
      <c r="Y1240" s="15"/>
      <c r="Z1240" s="15"/>
      <c r="AA1240" s="15"/>
      <c r="AB1240" s="15"/>
      <c r="AC1240" s="15"/>
      <c r="AD1240" s="15"/>
      <c r="AE1240" s="15"/>
      <c r="AT1240" s="265" t="s">
        <v>179</v>
      </c>
      <c r="AU1240" s="265" t="s">
        <v>82</v>
      </c>
      <c r="AV1240" s="15" t="s">
        <v>177</v>
      </c>
      <c r="AW1240" s="15" t="s">
        <v>30</v>
      </c>
      <c r="AX1240" s="15" t="s">
        <v>80</v>
      </c>
      <c r="AY1240" s="265" t="s">
        <v>171</v>
      </c>
    </row>
    <row r="1241" s="2" customFormat="1" ht="16.5" customHeight="1">
      <c r="A1241" s="38"/>
      <c r="B1241" s="39"/>
      <c r="C1241" s="219" t="s">
        <v>1492</v>
      </c>
      <c r="D1241" s="219" t="s">
        <v>173</v>
      </c>
      <c r="E1241" s="220" t="s">
        <v>1493</v>
      </c>
      <c r="F1241" s="221" t="s">
        <v>1494</v>
      </c>
      <c r="G1241" s="222" t="s">
        <v>211</v>
      </c>
      <c r="H1241" s="223">
        <v>5.3140000000000001</v>
      </c>
      <c r="I1241" s="224"/>
      <c r="J1241" s="225">
        <f>ROUND(I1241*H1241,2)</f>
        <v>0</v>
      </c>
      <c r="K1241" s="226"/>
      <c r="L1241" s="44"/>
      <c r="M1241" s="227" t="s">
        <v>1</v>
      </c>
      <c r="N1241" s="228" t="s">
        <v>38</v>
      </c>
      <c r="O1241" s="91"/>
      <c r="P1241" s="229">
        <f>O1241*H1241</f>
        <v>0</v>
      </c>
      <c r="Q1241" s="229">
        <v>0.00010000000000000001</v>
      </c>
      <c r="R1241" s="229">
        <f>Q1241*H1241</f>
        <v>0.00053140000000000001</v>
      </c>
      <c r="S1241" s="229">
        <v>0</v>
      </c>
      <c r="T1241" s="230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231" t="s">
        <v>307</v>
      </c>
      <c r="AT1241" s="231" t="s">
        <v>173</v>
      </c>
      <c r="AU1241" s="231" t="s">
        <v>82</v>
      </c>
      <c r="AY1241" s="17" t="s">
        <v>171</v>
      </c>
      <c r="BE1241" s="232">
        <f>IF(N1241="základní",J1241,0)</f>
        <v>0</v>
      </c>
      <c r="BF1241" s="232">
        <f>IF(N1241="snížená",J1241,0)</f>
        <v>0</v>
      </c>
      <c r="BG1241" s="232">
        <f>IF(N1241="zákl. přenesená",J1241,0)</f>
        <v>0</v>
      </c>
      <c r="BH1241" s="232">
        <f>IF(N1241="sníž. přenesená",J1241,0)</f>
        <v>0</v>
      </c>
      <c r="BI1241" s="232">
        <f>IF(N1241="nulová",J1241,0)</f>
        <v>0</v>
      </c>
      <c r="BJ1241" s="17" t="s">
        <v>80</v>
      </c>
      <c r="BK1241" s="232">
        <f>ROUND(I1241*H1241,2)</f>
        <v>0</v>
      </c>
      <c r="BL1241" s="17" t="s">
        <v>307</v>
      </c>
      <c r="BM1241" s="231" t="s">
        <v>1495</v>
      </c>
    </row>
    <row r="1242" s="13" customFormat="1">
      <c r="A1242" s="13"/>
      <c r="B1242" s="233"/>
      <c r="C1242" s="234"/>
      <c r="D1242" s="235" t="s">
        <v>179</v>
      </c>
      <c r="E1242" s="236" t="s">
        <v>1</v>
      </c>
      <c r="F1242" s="237" t="s">
        <v>730</v>
      </c>
      <c r="G1242" s="234"/>
      <c r="H1242" s="236" t="s">
        <v>1</v>
      </c>
      <c r="I1242" s="238"/>
      <c r="J1242" s="234"/>
      <c r="K1242" s="234"/>
      <c r="L1242" s="239"/>
      <c r="M1242" s="240"/>
      <c r="N1242" s="241"/>
      <c r="O1242" s="241"/>
      <c r="P1242" s="241"/>
      <c r="Q1242" s="241"/>
      <c r="R1242" s="241"/>
      <c r="S1242" s="241"/>
      <c r="T1242" s="242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3" t="s">
        <v>179</v>
      </c>
      <c r="AU1242" s="243" t="s">
        <v>82</v>
      </c>
      <c r="AV1242" s="13" t="s">
        <v>80</v>
      </c>
      <c r="AW1242" s="13" t="s">
        <v>30</v>
      </c>
      <c r="AX1242" s="13" t="s">
        <v>73</v>
      </c>
      <c r="AY1242" s="243" t="s">
        <v>171</v>
      </c>
    </row>
    <row r="1243" s="14" customFormat="1">
      <c r="A1243" s="14"/>
      <c r="B1243" s="244"/>
      <c r="C1243" s="245"/>
      <c r="D1243" s="235" t="s">
        <v>179</v>
      </c>
      <c r="E1243" s="246" t="s">
        <v>1</v>
      </c>
      <c r="F1243" s="247" t="s">
        <v>1490</v>
      </c>
      <c r="G1243" s="245"/>
      <c r="H1243" s="248">
        <v>2.8690000000000002</v>
      </c>
      <c r="I1243" s="249"/>
      <c r="J1243" s="245"/>
      <c r="K1243" s="245"/>
      <c r="L1243" s="250"/>
      <c r="M1243" s="251"/>
      <c r="N1243" s="252"/>
      <c r="O1243" s="252"/>
      <c r="P1243" s="252"/>
      <c r="Q1243" s="252"/>
      <c r="R1243" s="252"/>
      <c r="S1243" s="252"/>
      <c r="T1243" s="253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4" t="s">
        <v>179</v>
      </c>
      <c r="AU1243" s="254" t="s">
        <v>82</v>
      </c>
      <c r="AV1243" s="14" t="s">
        <v>82</v>
      </c>
      <c r="AW1243" s="14" t="s">
        <v>30</v>
      </c>
      <c r="AX1243" s="14" t="s">
        <v>73</v>
      </c>
      <c r="AY1243" s="254" t="s">
        <v>171</v>
      </c>
    </row>
    <row r="1244" s="13" customFormat="1">
      <c r="A1244" s="13"/>
      <c r="B1244" s="233"/>
      <c r="C1244" s="234"/>
      <c r="D1244" s="235" t="s">
        <v>179</v>
      </c>
      <c r="E1244" s="236" t="s">
        <v>1</v>
      </c>
      <c r="F1244" s="237" t="s">
        <v>274</v>
      </c>
      <c r="G1244" s="234"/>
      <c r="H1244" s="236" t="s">
        <v>1</v>
      </c>
      <c r="I1244" s="238"/>
      <c r="J1244" s="234"/>
      <c r="K1244" s="234"/>
      <c r="L1244" s="239"/>
      <c r="M1244" s="240"/>
      <c r="N1244" s="241"/>
      <c r="O1244" s="241"/>
      <c r="P1244" s="241"/>
      <c r="Q1244" s="241"/>
      <c r="R1244" s="241"/>
      <c r="S1244" s="241"/>
      <c r="T1244" s="242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43" t="s">
        <v>179</v>
      </c>
      <c r="AU1244" s="243" t="s">
        <v>82</v>
      </c>
      <c r="AV1244" s="13" t="s">
        <v>80</v>
      </c>
      <c r="AW1244" s="13" t="s">
        <v>30</v>
      </c>
      <c r="AX1244" s="13" t="s">
        <v>73</v>
      </c>
      <c r="AY1244" s="243" t="s">
        <v>171</v>
      </c>
    </row>
    <row r="1245" s="14" customFormat="1">
      <c r="A1245" s="14"/>
      <c r="B1245" s="244"/>
      <c r="C1245" s="245"/>
      <c r="D1245" s="235" t="s">
        <v>179</v>
      </c>
      <c r="E1245" s="246" t="s">
        <v>1</v>
      </c>
      <c r="F1245" s="247" t="s">
        <v>1491</v>
      </c>
      <c r="G1245" s="245"/>
      <c r="H1245" s="248">
        <v>2.4449999999999998</v>
      </c>
      <c r="I1245" s="249"/>
      <c r="J1245" s="245"/>
      <c r="K1245" s="245"/>
      <c r="L1245" s="250"/>
      <c r="M1245" s="251"/>
      <c r="N1245" s="252"/>
      <c r="O1245" s="252"/>
      <c r="P1245" s="252"/>
      <c r="Q1245" s="252"/>
      <c r="R1245" s="252"/>
      <c r="S1245" s="252"/>
      <c r="T1245" s="253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4" t="s">
        <v>179</v>
      </c>
      <c r="AU1245" s="254" t="s">
        <v>82</v>
      </c>
      <c r="AV1245" s="14" t="s">
        <v>82</v>
      </c>
      <c r="AW1245" s="14" t="s">
        <v>30</v>
      </c>
      <c r="AX1245" s="14" t="s">
        <v>73</v>
      </c>
      <c r="AY1245" s="254" t="s">
        <v>171</v>
      </c>
    </row>
    <row r="1246" s="15" customFormat="1">
      <c r="A1246" s="15"/>
      <c r="B1246" s="255"/>
      <c r="C1246" s="256"/>
      <c r="D1246" s="235" t="s">
        <v>179</v>
      </c>
      <c r="E1246" s="257" t="s">
        <v>1</v>
      </c>
      <c r="F1246" s="258" t="s">
        <v>187</v>
      </c>
      <c r="G1246" s="256"/>
      <c r="H1246" s="259">
        <v>5.3140000000000001</v>
      </c>
      <c r="I1246" s="260"/>
      <c r="J1246" s="256"/>
      <c r="K1246" s="256"/>
      <c r="L1246" s="261"/>
      <c r="M1246" s="262"/>
      <c r="N1246" s="263"/>
      <c r="O1246" s="263"/>
      <c r="P1246" s="263"/>
      <c r="Q1246" s="263"/>
      <c r="R1246" s="263"/>
      <c r="S1246" s="263"/>
      <c r="T1246" s="264"/>
      <c r="U1246" s="15"/>
      <c r="V1246" s="15"/>
      <c r="W1246" s="15"/>
      <c r="X1246" s="15"/>
      <c r="Y1246" s="15"/>
      <c r="Z1246" s="15"/>
      <c r="AA1246" s="15"/>
      <c r="AB1246" s="15"/>
      <c r="AC1246" s="15"/>
      <c r="AD1246" s="15"/>
      <c r="AE1246" s="15"/>
      <c r="AT1246" s="265" t="s">
        <v>179</v>
      </c>
      <c r="AU1246" s="265" t="s">
        <v>82</v>
      </c>
      <c r="AV1246" s="15" t="s">
        <v>177</v>
      </c>
      <c r="AW1246" s="15" t="s">
        <v>30</v>
      </c>
      <c r="AX1246" s="15" t="s">
        <v>80</v>
      </c>
      <c r="AY1246" s="265" t="s">
        <v>171</v>
      </c>
    </row>
    <row r="1247" s="2" customFormat="1" ht="16.5" customHeight="1">
      <c r="A1247" s="38"/>
      <c r="B1247" s="39"/>
      <c r="C1247" s="219" t="s">
        <v>1496</v>
      </c>
      <c r="D1247" s="219" t="s">
        <v>173</v>
      </c>
      <c r="E1247" s="220" t="s">
        <v>1497</v>
      </c>
      <c r="F1247" s="221" t="s">
        <v>1498</v>
      </c>
      <c r="G1247" s="222" t="s">
        <v>211</v>
      </c>
      <c r="H1247" s="223">
        <v>131.91999999999999</v>
      </c>
      <c r="I1247" s="224"/>
      <c r="J1247" s="225">
        <f>ROUND(I1247*H1247,2)</f>
        <v>0</v>
      </c>
      <c r="K1247" s="226"/>
      <c r="L1247" s="44"/>
      <c r="M1247" s="227" t="s">
        <v>1</v>
      </c>
      <c r="N1247" s="228" t="s">
        <v>38</v>
      </c>
      <c r="O1247" s="91"/>
      <c r="P1247" s="229">
        <f>O1247*H1247</f>
        <v>0</v>
      </c>
      <c r="Q1247" s="229">
        <v>0.00010000000000000001</v>
      </c>
      <c r="R1247" s="229">
        <f>Q1247*H1247</f>
        <v>0.013191999999999999</v>
      </c>
      <c r="S1247" s="229">
        <v>0</v>
      </c>
      <c r="T1247" s="230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31" t="s">
        <v>307</v>
      </c>
      <c r="AT1247" s="231" t="s">
        <v>173</v>
      </c>
      <c r="AU1247" s="231" t="s">
        <v>82</v>
      </c>
      <c r="AY1247" s="17" t="s">
        <v>171</v>
      </c>
      <c r="BE1247" s="232">
        <f>IF(N1247="základní",J1247,0)</f>
        <v>0</v>
      </c>
      <c r="BF1247" s="232">
        <f>IF(N1247="snížená",J1247,0)</f>
        <v>0</v>
      </c>
      <c r="BG1247" s="232">
        <f>IF(N1247="zákl. přenesená",J1247,0)</f>
        <v>0</v>
      </c>
      <c r="BH1247" s="232">
        <f>IF(N1247="sníž. přenesená",J1247,0)</f>
        <v>0</v>
      </c>
      <c r="BI1247" s="232">
        <f>IF(N1247="nulová",J1247,0)</f>
        <v>0</v>
      </c>
      <c r="BJ1247" s="17" t="s">
        <v>80</v>
      </c>
      <c r="BK1247" s="232">
        <f>ROUND(I1247*H1247,2)</f>
        <v>0</v>
      </c>
      <c r="BL1247" s="17" t="s">
        <v>307</v>
      </c>
      <c r="BM1247" s="231" t="s">
        <v>1499</v>
      </c>
    </row>
    <row r="1248" s="13" customFormat="1">
      <c r="A1248" s="13"/>
      <c r="B1248" s="233"/>
      <c r="C1248" s="234"/>
      <c r="D1248" s="235" t="s">
        <v>179</v>
      </c>
      <c r="E1248" s="236" t="s">
        <v>1</v>
      </c>
      <c r="F1248" s="237" t="s">
        <v>408</v>
      </c>
      <c r="G1248" s="234"/>
      <c r="H1248" s="236" t="s">
        <v>1</v>
      </c>
      <c r="I1248" s="238"/>
      <c r="J1248" s="234"/>
      <c r="K1248" s="234"/>
      <c r="L1248" s="239"/>
      <c r="M1248" s="240"/>
      <c r="N1248" s="241"/>
      <c r="O1248" s="241"/>
      <c r="P1248" s="241"/>
      <c r="Q1248" s="241"/>
      <c r="R1248" s="241"/>
      <c r="S1248" s="241"/>
      <c r="T1248" s="242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3" t="s">
        <v>179</v>
      </c>
      <c r="AU1248" s="243" t="s">
        <v>82</v>
      </c>
      <c r="AV1248" s="13" t="s">
        <v>80</v>
      </c>
      <c r="AW1248" s="13" t="s">
        <v>30</v>
      </c>
      <c r="AX1248" s="13" t="s">
        <v>73</v>
      </c>
      <c r="AY1248" s="243" t="s">
        <v>171</v>
      </c>
    </row>
    <row r="1249" s="14" customFormat="1">
      <c r="A1249" s="14"/>
      <c r="B1249" s="244"/>
      <c r="C1249" s="245"/>
      <c r="D1249" s="235" t="s">
        <v>179</v>
      </c>
      <c r="E1249" s="246" t="s">
        <v>1</v>
      </c>
      <c r="F1249" s="247" t="s">
        <v>399</v>
      </c>
      <c r="G1249" s="245"/>
      <c r="H1249" s="248">
        <v>32</v>
      </c>
      <c r="I1249" s="249"/>
      <c r="J1249" s="245"/>
      <c r="K1249" s="245"/>
      <c r="L1249" s="250"/>
      <c r="M1249" s="251"/>
      <c r="N1249" s="252"/>
      <c r="O1249" s="252"/>
      <c r="P1249" s="252"/>
      <c r="Q1249" s="252"/>
      <c r="R1249" s="252"/>
      <c r="S1249" s="252"/>
      <c r="T1249" s="253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4" t="s">
        <v>179</v>
      </c>
      <c r="AU1249" s="254" t="s">
        <v>82</v>
      </c>
      <c r="AV1249" s="14" t="s">
        <v>82</v>
      </c>
      <c r="AW1249" s="14" t="s">
        <v>30</v>
      </c>
      <c r="AX1249" s="14" t="s">
        <v>73</v>
      </c>
      <c r="AY1249" s="254" t="s">
        <v>171</v>
      </c>
    </row>
    <row r="1250" s="13" customFormat="1">
      <c r="A1250" s="13"/>
      <c r="B1250" s="233"/>
      <c r="C1250" s="234"/>
      <c r="D1250" s="235" t="s">
        <v>179</v>
      </c>
      <c r="E1250" s="236" t="s">
        <v>1</v>
      </c>
      <c r="F1250" s="237" t="s">
        <v>409</v>
      </c>
      <c r="G1250" s="234"/>
      <c r="H1250" s="236" t="s">
        <v>1</v>
      </c>
      <c r="I1250" s="238"/>
      <c r="J1250" s="234"/>
      <c r="K1250" s="234"/>
      <c r="L1250" s="239"/>
      <c r="M1250" s="240"/>
      <c r="N1250" s="241"/>
      <c r="O1250" s="241"/>
      <c r="P1250" s="241"/>
      <c r="Q1250" s="241"/>
      <c r="R1250" s="241"/>
      <c r="S1250" s="241"/>
      <c r="T1250" s="242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3" t="s">
        <v>179</v>
      </c>
      <c r="AU1250" s="243" t="s">
        <v>82</v>
      </c>
      <c r="AV1250" s="13" t="s">
        <v>80</v>
      </c>
      <c r="AW1250" s="13" t="s">
        <v>30</v>
      </c>
      <c r="AX1250" s="13" t="s">
        <v>73</v>
      </c>
      <c r="AY1250" s="243" t="s">
        <v>171</v>
      </c>
    </row>
    <row r="1251" s="14" customFormat="1">
      <c r="A1251" s="14"/>
      <c r="B1251" s="244"/>
      <c r="C1251" s="245"/>
      <c r="D1251" s="235" t="s">
        <v>179</v>
      </c>
      <c r="E1251" s="246" t="s">
        <v>1</v>
      </c>
      <c r="F1251" s="247" t="s">
        <v>410</v>
      </c>
      <c r="G1251" s="245"/>
      <c r="H1251" s="248">
        <v>20.350000000000001</v>
      </c>
      <c r="I1251" s="249"/>
      <c r="J1251" s="245"/>
      <c r="K1251" s="245"/>
      <c r="L1251" s="250"/>
      <c r="M1251" s="251"/>
      <c r="N1251" s="252"/>
      <c r="O1251" s="252"/>
      <c r="P1251" s="252"/>
      <c r="Q1251" s="252"/>
      <c r="R1251" s="252"/>
      <c r="S1251" s="252"/>
      <c r="T1251" s="253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4" t="s">
        <v>179</v>
      </c>
      <c r="AU1251" s="254" t="s">
        <v>82</v>
      </c>
      <c r="AV1251" s="14" t="s">
        <v>82</v>
      </c>
      <c r="AW1251" s="14" t="s">
        <v>30</v>
      </c>
      <c r="AX1251" s="14" t="s">
        <v>73</v>
      </c>
      <c r="AY1251" s="254" t="s">
        <v>171</v>
      </c>
    </row>
    <row r="1252" s="13" customFormat="1">
      <c r="A1252" s="13"/>
      <c r="B1252" s="233"/>
      <c r="C1252" s="234"/>
      <c r="D1252" s="235" t="s">
        <v>179</v>
      </c>
      <c r="E1252" s="236" t="s">
        <v>1</v>
      </c>
      <c r="F1252" s="237" t="s">
        <v>415</v>
      </c>
      <c r="G1252" s="234"/>
      <c r="H1252" s="236" t="s">
        <v>1</v>
      </c>
      <c r="I1252" s="238"/>
      <c r="J1252" s="234"/>
      <c r="K1252" s="234"/>
      <c r="L1252" s="239"/>
      <c r="M1252" s="240"/>
      <c r="N1252" s="241"/>
      <c r="O1252" s="241"/>
      <c r="P1252" s="241"/>
      <c r="Q1252" s="241"/>
      <c r="R1252" s="241"/>
      <c r="S1252" s="241"/>
      <c r="T1252" s="242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3" t="s">
        <v>179</v>
      </c>
      <c r="AU1252" s="243" t="s">
        <v>82</v>
      </c>
      <c r="AV1252" s="13" t="s">
        <v>80</v>
      </c>
      <c r="AW1252" s="13" t="s">
        <v>30</v>
      </c>
      <c r="AX1252" s="13" t="s">
        <v>73</v>
      </c>
      <c r="AY1252" s="243" t="s">
        <v>171</v>
      </c>
    </row>
    <row r="1253" s="14" customFormat="1">
      <c r="A1253" s="14"/>
      <c r="B1253" s="244"/>
      <c r="C1253" s="245"/>
      <c r="D1253" s="235" t="s">
        <v>179</v>
      </c>
      <c r="E1253" s="246" t="s">
        <v>1</v>
      </c>
      <c r="F1253" s="247" t="s">
        <v>416</v>
      </c>
      <c r="G1253" s="245"/>
      <c r="H1253" s="248">
        <v>4.6699999999999999</v>
      </c>
      <c r="I1253" s="249"/>
      <c r="J1253" s="245"/>
      <c r="K1253" s="245"/>
      <c r="L1253" s="250"/>
      <c r="M1253" s="251"/>
      <c r="N1253" s="252"/>
      <c r="O1253" s="252"/>
      <c r="P1253" s="252"/>
      <c r="Q1253" s="252"/>
      <c r="R1253" s="252"/>
      <c r="S1253" s="252"/>
      <c r="T1253" s="253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4" t="s">
        <v>179</v>
      </c>
      <c r="AU1253" s="254" t="s">
        <v>82</v>
      </c>
      <c r="AV1253" s="14" t="s">
        <v>82</v>
      </c>
      <c r="AW1253" s="14" t="s">
        <v>30</v>
      </c>
      <c r="AX1253" s="14" t="s">
        <v>73</v>
      </c>
      <c r="AY1253" s="254" t="s">
        <v>171</v>
      </c>
    </row>
    <row r="1254" s="13" customFormat="1">
      <c r="A1254" s="13"/>
      <c r="B1254" s="233"/>
      <c r="C1254" s="234"/>
      <c r="D1254" s="235" t="s">
        <v>179</v>
      </c>
      <c r="E1254" s="236" t="s">
        <v>1</v>
      </c>
      <c r="F1254" s="237" t="s">
        <v>411</v>
      </c>
      <c r="G1254" s="234"/>
      <c r="H1254" s="236" t="s">
        <v>1</v>
      </c>
      <c r="I1254" s="238"/>
      <c r="J1254" s="234"/>
      <c r="K1254" s="234"/>
      <c r="L1254" s="239"/>
      <c r="M1254" s="240"/>
      <c r="N1254" s="241"/>
      <c r="O1254" s="241"/>
      <c r="P1254" s="241"/>
      <c r="Q1254" s="241"/>
      <c r="R1254" s="241"/>
      <c r="S1254" s="241"/>
      <c r="T1254" s="242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3" t="s">
        <v>179</v>
      </c>
      <c r="AU1254" s="243" t="s">
        <v>82</v>
      </c>
      <c r="AV1254" s="13" t="s">
        <v>80</v>
      </c>
      <c r="AW1254" s="13" t="s">
        <v>30</v>
      </c>
      <c r="AX1254" s="13" t="s">
        <v>73</v>
      </c>
      <c r="AY1254" s="243" t="s">
        <v>171</v>
      </c>
    </row>
    <row r="1255" s="14" customFormat="1">
      <c r="A1255" s="14"/>
      <c r="B1255" s="244"/>
      <c r="C1255" s="245"/>
      <c r="D1255" s="235" t="s">
        <v>179</v>
      </c>
      <c r="E1255" s="246" t="s">
        <v>1</v>
      </c>
      <c r="F1255" s="247" t="s">
        <v>412</v>
      </c>
      <c r="G1255" s="245"/>
      <c r="H1255" s="248">
        <v>21.699999999999999</v>
      </c>
      <c r="I1255" s="249"/>
      <c r="J1255" s="245"/>
      <c r="K1255" s="245"/>
      <c r="L1255" s="250"/>
      <c r="M1255" s="251"/>
      <c r="N1255" s="252"/>
      <c r="O1255" s="252"/>
      <c r="P1255" s="252"/>
      <c r="Q1255" s="252"/>
      <c r="R1255" s="252"/>
      <c r="S1255" s="252"/>
      <c r="T1255" s="253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4" t="s">
        <v>179</v>
      </c>
      <c r="AU1255" s="254" t="s">
        <v>82</v>
      </c>
      <c r="AV1255" s="14" t="s">
        <v>82</v>
      </c>
      <c r="AW1255" s="14" t="s">
        <v>30</v>
      </c>
      <c r="AX1255" s="14" t="s">
        <v>73</v>
      </c>
      <c r="AY1255" s="254" t="s">
        <v>171</v>
      </c>
    </row>
    <row r="1256" s="13" customFormat="1">
      <c r="A1256" s="13"/>
      <c r="B1256" s="233"/>
      <c r="C1256" s="234"/>
      <c r="D1256" s="235" t="s">
        <v>179</v>
      </c>
      <c r="E1256" s="236" t="s">
        <v>1</v>
      </c>
      <c r="F1256" s="237" t="s">
        <v>417</v>
      </c>
      <c r="G1256" s="234"/>
      <c r="H1256" s="236" t="s">
        <v>1</v>
      </c>
      <c r="I1256" s="238"/>
      <c r="J1256" s="234"/>
      <c r="K1256" s="234"/>
      <c r="L1256" s="239"/>
      <c r="M1256" s="240"/>
      <c r="N1256" s="241"/>
      <c r="O1256" s="241"/>
      <c r="P1256" s="241"/>
      <c r="Q1256" s="241"/>
      <c r="R1256" s="241"/>
      <c r="S1256" s="241"/>
      <c r="T1256" s="242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3" t="s">
        <v>179</v>
      </c>
      <c r="AU1256" s="243" t="s">
        <v>82</v>
      </c>
      <c r="AV1256" s="13" t="s">
        <v>80</v>
      </c>
      <c r="AW1256" s="13" t="s">
        <v>30</v>
      </c>
      <c r="AX1256" s="13" t="s">
        <v>73</v>
      </c>
      <c r="AY1256" s="243" t="s">
        <v>171</v>
      </c>
    </row>
    <row r="1257" s="14" customFormat="1">
      <c r="A1257" s="14"/>
      <c r="B1257" s="244"/>
      <c r="C1257" s="245"/>
      <c r="D1257" s="235" t="s">
        <v>179</v>
      </c>
      <c r="E1257" s="246" t="s">
        <v>1</v>
      </c>
      <c r="F1257" s="247" t="s">
        <v>416</v>
      </c>
      <c r="G1257" s="245"/>
      <c r="H1257" s="248">
        <v>4.6699999999999999</v>
      </c>
      <c r="I1257" s="249"/>
      <c r="J1257" s="245"/>
      <c r="K1257" s="245"/>
      <c r="L1257" s="250"/>
      <c r="M1257" s="251"/>
      <c r="N1257" s="252"/>
      <c r="O1257" s="252"/>
      <c r="P1257" s="252"/>
      <c r="Q1257" s="252"/>
      <c r="R1257" s="252"/>
      <c r="S1257" s="252"/>
      <c r="T1257" s="253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4" t="s">
        <v>179</v>
      </c>
      <c r="AU1257" s="254" t="s">
        <v>82</v>
      </c>
      <c r="AV1257" s="14" t="s">
        <v>82</v>
      </c>
      <c r="AW1257" s="14" t="s">
        <v>30</v>
      </c>
      <c r="AX1257" s="14" t="s">
        <v>73</v>
      </c>
      <c r="AY1257" s="254" t="s">
        <v>171</v>
      </c>
    </row>
    <row r="1258" s="13" customFormat="1">
      <c r="A1258" s="13"/>
      <c r="B1258" s="233"/>
      <c r="C1258" s="234"/>
      <c r="D1258" s="235" t="s">
        <v>179</v>
      </c>
      <c r="E1258" s="236" t="s">
        <v>1</v>
      </c>
      <c r="F1258" s="237" t="s">
        <v>418</v>
      </c>
      <c r="G1258" s="234"/>
      <c r="H1258" s="236" t="s">
        <v>1</v>
      </c>
      <c r="I1258" s="238"/>
      <c r="J1258" s="234"/>
      <c r="K1258" s="234"/>
      <c r="L1258" s="239"/>
      <c r="M1258" s="240"/>
      <c r="N1258" s="241"/>
      <c r="O1258" s="241"/>
      <c r="P1258" s="241"/>
      <c r="Q1258" s="241"/>
      <c r="R1258" s="241"/>
      <c r="S1258" s="241"/>
      <c r="T1258" s="242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43" t="s">
        <v>179</v>
      </c>
      <c r="AU1258" s="243" t="s">
        <v>82</v>
      </c>
      <c r="AV1258" s="13" t="s">
        <v>80</v>
      </c>
      <c r="AW1258" s="13" t="s">
        <v>30</v>
      </c>
      <c r="AX1258" s="13" t="s">
        <v>73</v>
      </c>
      <c r="AY1258" s="243" t="s">
        <v>171</v>
      </c>
    </row>
    <row r="1259" s="14" customFormat="1">
      <c r="A1259" s="14"/>
      <c r="B1259" s="244"/>
      <c r="C1259" s="245"/>
      <c r="D1259" s="235" t="s">
        <v>179</v>
      </c>
      <c r="E1259" s="246" t="s">
        <v>1</v>
      </c>
      <c r="F1259" s="247" t="s">
        <v>419</v>
      </c>
      <c r="G1259" s="245"/>
      <c r="H1259" s="248">
        <v>8.9600000000000009</v>
      </c>
      <c r="I1259" s="249"/>
      <c r="J1259" s="245"/>
      <c r="K1259" s="245"/>
      <c r="L1259" s="250"/>
      <c r="M1259" s="251"/>
      <c r="N1259" s="252"/>
      <c r="O1259" s="252"/>
      <c r="P1259" s="252"/>
      <c r="Q1259" s="252"/>
      <c r="R1259" s="252"/>
      <c r="S1259" s="252"/>
      <c r="T1259" s="253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4" t="s">
        <v>179</v>
      </c>
      <c r="AU1259" s="254" t="s">
        <v>82</v>
      </c>
      <c r="AV1259" s="14" t="s">
        <v>82</v>
      </c>
      <c r="AW1259" s="14" t="s">
        <v>30</v>
      </c>
      <c r="AX1259" s="14" t="s">
        <v>73</v>
      </c>
      <c r="AY1259" s="254" t="s">
        <v>171</v>
      </c>
    </row>
    <row r="1260" s="13" customFormat="1">
      <c r="A1260" s="13"/>
      <c r="B1260" s="233"/>
      <c r="C1260" s="234"/>
      <c r="D1260" s="235" t="s">
        <v>179</v>
      </c>
      <c r="E1260" s="236" t="s">
        <v>1</v>
      </c>
      <c r="F1260" s="237" t="s">
        <v>413</v>
      </c>
      <c r="G1260" s="234"/>
      <c r="H1260" s="236" t="s">
        <v>1</v>
      </c>
      <c r="I1260" s="238"/>
      <c r="J1260" s="234"/>
      <c r="K1260" s="234"/>
      <c r="L1260" s="239"/>
      <c r="M1260" s="240"/>
      <c r="N1260" s="241"/>
      <c r="O1260" s="241"/>
      <c r="P1260" s="241"/>
      <c r="Q1260" s="241"/>
      <c r="R1260" s="241"/>
      <c r="S1260" s="241"/>
      <c r="T1260" s="242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3" t="s">
        <v>179</v>
      </c>
      <c r="AU1260" s="243" t="s">
        <v>82</v>
      </c>
      <c r="AV1260" s="13" t="s">
        <v>80</v>
      </c>
      <c r="AW1260" s="13" t="s">
        <v>30</v>
      </c>
      <c r="AX1260" s="13" t="s">
        <v>73</v>
      </c>
      <c r="AY1260" s="243" t="s">
        <v>171</v>
      </c>
    </row>
    <row r="1261" s="14" customFormat="1">
      <c r="A1261" s="14"/>
      <c r="B1261" s="244"/>
      <c r="C1261" s="245"/>
      <c r="D1261" s="235" t="s">
        <v>179</v>
      </c>
      <c r="E1261" s="246" t="s">
        <v>1</v>
      </c>
      <c r="F1261" s="247" t="s">
        <v>414</v>
      </c>
      <c r="G1261" s="245"/>
      <c r="H1261" s="248">
        <v>14.99</v>
      </c>
      <c r="I1261" s="249"/>
      <c r="J1261" s="245"/>
      <c r="K1261" s="245"/>
      <c r="L1261" s="250"/>
      <c r="M1261" s="251"/>
      <c r="N1261" s="252"/>
      <c r="O1261" s="252"/>
      <c r="P1261" s="252"/>
      <c r="Q1261" s="252"/>
      <c r="R1261" s="252"/>
      <c r="S1261" s="252"/>
      <c r="T1261" s="253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4" t="s">
        <v>179</v>
      </c>
      <c r="AU1261" s="254" t="s">
        <v>82</v>
      </c>
      <c r="AV1261" s="14" t="s">
        <v>82</v>
      </c>
      <c r="AW1261" s="14" t="s">
        <v>30</v>
      </c>
      <c r="AX1261" s="14" t="s">
        <v>73</v>
      </c>
      <c r="AY1261" s="254" t="s">
        <v>171</v>
      </c>
    </row>
    <row r="1262" s="13" customFormat="1">
      <c r="A1262" s="13"/>
      <c r="B1262" s="233"/>
      <c r="C1262" s="234"/>
      <c r="D1262" s="235" t="s">
        <v>179</v>
      </c>
      <c r="E1262" s="236" t="s">
        <v>1</v>
      </c>
      <c r="F1262" s="237" t="s">
        <v>420</v>
      </c>
      <c r="G1262" s="234"/>
      <c r="H1262" s="236" t="s">
        <v>1</v>
      </c>
      <c r="I1262" s="238"/>
      <c r="J1262" s="234"/>
      <c r="K1262" s="234"/>
      <c r="L1262" s="239"/>
      <c r="M1262" s="240"/>
      <c r="N1262" s="241"/>
      <c r="O1262" s="241"/>
      <c r="P1262" s="241"/>
      <c r="Q1262" s="241"/>
      <c r="R1262" s="241"/>
      <c r="S1262" s="241"/>
      <c r="T1262" s="242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3" t="s">
        <v>179</v>
      </c>
      <c r="AU1262" s="243" t="s">
        <v>82</v>
      </c>
      <c r="AV1262" s="13" t="s">
        <v>80</v>
      </c>
      <c r="AW1262" s="13" t="s">
        <v>30</v>
      </c>
      <c r="AX1262" s="13" t="s">
        <v>73</v>
      </c>
      <c r="AY1262" s="243" t="s">
        <v>171</v>
      </c>
    </row>
    <row r="1263" s="14" customFormat="1">
      <c r="A1263" s="14"/>
      <c r="B1263" s="244"/>
      <c r="C1263" s="245"/>
      <c r="D1263" s="235" t="s">
        <v>179</v>
      </c>
      <c r="E1263" s="246" t="s">
        <v>1</v>
      </c>
      <c r="F1263" s="247" t="s">
        <v>421</v>
      </c>
      <c r="G1263" s="245"/>
      <c r="H1263" s="248">
        <v>2.75</v>
      </c>
      <c r="I1263" s="249"/>
      <c r="J1263" s="245"/>
      <c r="K1263" s="245"/>
      <c r="L1263" s="250"/>
      <c r="M1263" s="251"/>
      <c r="N1263" s="252"/>
      <c r="O1263" s="252"/>
      <c r="P1263" s="252"/>
      <c r="Q1263" s="252"/>
      <c r="R1263" s="252"/>
      <c r="S1263" s="252"/>
      <c r="T1263" s="253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4" t="s">
        <v>179</v>
      </c>
      <c r="AU1263" s="254" t="s">
        <v>82</v>
      </c>
      <c r="AV1263" s="14" t="s">
        <v>82</v>
      </c>
      <c r="AW1263" s="14" t="s">
        <v>30</v>
      </c>
      <c r="AX1263" s="14" t="s">
        <v>73</v>
      </c>
      <c r="AY1263" s="254" t="s">
        <v>171</v>
      </c>
    </row>
    <row r="1264" s="13" customFormat="1">
      <c r="A1264" s="13"/>
      <c r="B1264" s="233"/>
      <c r="C1264" s="234"/>
      <c r="D1264" s="235" t="s">
        <v>179</v>
      </c>
      <c r="E1264" s="236" t="s">
        <v>1</v>
      </c>
      <c r="F1264" s="237" t="s">
        <v>422</v>
      </c>
      <c r="G1264" s="234"/>
      <c r="H1264" s="236" t="s">
        <v>1</v>
      </c>
      <c r="I1264" s="238"/>
      <c r="J1264" s="234"/>
      <c r="K1264" s="234"/>
      <c r="L1264" s="239"/>
      <c r="M1264" s="240"/>
      <c r="N1264" s="241"/>
      <c r="O1264" s="241"/>
      <c r="P1264" s="241"/>
      <c r="Q1264" s="241"/>
      <c r="R1264" s="241"/>
      <c r="S1264" s="241"/>
      <c r="T1264" s="242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43" t="s">
        <v>179</v>
      </c>
      <c r="AU1264" s="243" t="s">
        <v>82</v>
      </c>
      <c r="AV1264" s="13" t="s">
        <v>80</v>
      </c>
      <c r="AW1264" s="13" t="s">
        <v>30</v>
      </c>
      <c r="AX1264" s="13" t="s">
        <v>73</v>
      </c>
      <c r="AY1264" s="243" t="s">
        <v>171</v>
      </c>
    </row>
    <row r="1265" s="14" customFormat="1">
      <c r="A1265" s="14"/>
      <c r="B1265" s="244"/>
      <c r="C1265" s="245"/>
      <c r="D1265" s="235" t="s">
        <v>179</v>
      </c>
      <c r="E1265" s="246" t="s">
        <v>1</v>
      </c>
      <c r="F1265" s="247" t="s">
        <v>423</v>
      </c>
      <c r="G1265" s="245"/>
      <c r="H1265" s="248">
        <v>3.3500000000000001</v>
      </c>
      <c r="I1265" s="249"/>
      <c r="J1265" s="245"/>
      <c r="K1265" s="245"/>
      <c r="L1265" s="250"/>
      <c r="M1265" s="251"/>
      <c r="N1265" s="252"/>
      <c r="O1265" s="252"/>
      <c r="P1265" s="252"/>
      <c r="Q1265" s="252"/>
      <c r="R1265" s="252"/>
      <c r="S1265" s="252"/>
      <c r="T1265" s="253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4" t="s">
        <v>179</v>
      </c>
      <c r="AU1265" s="254" t="s">
        <v>82</v>
      </c>
      <c r="AV1265" s="14" t="s">
        <v>82</v>
      </c>
      <c r="AW1265" s="14" t="s">
        <v>30</v>
      </c>
      <c r="AX1265" s="14" t="s">
        <v>73</v>
      </c>
      <c r="AY1265" s="254" t="s">
        <v>171</v>
      </c>
    </row>
    <row r="1266" s="13" customFormat="1">
      <c r="A1266" s="13"/>
      <c r="B1266" s="233"/>
      <c r="C1266" s="234"/>
      <c r="D1266" s="235" t="s">
        <v>179</v>
      </c>
      <c r="E1266" s="236" t="s">
        <v>1</v>
      </c>
      <c r="F1266" s="237" t="s">
        <v>424</v>
      </c>
      <c r="G1266" s="234"/>
      <c r="H1266" s="236" t="s">
        <v>1</v>
      </c>
      <c r="I1266" s="238"/>
      <c r="J1266" s="234"/>
      <c r="K1266" s="234"/>
      <c r="L1266" s="239"/>
      <c r="M1266" s="240"/>
      <c r="N1266" s="241"/>
      <c r="O1266" s="241"/>
      <c r="P1266" s="241"/>
      <c r="Q1266" s="241"/>
      <c r="R1266" s="241"/>
      <c r="S1266" s="241"/>
      <c r="T1266" s="242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3" t="s">
        <v>179</v>
      </c>
      <c r="AU1266" s="243" t="s">
        <v>82</v>
      </c>
      <c r="AV1266" s="13" t="s">
        <v>80</v>
      </c>
      <c r="AW1266" s="13" t="s">
        <v>30</v>
      </c>
      <c r="AX1266" s="13" t="s">
        <v>73</v>
      </c>
      <c r="AY1266" s="243" t="s">
        <v>171</v>
      </c>
    </row>
    <row r="1267" s="14" customFormat="1">
      <c r="A1267" s="14"/>
      <c r="B1267" s="244"/>
      <c r="C1267" s="245"/>
      <c r="D1267" s="235" t="s">
        <v>179</v>
      </c>
      <c r="E1267" s="246" t="s">
        <v>1</v>
      </c>
      <c r="F1267" s="247" t="s">
        <v>425</v>
      </c>
      <c r="G1267" s="245"/>
      <c r="H1267" s="248">
        <v>3.0499999999999998</v>
      </c>
      <c r="I1267" s="249"/>
      <c r="J1267" s="245"/>
      <c r="K1267" s="245"/>
      <c r="L1267" s="250"/>
      <c r="M1267" s="251"/>
      <c r="N1267" s="252"/>
      <c r="O1267" s="252"/>
      <c r="P1267" s="252"/>
      <c r="Q1267" s="252"/>
      <c r="R1267" s="252"/>
      <c r="S1267" s="252"/>
      <c r="T1267" s="253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4" t="s">
        <v>179</v>
      </c>
      <c r="AU1267" s="254" t="s">
        <v>82</v>
      </c>
      <c r="AV1267" s="14" t="s">
        <v>82</v>
      </c>
      <c r="AW1267" s="14" t="s">
        <v>30</v>
      </c>
      <c r="AX1267" s="14" t="s">
        <v>73</v>
      </c>
      <c r="AY1267" s="254" t="s">
        <v>171</v>
      </c>
    </row>
    <row r="1268" s="13" customFormat="1">
      <c r="A1268" s="13"/>
      <c r="B1268" s="233"/>
      <c r="C1268" s="234"/>
      <c r="D1268" s="235" t="s">
        <v>179</v>
      </c>
      <c r="E1268" s="236" t="s">
        <v>1</v>
      </c>
      <c r="F1268" s="237" t="s">
        <v>428</v>
      </c>
      <c r="G1268" s="234"/>
      <c r="H1268" s="236" t="s">
        <v>1</v>
      </c>
      <c r="I1268" s="238"/>
      <c r="J1268" s="234"/>
      <c r="K1268" s="234"/>
      <c r="L1268" s="239"/>
      <c r="M1268" s="240"/>
      <c r="N1268" s="241"/>
      <c r="O1268" s="241"/>
      <c r="P1268" s="241"/>
      <c r="Q1268" s="241"/>
      <c r="R1268" s="241"/>
      <c r="S1268" s="241"/>
      <c r="T1268" s="242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43" t="s">
        <v>179</v>
      </c>
      <c r="AU1268" s="243" t="s">
        <v>82</v>
      </c>
      <c r="AV1268" s="13" t="s">
        <v>80</v>
      </c>
      <c r="AW1268" s="13" t="s">
        <v>30</v>
      </c>
      <c r="AX1268" s="13" t="s">
        <v>73</v>
      </c>
      <c r="AY1268" s="243" t="s">
        <v>171</v>
      </c>
    </row>
    <row r="1269" s="14" customFormat="1">
      <c r="A1269" s="14"/>
      <c r="B1269" s="244"/>
      <c r="C1269" s="245"/>
      <c r="D1269" s="235" t="s">
        <v>179</v>
      </c>
      <c r="E1269" s="246" t="s">
        <v>1</v>
      </c>
      <c r="F1269" s="247" t="s">
        <v>429</v>
      </c>
      <c r="G1269" s="245"/>
      <c r="H1269" s="248">
        <v>11.470000000000001</v>
      </c>
      <c r="I1269" s="249"/>
      <c r="J1269" s="245"/>
      <c r="K1269" s="245"/>
      <c r="L1269" s="250"/>
      <c r="M1269" s="251"/>
      <c r="N1269" s="252"/>
      <c r="O1269" s="252"/>
      <c r="P1269" s="252"/>
      <c r="Q1269" s="252"/>
      <c r="R1269" s="252"/>
      <c r="S1269" s="252"/>
      <c r="T1269" s="253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4" t="s">
        <v>179</v>
      </c>
      <c r="AU1269" s="254" t="s">
        <v>82</v>
      </c>
      <c r="AV1269" s="14" t="s">
        <v>82</v>
      </c>
      <c r="AW1269" s="14" t="s">
        <v>30</v>
      </c>
      <c r="AX1269" s="14" t="s">
        <v>73</v>
      </c>
      <c r="AY1269" s="254" t="s">
        <v>171</v>
      </c>
    </row>
    <row r="1270" s="13" customFormat="1">
      <c r="A1270" s="13"/>
      <c r="B1270" s="233"/>
      <c r="C1270" s="234"/>
      <c r="D1270" s="235" t="s">
        <v>179</v>
      </c>
      <c r="E1270" s="236" t="s">
        <v>1</v>
      </c>
      <c r="F1270" s="237" t="s">
        <v>426</v>
      </c>
      <c r="G1270" s="234"/>
      <c r="H1270" s="236" t="s">
        <v>1</v>
      </c>
      <c r="I1270" s="238"/>
      <c r="J1270" s="234"/>
      <c r="K1270" s="234"/>
      <c r="L1270" s="239"/>
      <c r="M1270" s="240"/>
      <c r="N1270" s="241"/>
      <c r="O1270" s="241"/>
      <c r="P1270" s="241"/>
      <c r="Q1270" s="241"/>
      <c r="R1270" s="241"/>
      <c r="S1270" s="241"/>
      <c r="T1270" s="242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3" t="s">
        <v>179</v>
      </c>
      <c r="AU1270" s="243" t="s">
        <v>82</v>
      </c>
      <c r="AV1270" s="13" t="s">
        <v>80</v>
      </c>
      <c r="AW1270" s="13" t="s">
        <v>30</v>
      </c>
      <c r="AX1270" s="13" t="s">
        <v>73</v>
      </c>
      <c r="AY1270" s="243" t="s">
        <v>171</v>
      </c>
    </row>
    <row r="1271" s="14" customFormat="1">
      <c r="A1271" s="14"/>
      <c r="B1271" s="244"/>
      <c r="C1271" s="245"/>
      <c r="D1271" s="235" t="s">
        <v>179</v>
      </c>
      <c r="E1271" s="246" t="s">
        <v>1</v>
      </c>
      <c r="F1271" s="247" t="s">
        <v>427</v>
      </c>
      <c r="G1271" s="245"/>
      <c r="H1271" s="248">
        <v>3.96</v>
      </c>
      <c r="I1271" s="249"/>
      <c r="J1271" s="245"/>
      <c r="K1271" s="245"/>
      <c r="L1271" s="250"/>
      <c r="M1271" s="251"/>
      <c r="N1271" s="252"/>
      <c r="O1271" s="252"/>
      <c r="P1271" s="252"/>
      <c r="Q1271" s="252"/>
      <c r="R1271" s="252"/>
      <c r="S1271" s="252"/>
      <c r="T1271" s="253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4" t="s">
        <v>179</v>
      </c>
      <c r="AU1271" s="254" t="s">
        <v>82</v>
      </c>
      <c r="AV1271" s="14" t="s">
        <v>82</v>
      </c>
      <c r="AW1271" s="14" t="s">
        <v>30</v>
      </c>
      <c r="AX1271" s="14" t="s">
        <v>73</v>
      </c>
      <c r="AY1271" s="254" t="s">
        <v>171</v>
      </c>
    </row>
    <row r="1272" s="15" customFormat="1">
      <c r="A1272" s="15"/>
      <c r="B1272" s="255"/>
      <c r="C1272" s="256"/>
      <c r="D1272" s="235" t="s">
        <v>179</v>
      </c>
      <c r="E1272" s="257" t="s">
        <v>1</v>
      </c>
      <c r="F1272" s="258" t="s">
        <v>187</v>
      </c>
      <c r="G1272" s="256"/>
      <c r="H1272" s="259">
        <v>131.91999999999999</v>
      </c>
      <c r="I1272" s="260"/>
      <c r="J1272" s="256"/>
      <c r="K1272" s="256"/>
      <c r="L1272" s="261"/>
      <c r="M1272" s="262"/>
      <c r="N1272" s="263"/>
      <c r="O1272" s="263"/>
      <c r="P1272" s="263"/>
      <c r="Q1272" s="263"/>
      <c r="R1272" s="263"/>
      <c r="S1272" s="263"/>
      <c r="T1272" s="264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T1272" s="265" t="s">
        <v>179</v>
      </c>
      <c r="AU1272" s="265" t="s">
        <v>82</v>
      </c>
      <c r="AV1272" s="15" t="s">
        <v>177</v>
      </c>
      <c r="AW1272" s="15" t="s">
        <v>30</v>
      </c>
      <c r="AX1272" s="15" t="s">
        <v>80</v>
      </c>
      <c r="AY1272" s="265" t="s">
        <v>171</v>
      </c>
    </row>
    <row r="1273" s="2" customFormat="1" ht="16.5" customHeight="1">
      <c r="A1273" s="38"/>
      <c r="B1273" s="39"/>
      <c r="C1273" s="219" t="s">
        <v>1500</v>
      </c>
      <c r="D1273" s="219" t="s">
        <v>173</v>
      </c>
      <c r="E1273" s="220" t="s">
        <v>1501</v>
      </c>
      <c r="F1273" s="221" t="s">
        <v>1502</v>
      </c>
      <c r="G1273" s="222" t="s">
        <v>211</v>
      </c>
      <c r="H1273" s="223">
        <v>131.91999999999999</v>
      </c>
      <c r="I1273" s="224"/>
      <c r="J1273" s="225">
        <f>ROUND(I1273*H1273,2)</f>
        <v>0</v>
      </c>
      <c r="K1273" s="226"/>
      <c r="L1273" s="44"/>
      <c r="M1273" s="227" t="s">
        <v>1</v>
      </c>
      <c r="N1273" s="228" t="s">
        <v>38</v>
      </c>
      <c r="O1273" s="91"/>
      <c r="P1273" s="229">
        <f>O1273*H1273</f>
        <v>0</v>
      </c>
      <c r="Q1273" s="229">
        <v>0</v>
      </c>
      <c r="R1273" s="229">
        <f>Q1273*H1273</f>
        <v>0</v>
      </c>
      <c r="S1273" s="229">
        <v>0</v>
      </c>
      <c r="T1273" s="230">
        <f>S1273*H1273</f>
        <v>0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231" t="s">
        <v>307</v>
      </c>
      <c r="AT1273" s="231" t="s">
        <v>173</v>
      </c>
      <c r="AU1273" s="231" t="s">
        <v>82</v>
      </c>
      <c r="AY1273" s="17" t="s">
        <v>171</v>
      </c>
      <c r="BE1273" s="232">
        <f>IF(N1273="základní",J1273,0)</f>
        <v>0</v>
      </c>
      <c r="BF1273" s="232">
        <f>IF(N1273="snížená",J1273,0)</f>
        <v>0</v>
      </c>
      <c r="BG1273" s="232">
        <f>IF(N1273="zákl. přenesená",J1273,0)</f>
        <v>0</v>
      </c>
      <c r="BH1273" s="232">
        <f>IF(N1273="sníž. přenesená",J1273,0)</f>
        <v>0</v>
      </c>
      <c r="BI1273" s="232">
        <f>IF(N1273="nulová",J1273,0)</f>
        <v>0</v>
      </c>
      <c r="BJ1273" s="17" t="s">
        <v>80</v>
      </c>
      <c r="BK1273" s="232">
        <f>ROUND(I1273*H1273,2)</f>
        <v>0</v>
      </c>
      <c r="BL1273" s="17" t="s">
        <v>307</v>
      </c>
      <c r="BM1273" s="231" t="s">
        <v>1503</v>
      </c>
    </row>
    <row r="1274" s="13" customFormat="1">
      <c r="A1274" s="13"/>
      <c r="B1274" s="233"/>
      <c r="C1274" s="234"/>
      <c r="D1274" s="235" t="s">
        <v>179</v>
      </c>
      <c r="E1274" s="236" t="s">
        <v>1</v>
      </c>
      <c r="F1274" s="237" t="s">
        <v>408</v>
      </c>
      <c r="G1274" s="234"/>
      <c r="H1274" s="236" t="s">
        <v>1</v>
      </c>
      <c r="I1274" s="238"/>
      <c r="J1274" s="234"/>
      <c r="K1274" s="234"/>
      <c r="L1274" s="239"/>
      <c r="M1274" s="240"/>
      <c r="N1274" s="241"/>
      <c r="O1274" s="241"/>
      <c r="P1274" s="241"/>
      <c r="Q1274" s="241"/>
      <c r="R1274" s="241"/>
      <c r="S1274" s="241"/>
      <c r="T1274" s="242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43" t="s">
        <v>179</v>
      </c>
      <c r="AU1274" s="243" t="s">
        <v>82</v>
      </c>
      <c r="AV1274" s="13" t="s">
        <v>80</v>
      </c>
      <c r="AW1274" s="13" t="s">
        <v>30</v>
      </c>
      <c r="AX1274" s="13" t="s">
        <v>73</v>
      </c>
      <c r="AY1274" s="243" t="s">
        <v>171</v>
      </c>
    </row>
    <row r="1275" s="14" customFormat="1">
      <c r="A1275" s="14"/>
      <c r="B1275" s="244"/>
      <c r="C1275" s="245"/>
      <c r="D1275" s="235" t="s">
        <v>179</v>
      </c>
      <c r="E1275" s="246" t="s">
        <v>1</v>
      </c>
      <c r="F1275" s="247" t="s">
        <v>399</v>
      </c>
      <c r="G1275" s="245"/>
      <c r="H1275" s="248">
        <v>32</v>
      </c>
      <c r="I1275" s="249"/>
      <c r="J1275" s="245"/>
      <c r="K1275" s="245"/>
      <c r="L1275" s="250"/>
      <c r="M1275" s="251"/>
      <c r="N1275" s="252"/>
      <c r="O1275" s="252"/>
      <c r="P1275" s="252"/>
      <c r="Q1275" s="252"/>
      <c r="R1275" s="252"/>
      <c r="S1275" s="252"/>
      <c r="T1275" s="253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4" t="s">
        <v>179</v>
      </c>
      <c r="AU1275" s="254" t="s">
        <v>82</v>
      </c>
      <c r="AV1275" s="14" t="s">
        <v>82</v>
      </c>
      <c r="AW1275" s="14" t="s">
        <v>30</v>
      </c>
      <c r="AX1275" s="14" t="s">
        <v>73</v>
      </c>
      <c r="AY1275" s="254" t="s">
        <v>171</v>
      </c>
    </row>
    <row r="1276" s="13" customFormat="1">
      <c r="A1276" s="13"/>
      <c r="B1276" s="233"/>
      <c r="C1276" s="234"/>
      <c r="D1276" s="235" t="s">
        <v>179</v>
      </c>
      <c r="E1276" s="236" t="s">
        <v>1</v>
      </c>
      <c r="F1276" s="237" t="s">
        <v>409</v>
      </c>
      <c r="G1276" s="234"/>
      <c r="H1276" s="236" t="s">
        <v>1</v>
      </c>
      <c r="I1276" s="238"/>
      <c r="J1276" s="234"/>
      <c r="K1276" s="234"/>
      <c r="L1276" s="239"/>
      <c r="M1276" s="240"/>
      <c r="N1276" s="241"/>
      <c r="O1276" s="241"/>
      <c r="P1276" s="241"/>
      <c r="Q1276" s="241"/>
      <c r="R1276" s="241"/>
      <c r="S1276" s="241"/>
      <c r="T1276" s="242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3" t="s">
        <v>179</v>
      </c>
      <c r="AU1276" s="243" t="s">
        <v>82</v>
      </c>
      <c r="AV1276" s="13" t="s">
        <v>80</v>
      </c>
      <c r="AW1276" s="13" t="s">
        <v>30</v>
      </c>
      <c r="AX1276" s="13" t="s">
        <v>73</v>
      </c>
      <c r="AY1276" s="243" t="s">
        <v>171</v>
      </c>
    </row>
    <row r="1277" s="14" customFormat="1">
      <c r="A1277" s="14"/>
      <c r="B1277" s="244"/>
      <c r="C1277" s="245"/>
      <c r="D1277" s="235" t="s">
        <v>179</v>
      </c>
      <c r="E1277" s="246" t="s">
        <v>1</v>
      </c>
      <c r="F1277" s="247" t="s">
        <v>410</v>
      </c>
      <c r="G1277" s="245"/>
      <c r="H1277" s="248">
        <v>20.350000000000001</v>
      </c>
      <c r="I1277" s="249"/>
      <c r="J1277" s="245"/>
      <c r="K1277" s="245"/>
      <c r="L1277" s="250"/>
      <c r="M1277" s="251"/>
      <c r="N1277" s="252"/>
      <c r="O1277" s="252"/>
      <c r="P1277" s="252"/>
      <c r="Q1277" s="252"/>
      <c r="R1277" s="252"/>
      <c r="S1277" s="252"/>
      <c r="T1277" s="253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4" t="s">
        <v>179</v>
      </c>
      <c r="AU1277" s="254" t="s">
        <v>82</v>
      </c>
      <c r="AV1277" s="14" t="s">
        <v>82</v>
      </c>
      <c r="AW1277" s="14" t="s">
        <v>30</v>
      </c>
      <c r="AX1277" s="14" t="s">
        <v>73</v>
      </c>
      <c r="AY1277" s="254" t="s">
        <v>171</v>
      </c>
    </row>
    <row r="1278" s="13" customFormat="1">
      <c r="A1278" s="13"/>
      <c r="B1278" s="233"/>
      <c r="C1278" s="234"/>
      <c r="D1278" s="235" t="s">
        <v>179</v>
      </c>
      <c r="E1278" s="236" t="s">
        <v>1</v>
      </c>
      <c r="F1278" s="237" t="s">
        <v>415</v>
      </c>
      <c r="G1278" s="234"/>
      <c r="H1278" s="236" t="s">
        <v>1</v>
      </c>
      <c r="I1278" s="238"/>
      <c r="J1278" s="234"/>
      <c r="K1278" s="234"/>
      <c r="L1278" s="239"/>
      <c r="M1278" s="240"/>
      <c r="N1278" s="241"/>
      <c r="O1278" s="241"/>
      <c r="P1278" s="241"/>
      <c r="Q1278" s="241"/>
      <c r="R1278" s="241"/>
      <c r="S1278" s="241"/>
      <c r="T1278" s="242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3" t="s">
        <v>179</v>
      </c>
      <c r="AU1278" s="243" t="s">
        <v>82</v>
      </c>
      <c r="AV1278" s="13" t="s">
        <v>80</v>
      </c>
      <c r="AW1278" s="13" t="s">
        <v>30</v>
      </c>
      <c r="AX1278" s="13" t="s">
        <v>73</v>
      </c>
      <c r="AY1278" s="243" t="s">
        <v>171</v>
      </c>
    </row>
    <row r="1279" s="14" customFormat="1">
      <c r="A1279" s="14"/>
      <c r="B1279" s="244"/>
      <c r="C1279" s="245"/>
      <c r="D1279" s="235" t="s">
        <v>179</v>
      </c>
      <c r="E1279" s="246" t="s">
        <v>1</v>
      </c>
      <c r="F1279" s="247" t="s">
        <v>416</v>
      </c>
      <c r="G1279" s="245"/>
      <c r="H1279" s="248">
        <v>4.6699999999999999</v>
      </c>
      <c r="I1279" s="249"/>
      <c r="J1279" s="245"/>
      <c r="K1279" s="245"/>
      <c r="L1279" s="250"/>
      <c r="M1279" s="251"/>
      <c r="N1279" s="252"/>
      <c r="O1279" s="252"/>
      <c r="P1279" s="252"/>
      <c r="Q1279" s="252"/>
      <c r="R1279" s="252"/>
      <c r="S1279" s="252"/>
      <c r="T1279" s="253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4" t="s">
        <v>179</v>
      </c>
      <c r="AU1279" s="254" t="s">
        <v>82</v>
      </c>
      <c r="AV1279" s="14" t="s">
        <v>82</v>
      </c>
      <c r="AW1279" s="14" t="s">
        <v>30</v>
      </c>
      <c r="AX1279" s="14" t="s">
        <v>73</v>
      </c>
      <c r="AY1279" s="254" t="s">
        <v>171</v>
      </c>
    </row>
    <row r="1280" s="13" customFormat="1">
      <c r="A1280" s="13"/>
      <c r="B1280" s="233"/>
      <c r="C1280" s="234"/>
      <c r="D1280" s="235" t="s">
        <v>179</v>
      </c>
      <c r="E1280" s="236" t="s">
        <v>1</v>
      </c>
      <c r="F1280" s="237" t="s">
        <v>411</v>
      </c>
      <c r="G1280" s="234"/>
      <c r="H1280" s="236" t="s">
        <v>1</v>
      </c>
      <c r="I1280" s="238"/>
      <c r="J1280" s="234"/>
      <c r="K1280" s="234"/>
      <c r="L1280" s="239"/>
      <c r="M1280" s="240"/>
      <c r="N1280" s="241"/>
      <c r="O1280" s="241"/>
      <c r="P1280" s="241"/>
      <c r="Q1280" s="241"/>
      <c r="R1280" s="241"/>
      <c r="S1280" s="241"/>
      <c r="T1280" s="242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43" t="s">
        <v>179</v>
      </c>
      <c r="AU1280" s="243" t="s">
        <v>82</v>
      </c>
      <c r="AV1280" s="13" t="s">
        <v>80</v>
      </c>
      <c r="AW1280" s="13" t="s">
        <v>30</v>
      </c>
      <c r="AX1280" s="13" t="s">
        <v>73</v>
      </c>
      <c r="AY1280" s="243" t="s">
        <v>171</v>
      </c>
    </row>
    <row r="1281" s="14" customFormat="1">
      <c r="A1281" s="14"/>
      <c r="B1281" s="244"/>
      <c r="C1281" s="245"/>
      <c r="D1281" s="235" t="s">
        <v>179</v>
      </c>
      <c r="E1281" s="246" t="s">
        <v>1</v>
      </c>
      <c r="F1281" s="247" t="s">
        <v>412</v>
      </c>
      <c r="G1281" s="245"/>
      <c r="H1281" s="248">
        <v>21.699999999999999</v>
      </c>
      <c r="I1281" s="249"/>
      <c r="J1281" s="245"/>
      <c r="K1281" s="245"/>
      <c r="L1281" s="250"/>
      <c r="M1281" s="251"/>
      <c r="N1281" s="252"/>
      <c r="O1281" s="252"/>
      <c r="P1281" s="252"/>
      <c r="Q1281" s="252"/>
      <c r="R1281" s="252"/>
      <c r="S1281" s="252"/>
      <c r="T1281" s="253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4" t="s">
        <v>179</v>
      </c>
      <c r="AU1281" s="254" t="s">
        <v>82</v>
      </c>
      <c r="AV1281" s="14" t="s">
        <v>82</v>
      </c>
      <c r="AW1281" s="14" t="s">
        <v>30</v>
      </c>
      <c r="AX1281" s="14" t="s">
        <v>73</v>
      </c>
      <c r="AY1281" s="254" t="s">
        <v>171</v>
      </c>
    </row>
    <row r="1282" s="13" customFormat="1">
      <c r="A1282" s="13"/>
      <c r="B1282" s="233"/>
      <c r="C1282" s="234"/>
      <c r="D1282" s="235" t="s">
        <v>179</v>
      </c>
      <c r="E1282" s="236" t="s">
        <v>1</v>
      </c>
      <c r="F1282" s="237" t="s">
        <v>417</v>
      </c>
      <c r="G1282" s="234"/>
      <c r="H1282" s="236" t="s">
        <v>1</v>
      </c>
      <c r="I1282" s="238"/>
      <c r="J1282" s="234"/>
      <c r="K1282" s="234"/>
      <c r="L1282" s="239"/>
      <c r="M1282" s="240"/>
      <c r="N1282" s="241"/>
      <c r="O1282" s="241"/>
      <c r="P1282" s="241"/>
      <c r="Q1282" s="241"/>
      <c r="R1282" s="241"/>
      <c r="S1282" s="241"/>
      <c r="T1282" s="242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3" t="s">
        <v>179</v>
      </c>
      <c r="AU1282" s="243" t="s">
        <v>82</v>
      </c>
      <c r="AV1282" s="13" t="s">
        <v>80</v>
      </c>
      <c r="AW1282" s="13" t="s">
        <v>30</v>
      </c>
      <c r="AX1282" s="13" t="s">
        <v>73</v>
      </c>
      <c r="AY1282" s="243" t="s">
        <v>171</v>
      </c>
    </row>
    <row r="1283" s="14" customFormat="1">
      <c r="A1283" s="14"/>
      <c r="B1283" s="244"/>
      <c r="C1283" s="245"/>
      <c r="D1283" s="235" t="s">
        <v>179</v>
      </c>
      <c r="E1283" s="246" t="s">
        <v>1</v>
      </c>
      <c r="F1283" s="247" t="s">
        <v>416</v>
      </c>
      <c r="G1283" s="245"/>
      <c r="H1283" s="248">
        <v>4.6699999999999999</v>
      </c>
      <c r="I1283" s="249"/>
      <c r="J1283" s="245"/>
      <c r="K1283" s="245"/>
      <c r="L1283" s="250"/>
      <c r="M1283" s="251"/>
      <c r="N1283" s="252"/>
      <c r="O1283" s="252"/>
      <c r="P1283" s="252"/>
      <c r="Q1283" s="252"/>
      <c r="R1283" s="252"/>
      <c r="S1283" s="252"/>
      <c r="T1283" s="253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4" t="s">
        <v>179</v>
      </c>
      <c r="AU1283" s="254" t="s">
        <v>82</v>
      </c>
      <c r="AV1283" s="14" t="s">
        <v>82</v>
      </c>
      <c r="AW1283" s="14" t="s">
        <v>30</v>
      </c>
      <c r="AX1283" s="14" t="s">
        <v>73</v>
      </c>
      <c r="AY1283" s="254" t="s">
        <v>171</v>
      </c>
    </row>
    <row r="1284" s="13" customFormat="1">
      <c r="A1284" s="13"/>
      <c r="B1284" s="233"/>
      <c r="C1284" s="234"/>
      <c r="D1284" s="235" t="s">
        <v>179</v>
      </c>
      <c r="E1284" s="236" t="s">
        <v>1</v>
      </c>
      <c r="F1284" s="237" t="s">
        <v>418</v>
      </c>
      <c r="G1284" s="234"/>
      <c r="H1284" s="236" t="s">
        <v>1</v>
      </c>
      <c r="I1284" s="238"/>
      <c r="J1284" s="234"/>
      <c r="K1284" s="234"/>
      <c r="L1284" s="239"/>
      <c r="M1284" s="240"/>
      <c r="N1284" s="241"/>
      <c r="O1284" s="241"/>
      <c r="P1284" s="241"/>
      <c r="Q1284" s="241"/>
      <c r="R1284" s="241"/>
      <c r="S1284" s="241"/>
      <c r="T1284" s="242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3" t="s">
        <v>179</v>
      </c>
      <c r="AU1284" s="243" t="s">
        <v>82</v>
      </c>
      <c r="AV1284" s="13" t="s">
        <v>80</v>
      </c>
      <c r="AW1284" s="13" t="s">
        <v>30</v>
      </c>
      <c r="AX1284" s="13" t="s">
        <v>73</v>
      </c>
      <c r="AY1284" s="243" t="s">
        <v>171</v>
      </c>
    </row>
    <row r="1285" s="14" customFormat="1">
      <c r="A1285" s="14"/>
      <c r="B1285" s="244"/>
      <c r="C1285" s="245"/>
      <c r="D1285" s="235" t="s">
        <v>179</v>
      </c>
      <c r="E1285" s="246" t="s">
        <v>1</v>
      </c>
      <c r="F1285" s="247" t="s">
        <v>419</v>
      </c>
      <c r="G1285" s="245"/>
      <c r="H1285" s="248">
        <v>8.9600000000000009</v>
      </c>
      <c r="I1285" s="249"/>
      <c r="J1285" s="245"/>
      <c r="K1285" s="245"/>
      <c r="L1285" s="250"/>
      <c r="M1285" s="251"/>
      <c r="N1285" s="252"/>
      <c r="O1285" s="252"/>
      <c r="P1285" s="252"/>
      <c r="Q1285" s="252"/>
      <c r="R1285" s="252"/>
      <c r="S1285" s="252"/>
      <c r="T1285" s="253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4" t="s">
        <v>179</v>
      </c>
      <c r="AU1285" s="254" t="s">
        <v>82</v>
      </c>
      <c r="AV1285" s="14" t="s">
        <v>82</v>
      </c>
      <c r="AW1285" s="14" t="s">
        <v>30</v>
      </c>
      <c r="AX1285" s="14" t="s">
        <v>73</v>
      </c>
      <c r="AY1285" s="254" t="s">
        <v>171</v>
      </c>
    </row>
    <row r="1286" s="13" customFormat="1">
      <c r="A1286" s="13"/>
      <c r="B1286" s="233"/>
      <c r="C1286" s="234"/>
      <c r="D1286" s="235" t="s">
        <v>179</v>
      </c>
      <c r="E1286" s="236" t="s">
        <v>1</v>
      </c>
      <c r="F1286" s="237" t="s">
        <v>413</v>
      </c>
      <c r="G1286" s="234"/>
      <c r="H1286" s="236" t="s">
        <v>1</v>
      </c>
      <c r="I1286" s="238"/>
      <c r="J1286" s="234"/>
      <c r="K1286" s="234"/>
      <c r="L1286" s="239"/>
      <c r="M1286" s="240"/>
      <c r="N1286" s="241"/>
      <c r="O1286" s="241"/>
      <c r="P1286" s="241"/>
      <c r="Q1286" s="241"/>
      <c r="R1286" s="241"/>
      <c r="S1286" s="241"/>
      <c r="T1286" s="242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3" t="s">
        <v>179</v>
      </c>
      <c r="AU1286" s="243" t="s">
        <v>82</v>
      </c>
      <c r="AV1286" s="13" t="s">
        <v>80</v>
      </c>
      <c r="AW1286" s="13" t="s">
        <v>30</v>
      </c>
      <c r="AX1286" s="13" t="s">
        <v>73</v>
      </c>
      <c r="AY1286" s="243" t="s">
        <v>171</v>
      </c>
    </row>
    <row r="1287" s="14" customFormat="1">
      <c r="A1287" s="14"/>
      <c r="B1287" s="244"/>
      <c r="C1287" s="245"/>
      <c r="D1287" s="235" t="s">
        <v>179</v>
      </c>
      <c r="E1287" s="246" t="s">
        <v>1</v>
      </c>
      <c r="F1287" s="247" t="s">
        <v>414</v>
      </c>
      <c r="G1287" s="245"/>
      <c r="H1287" s="248">
        <v>14.99</v>
      </c>
      <c r="I1287" s="249"/>
      <c r="J1287" s="245"/>
      <c r="K1287" s="245"/>
      <c r="L1287" s="250"/>
      <c r="M1287" s="251"/>
      <c r="N1287" s="252"/>
      <c r="O1287" s="252"/>
      <c r="P1287" s="252"/>
      <c r="Q1287" s="252"/>
      <c r="R1287" s="252"/>
      <c r="S1287" s="252"/>
      <c r="T1287" s="253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4" t="s">
        <v>179</v>
      </c>
      <c r="AU1287" s="254" t="s">
        <v>82</v>
      </c>
      <c r="AV1287" s="14" t="s">
        <v>82</v>
      </c>
      <c r="AW1287" s="14" t="s">
        <v>30</v>
      </c>
      <c r="AX1287" s="14" t="s">
        <v>73</v>
      </c>
      <c r="AY1287" s="254" t="s">
        <v>171</v>
      </c>
    </row>
    <row r="1288" s="13" customFormat="1">
      <c r="A1288" s="13"/>
      <c r="B1288" s="233"/>
      <c r="C1288" s="234"/>
      <c r="D1288" s="235" t="s">
        <v>179</v>
      </c>
      <c r="E1288" s="236" t="s">
        <v>1</v>
      </c>
      <c r="F1288" s="237" t="s">
        <v>420</v>
      </c>
      <c r="G1288" s="234"/>
      <c r="H1288" s="236" t="s">
        <v>1</v>
      </c>
      <c r="I1288" s="238"/>
      <c r="J1288" s="234"/>
      <c r="K1288" s="234"/>
      <c r="L1288" s="239"/>
      <c r="M1288" s="240"/>
      <c r="N1288" s="241"/>
      <c r="O1288" s="241"/>
      <c r="P1288" s="241"/>
      <c r="Q1288" s="241"/>
      <c r="R1288" s="241"/>
      <c r="S1288" s="241"/>
      <c r="T1288" s="242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3" t="s">
        <v>179</v>
      </c>
      <c r="AU1288" s="243" t="s">
        <v>82</v>
      </c>
      <c r="AV1288" s="13" t="s">
        <v>80</v>
      </c>
      <c r="AW1288" s="13" t="s">
        <v>30</v>
      </c>
      <c r="AX1288" s="13" t="s">
        <v>73</v>
      </c>
      <c r="AY1288" s="243" t="s">
        <v>171</v>
      </c>
    </row>
    <row r="1289" s="14" customFormat="1">
      <c r="A1289" s="14"/>
      <c r="B1289" s="244"/>
      <c r="C1289" s="245"/>
      <c r="D1289" s="235" t="s">
        <v>179</v>
      </c>
      <c r="E1289" s="246" t="s">
        <v>1</v>
      </c>
      <c r="F1289" s="247" t="s">
        <v>421</v>
      </c>
      <c r="G1289" s="245"/>
      <c r="H1289" s="248">
        <v>2.75</v>
      </c>
      <c r="I1289" s="249"/>
      <c r="J1289" s="245"/>
      <c r="K1289" s="245"/>
      <c r="L1289" s="250"/>
      <c r="M1289" s="251"/>
      <c r="N1289" s="252"/>
      <c r="O1289" s="252"/>
      <c r="P1289" s="252"/>
      <c r="Q1289" s="252"/>
      <c r="R1289" s="252"/>
      <c r="S1289" s="252"/>
      <c r="T1289" s="253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4" t="s">
        <v>179</v>
      </c>
      <c r="AU1289" s="254" t="s">
        <v>82</v>
      </c>
      <c r="AV1289" s="14" t="s">
        <v>82</v>
      </c>
      <c r="AW1289" s="14" t="s">
        <v>30</v>
      </c>
      <c r="AX1289" s="14" t="s">
        <v>73</v>
      </c>
      <c r="AY1289" s="254" t="s">
        <v>171</v>
      </c>
    </row>
    <row r="1290" s="13" customFormat="1">
      <c r="A1290" s="13"/>
      <c r="B1290" s="233"/>
      <c r="C1290" s="234"/>
      <c r="D1290" s="235" t="s">
        <v>179</v>
      </c>
      <c r="E1290" s="236" t="s">
        <v>1</v>
      </c>
      <c r="F1290" s="237" t="s">
        <v>422</v>
      </c>
      <c r="G1290" s="234"/>
      <c r="H1290" s="236" t="s">
        <v>1</v>
      </c>
      <c r="I1290" s="238"/>
      <c r="J1290" s="234"/>
      <c r="K1290" s="234"/>
      <c r="L1290" s="239"/>
      <c r="M1290" s="240"/>
      <c r="N1290" s="241"/>
      <c r="O1290" s="241"/>
      <c r="P1290" s="241"/>
      <c r="Q1290" s="241"/>
      <c r="R1290" s="241"/>
      <c r="S1290" s="241"/>
      <c r="T1290" s="242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3" t="s">
        <v>179</v>
      </c>
      <c r="AU1290" s="243" t="s">
        <v>82</v>
      </c>
      <c r="AV1290" s="13" t="s">
        <v>80</v>
      </c>
      <c r="AW1290" s="13" t="s">
        <v>30</v>
      </c>
      <c r="AX1290" s="13" t="s">
        <v>73</v>
      </c>
      <c r="AY1290" s="243" t="s">
        <v>171</v>
      </c>
    </row>
    <row r="1291" s="14" customFormat="1">
      <c r="A1291" s="14"/>
      <c r="B1291" s="244"/>
      <c r="C1291" s="245"/>
      <c r="D1291" s="235" t="s">
        <v>179</v>
      </c>
      <c r="E1291" s="246" t="s">
        <v>1</v>
      </c>
      <c r="F1291" s="247" t="s">
        <v>423</v>
      </c>
      <c r="G1291" s="245"/>
      <c r="H1291" s="248">
        <v>3.3500000000000001</v>
      </c>
      <c r="I1291" s="249"/>
      <c r="J1291" s="245"/>
      <c r="K1291" s="245"/>
      <c r="L1291" s="250"/>
      <c r="M1291" s="251"/>
      <c r="N1291" s="252"/>
      <c r="O1291" s="252"/>
      <c r="P1291" s="252"/>
      <c r="Q1291" s="252"/>
      <c r="R1291" s="252"/>
      <c r="S1291" s="252"/>
      <c r="T1291" s="253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4" t="s">
        <v>179</v>
      </c>
      <c r="AU1291" s="254" t="s">
        <v>82</v>
      </c>
      <c r="AV1291" s="14" t="s">
        <v>82</v>
      </c>
      <c r="AW1291" s="14" t="s">
        <v>30</v>
      </c>
      <c r="AX1291" s="14" t="s">
        <v>73</v>
      </c>
      <c r="AY1291" s="254" t="s">
        <v>171</v>
      </c>
    </row>
    <row r="1292" s="13" customFormat="1">
      <c r="A1292" s="13"/>
      <c r="B1292" s="233"/>
      <c r="C1292" s="234"/>
      <c r="D1292" s="235" t="s">
        <v>179</v>
      </c>
      <c r="E1292" s="236" t="s">
        <v>1</v>
      </c>
      <c r="F1292" s="237" t="s">
        <v>424</v>
      </c>
      <c r="G1292" s="234"/>
      <c r="H1292" s="236" t="s">
        <v>1</v>
      </c>
      <c r="I1292" s="238"/>
      <c r="J1292" s="234"/>
      <c r="K1292" s="234"/>
      <c r="L1292" s="239"/>
      <c r="M1292" s="240"/>
      <c r="N1292" s="241"/>
      <c r="O1292" s="241"/>
      <c r="P1292" s="241"/>
      <c r="Q1292" s="241"/>
      <c r="R1292" s="241"/>
      <c r="S1292" s="241"/>
      <c r="T1292" s="242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43" t="s">
        <v>179</v>
      </c>
      <c r="AU1292" s="243" t="s">
        <v>82</v>
      </c>
      <c r="AV1292" s="13" t="s">
        <v>80</v>
      </c>
      <c r="AW1292" s="13" t="s">
        <v>30</v>
      </c>
      <c r="AX1292" s="13" t="s">
        <v>73</v>
      </c>
      <c r="AY1292" s="243" t="s">
        <v>171</v>
      </c>
    </row>
    <row r="1293" s="14" customFormat="1">
      <c r="A1293" s="14"/>
      <c r="B1293" s="244"/>
      <c r="C1293" s="245"/>
      <c r="D1293" s="235" t="s">
        <v>179</v>
      </c>
      <c r="E1293" s="246" t="s">
        <v>1</v>
      </c>
      <c r="F1293" s="247" t="s">
        <v>425</v>
      </c>
      <c r="G1293" s="245"/>
      <c r="H1293" s="248">
        <v>3.0499999999999998</v>
      </c>
      <c r="I1293" s="249"/>
      <c r="J1293" s="245"/>
      <c r="K1293" s="245"/>
      <c r="L1293" s="250"/>
      <c r="M1293" s="251"/>
      <c r="N1293" s="252"/>
      <c r="O1293" s="252"/>
      <c r="P1293" s="252"/>
      <c r="Q1293" s="252"/>
      <c r="R1293" s="252"/>
      <c r="S1293" s="252"/>
      <c r="T1293" s="253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4" t="s">
        <v>179</v>
      </c>
      <c r="AU1293" s="254" t="s">
        <v>82</v>
      </c>
      <c r="AV1293" s="14" t="s">
        <v>82</v>
      </c>
      <c r="AW1293" s="14" t="s">
        <v>30</v>
      </c>
      <c r="AX1293" s="14" t="s">
        <v>73</v>
      </c>
      <c r="AY1293" s="254" t="s">
        <v>171</v>
      </c>
    </row>
    <row r="1294" s="13" customFormat="1">
      <c r="A1294" s="13"/>
      <c r="B1294" s="233"/>
      <c r="C1294" s="234"/>
      <c r="D1294" s="235" t="s">
        <v>179</v>
      </c>
      <c r="E1294" s="236" t="s">
        <v>1</v>
      </c>
      <c r="F1294" s="237" t="s">
        <v>428</v>
      </c>
      <c r="G1294" s="234"/>
      <c r="H1294" s="236" t="s">
        <v>1</v>
      </c>
      <c r="I1294" s="238"/>
      <c r="J1294" s="234"/>
      <c r="K1294" s="234"/>
      <c r="L1294" s="239"/>
      <c r="M1294" s="240"/>
      <c r="N1294" s="241"/>
      <c r="O1294" s="241"/>
      <c r="P1294" s="241"/>
      <c r="Q1294" s="241"/>
      <c r="R1294" s="241"/>
      <c r="S1294" s="241"/>
      <c r="T1294" s="242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43" t="s">
        <v>179</v>
      </c>
      <c r="AU1294" s="243" t="s">
        <v>82</v>
      </c>
      <c r="AV1294" s="13" t="s">
        <v>80</v>
      </c>
      <c r="AW1294" s="13" t="s">
        <v>30</v>
      </c>
      <c r="AX1294" s="13" t="s">
        <v>73</v>
      </c>
      <c r="AY1294" s="243" t="s">
        <v>171</v>
      </c>
    </row>
    <row r="1295" s="14" customFormat="1">
      <c r="A1295" s="14"/>
      <c r="B1295" s="244"/>
      <c r="C1295" s="245"/>
      <c r="D1295" s="235" t="s">
        <v>179</v>
      </c>
      <c r="E1295" s="246" t="s">
        <v>1</v>
      </c>
      <c r="F1295" s="247" t="s">
        <v>429</v>
      </c>
      <c r="G1295" s="245"/>
      <c r="H1295" s="248">
        <v>11.470000000000001</v>
      </c>
      <c r="I1295" s="249"/>
      <c r="J1295" s="245"/>
      <c r="K1295" s="245"/>
      <c r="L1295" s="250"/>
      <c r="M1295" s="251"/>
      <c r="N1295" s="252"/>
      <c r="O1295" s="252"/>
      <c r="P1295" s="252"/>
      <c r="Q1295" s="252"/>
      <c r="R1295" s="252"/>
      <c r="S1295" s="252"/>
      <c r="T1295" s="253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4" t="s">
        <v>179</v>
      </c>
      <c r="AU1295" s="254" t="s">
        <v>82</v>
      </c>
      <c r="AV1295" s="14" t="s">
        <v>82</v>
      </c>
      <c r="AW1295" s="14" t="s">
        <v>30</v>
      </c>
      <c r="AX1295" s="14" t="s">
        <v>73</v>
      </c>
      <c r="AY1295" s="254" t="s">
        <v>171</v>
      </c>
    </row>
    <row r="1296" s="13" customFormat="1">
      <c r="A1296" s="13"/>
      <c r="B1296" s="233"/>
      <c r="C1296" s="234"/>
      <c r="D1296" s="235" t="s">
        <v>179</v>
      </c>
      <c r="E1296" s="236" t="s">
        <v>1</v>
      </c>
      <c r="F1296" s="237" t="s">
        <v>426</v>
      </c>
      <c r="G1296" s="234"/>
      <c r="H1296" s="236" t="s">
        <v>1</v>
      </c>
      <c r="I1296" s="238"/>
      <c r="J1296" s="234"/>
      <c r="K1296" s="234"/>
      <c r="L1296" s="239"/>
      <c r="M1296" s="240"/>
      <c r="N1296" s="241"/>
      <c r="O1296" s="241"/>
      <c r="P1296" s="241"/>
      <c r="Q1296" s="241"/>
      <c r="R1296" s="241"/>
      <c r="S1296" s="241"/>
      <c r="T1296" s="242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43" t="s">
        <v>179</v>
      </c>
      <c r="AU1296" s="243" t="s">
        <v>82</v>
      </c>
      <c r="AV1296" s="13" t="s">
        <v>80</v>
      </c>
      <c r="AW1296" s="13" t="s">
        <v>30</v>
      </c>
      <c r="AX1296" s="13" t="s">
        <v>73</v>
      </c>
      <c r="AY1296" s="243" t="s">
        <v>171</v>
      </c>
    </row>
    <row r="1297" s="14" customFormat="1">
      <c r="A1297" s="14"/>
      <c r="B1297" s="244"/>
      <c r="C1297" s="245"/>
      <c r="D1297" s="235" t="s">
        <v>179</v>
      </c>
      <c r="E1297" s="246" t="s">
        <v>1</v>
      </c>
      <c r="F1297" s="247" t="s">
        <v>427</v>
      </c>
      <c r="G1297" s="245"/>
      <c r="H1297" s="248">
        <v>3.96</v>
      </c>
      <c r="I1297" s="249"/>
      <c r="J1297" s="245"/>
      <c r="K1297" s="245"/>
      <c r="L1297" s="250"/>
      <c r="M1297" s="251"/>
      <c r="N1297" s="252"/>
      <c r="O1297" s="252"/>
      <c r="P1297" s="252"/>
      <c r="Q1297" s="252"/>
      <c r="R1297" s="252"/>
      <c r="S1297" s="252"/>
      <c r="T1297" s="253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4" t="s">
        <v>179</v>
      </c>
      <c r="AU1297" s="254" t="s">
        <v>82</v>
      </c>
      <c r="AV1297" s="14" t="s">
        <v>82</v>
      </c>
      <c r="AW1297" s="14" t="s">
        <v>30</v>
      </c>
      <c r="AX1297" s="14" t="s">
        <v>73</v>
      </c>
      <c r="AY1297" s="254" t="s">
        <v>171</v>
      </c>
    </row>
    <row r="1298" s="15" customFormat="1">
      <c r="A1298" s="15"/>
      <c r="B1298" s="255"/>
      <c r="C1298" s="256"/>
      <c r="D1298" s="235" t="s">
        <v>179</v>
      </c>
      <c r="E1298" s="257" t="s">
        <v>1</v>
      </c>
      <c r="F1298" s="258" t="s">
        <v>187</v>
      </c>
      <c r="G1298" s="256"/>
      <c r="H1298" s="259">
        <v>131.91999999999999</v>
      </c>
      <c r="I1298" s="260"/>
      <c r="J1298" s="256"/>
      <c r="K1298" s="256"/>
      <c r="L1298" s="261"/>
      <c r="M1298" s="262"/>
      <c r="N1298" s="263"/>
      <c r="O1298" s="263"/>
      <c r="P1298" s="263"/>
      <c r="Q1298" s="263"/>
      <c r="R1298" s="263"/>
      <c r="S1298" s="263"/>
      <c r="T1298" s="264"/>
      <c r="U1298" s="15"/>
      <c r="V1298" s="15"/>
      <c r="W1298" s="15"/>
      <c r="X1298" s="15"/>
      <c r="Y1298" s="15"/>
      <c r="Z1298" s="15"/>
      <c r="AA1298" s="15"/>
      <c r="AB1298" s="15"/>
      <c r="AC1298" s="15"/>
      <c r="AD1298" s="15"/>
      <c r="AE1298" s="15"/>
      <c r="AT1298" s="265" t="s">
        <v>179</v>
      </c>
      <c r="AU1298" s="265" t="s">
        <v>82</v>
      </c>
      <c r="AV1298" s="15" t="s">
        <v>177</v>
      </c>
      <c r="AW1298" s="15" t="s">
        <v>30</v>
      </c>
      <c r="AX1298" s="15" t="s">
        <v>80</v>
      </c>
      <c r="AY1298" s="265" t="s">
        <v>171</v>
      </c>
    </row>
    <row r="1299" s="2" customFormat="1" ht="24.15" customHeight="1">
      <c r="A1299" s="38"/>
      <c r="B1299" s="39"/>
      <c r="C1299" s="266" t="s">
        <v>1504</v>
      </c>
      <c r="D1299" s="266" t="s">
        <v>393</v>
      </c>
      <c r="E1299" s="267" t="s">
        <v>1505</v>
      </c>
      <c r="F1299" s="268" t="s">
        <v>1506</v>
      </c>
      <c r="G1299" s="269" t="s">
        <v>211</v>
      </c>
      <c r="H1299" s="270">
        <v>148.21199999999999</v>
      </c>
      <c r="I1299" s="271"/>
      <c r="J1299" s="272">
        <f>ROUND(I1299*H1299,2)</f>
        <v>0</v>
      </c>
      <c r="K1299" s="273"/>
      <c r="L1299" s="274"/>
      <c r="M1299" s="275" t="s">
        <v>1</v>
      </c>
      <c r="N1299" s="276" t="s">
        <v>38</v>
      </c>
      <c r="O1299" s="91"/>
      <c r="P1299" s="229">
        <f>O1299*H1299</f>
        <v>0</v>
      </c>
      <c r="Q1299" s="229">
        <v>0.00017000000000000001</v>
      </c>
      <c r="R1299" s="229">
        <f>Q1299*H1299</f>
        <v>0.025196039999999999</v>
      </c>
      <c r="S1299" s="229">
        <v>0</v>
      </c>
      <c r="T1299" s="230">
        <f>S1299*H1299</f>
        <v>0</v>
      </c>
      <c r="U1299" s="38"/>
      <c r="V1299" s="38"/>
      <c r="W1299" s="38"/>
      <c r="X1299" s="38"/>
      <c r="Y1299" s="38"/>
      <c r="Z1299" s="38"/>
      <c r="AA1299" s="38"/>
      <c r="AB1299" s="38"/>
      <c r="AC1299" s="38"/>
      <c r="AD1299" s="38"/>
      <c r="AE1299" s="38"/>
      <c r="AR1299" s="231" t="s">
        <v>399</v>
      </c>
      <c r="AT1299" s="231" t="s">
        <v>393</v>
      </c>
      <c r="AU1299" s="231" t="s">
        <v>82</v>
      </c>
      <c r="AY1299" s="17" t="s">
        <v>171</v>
      </c>
      <c r="BE1299" s="232">
        <f>IF(N1299="základní",J1299,0)</f>
        <v>0</v>
      </c>
      <c r="BF1299" s="232">
        <f>IF(N1299="snížená",J1299,0)</f>
        <v>0</v>
      </c>
      <c r="BG1299" s="232">
        <f>IF(N1299="zákl. přenesená",J1299,0)</f>
        <v>0</v>
      </c>
      <c r="BH1299" s="232">
        <f>IF(N1299="sníž. přenesená",J1299,0)</f>
        <v>0</v>
      </c>
      <c r="BI1299" s="232">
        <f>IF(N1299="nulová",J1299,0)</f>
        <v>0</v>
      </c>
      <c r="BJ1299" s="17" t="s">
        <v>80</v>
      </c>
      <c r="BK1299" s="232">
        <f>ROUND(I1299*H1299,2)</f>
        <v>0</v>
      </c>
      <c r="BL1299" s="17" t="s">
        <v>307</v>
      </c>
      <c r="BM1299" s="231" t="s">
        <v>1507</v>
      </c>
    </row>
    <row r="1300" s="14" customFormat="1">
      <c r="A1300" s="14"/>
      <c r="B1300" s="244"/>
      <c r="C1300" s="245"/>
      <c r="D1300" s="235" t="s">
        <v>179</v>
      </c>
      <c r="E1300" s="245"/>
      <c r="F1300" s="247" t="s">
        <v>1508</v>
      </c>
      <c r="G1300" s="245"/>
      <c r="H1300" s="248">
        <v>148.21199999999999</v>
      </c>
      <c r="I1300" s="249"/>
      <c r="J1300" s="245"/>
      <c r="K1300" s="245"/>
      <c r="L1300" s="250"/>
      <c r="M1300" s="251"/>
      <c r="N1300" s="252"/>
      <c r="O1300" s="252"/>
      <c r="P1300" s="252"/>
      <c r="Q1300" s="252"/>
      <c r="R1300" s="252"/>
      <c r="S1300" s="252"/>
      <c r="T1300" s="253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4" t="s">
        <v>179</v>
      </c>
      <c r="AU1300" s="254" t="s">
        <v>82</v>
      </c>
      <c r="AV1300" s="14" t="s">
        <v>82</v>
      </c>
      <c r="AW1300" s="14" t="s">
        <v>4</v>
      </c>
      <c r="AX1300" s="14" t="s">
        <v>80</v>
      </c>
      <c r="AY1300" s="254" t="s">
        <v>171</v>
      </c>
    </row>
    <row r="1301" s="2" customFormat="1" ht="37.8" customHeight="1">
      <c r="A1301" s="38"/>
      <c r="B1301" s="39"/>
      <c r="C1301" s="219" t="s">
        <v>1509</v>
      </c>
      <c r="D1301" s="219" t="s">
        <v>173</v>
      </c>
      <c r="E1301" s="220" t="s">
        <v>1510</v>
      </c>
      <c r="F1301" s="221" t="s">
        <v>1511</v>
      </c>
      <c r="G1301" s="222" t="s">
        <v>211</v>
      </c>
      <c r="H1301" s="223">
        <v>100.16</v>
      </c>
      <c r="I1301" s="224"/>
      <c r="J1301" s="225">
        <f>ROUND(I1301*H1301,2)</f>
        <v>0</v>
      </c>
      <c r="K1301" s="226"/>
      <c r="L1301" s="44"/>
      <c r="M1301" s="227" t="s">
        <v>1</v>
      </c>
      <c r="N1301" s="228" t="s">
        <v>38</v>
      </c>
      <c r="O1301" s="91"/>
      <c r="P1301" s="229">
        <f>O1301*H1301</f>
        <v>0</v>
      </c>
      <c r="Q1301" s="229">
        <v>0.020889999999999999</v>
      </c>
      <c r="R1301" s="229">
        <f>Q1301*H1301</f>
        <v>2.0923423999999997</v>
      </c>
      <c r="S1301" s="229">
        <v>0</v>
      </c>
      <c r="T1301" s="230">
        <f>S1301*H1301</f>
        <v>0</v>
      </c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R1301" s="231" t="s">
        <v>307</v>
      </c>
      <c r="AT1301" s="231" t="s">
        <v>173</v>
      </c>
      <c r="AU1301" s="231" t="s">
        <v>82</v>
      </c>
      <c r="AY1301" s="17" t="s">
        <v>171</v>
      </c>
      <c r="BE1301" s="232">
        <f>IF(N1301="základní",J1301,0)</f>
        <v>0</v>
      </c>
      <c r="BF1301" s="232">
        <f>IF(N1301="snížená",J1301,0)</f>
        <v>0</v>
      </c>
      <c r="BG1301" s="232">
        <f>IF(N1301="zákl. přenesená",J1301,0)</f>
        <v>0</v>
      </c>
      <c r="BH1301" s="232">
        <f>IF(N1301="sníž. přenesená",J1301,0)</f>
        <v>0</v>
      </c>
      <c r="BI1301" s="232">
        <f>IF(N1301="nulová",J1301,0)</f>
        <v>0</v>
      </c>
      <c r="BJ1301" s="17" t="s">
        <v>80</v>
      </c>
      <c r="BK1301" s="232">
        <f>ROUND(I1301*H1301,2)</f>
        <v>0</v>
      </c>
      <c r="BL1301" s="17" t="s">
        <v>307</v>
      </c>
      <c r="BM1301" s="231" t="s">
        <v>1512</v>
      </c>
    </row>
    <row r="1302" s="14" customFormat="1">
      <c r="A1302" s="14"/>
      <c r="B1302" s="244"/>
      <c r="C1302" s="245"/>
      <c r="D1302" s="235" t="s">
        <v>179</v>
      </c>
      <c r="E1302" s="246" t="s">
        <v>1</v>
      </c>
      <c r="F1302" s="247" t="s">
        <v>1513</v>
      </c>
      <c r="G1302" s="245"/>
      <c r="H1302" s="248">
        <v>100.16</v>
      </c>
      <c r="I1302" s="249"/>
      <c r="J1302" s="245"/>
      <c r="K1302" s="245"/>
      <c r="L1302" s="250"/>
      <c r="M1302" s="251"/>
      <c r="N1302" s="252"/>
      <c r="O1302" s="252"/>
      <c r="P1302" s="252"/>
      <c r="Q1302" s="252"/>
      <c r="R1302" s="252"/>
      <c r="S1302" s="252"/>
      <c r="T1302" s="253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4" t="s">
        <v>179</v>
      </c>
      <c r="AU1302" s="254" t="s">
        <v>82</v>
      </c>
      <c r="AV1302" s="14" t="s">
        <v>82</v>
      </c>
      <c r="AW1302" s="14" t="s">
        <v>30</v>
      </c>
      <c r="AX1302" s="14" t="s">
        <v>73</v>
      </c>
      <c r="AY1302" s="254" t="s">
        <v>171</v>
      </c>
    </row>
    <row r="1303" s="15" customFormat="1">
      <c r="A1303" s="15"/>
      <c r="B1303" s="255"/>
      <c r="C1303" s="256"/>
      <c r="D1303" s="235" t="s">
        <v>179</v>
      </c>
      <c r="E1303" s="257" t="s">
        <v>1</v>
      </c>
      <c r="F1303" s="258" t="s">
        <v>187</v>
      </c>
      <c r="G1303" s="256"/>
      <c r="H1303" s="259">
        <v>100.16</v>
      </c>
      <c r="I1303" s="260"/>
      <c r="J1303" s="256"/>
      <c r="K1303" s="256"/>
      <c r="L1303" s="261"/>
      <c r="M1303" s="262"/>
      <c r="N1303" s="263"/>
      <c r="O1303" s="263"/>
      <c r="P1303" s="263"/>
      <c r="Q1303" s="263"/>
      <c r="R1303" s="263"/>
      <c r="S1303" s="263"/>
      <c r="T1303" s="264"/>
      <c r="U1303" s="15"/>
      <c r="V1303" s="15"/>
      <c r="W1303" s="15"/>
      <c r="X1303" s="15"/>
      <c r="Y1303" s="15"/>
      <c r="Z1303" s="15"/>
      <c r="AA1303" s="15"/>
      <c r="AB1303" s="15"/>
      <c r="AC1303" s="15"/>
      <c r="AD1303" s="15"/>
      <c r="AE1303" s="15"/>
      <c r="AT1303" s="265" t="s">
        <v>179</v>
      </c>
      <c r="AU1303" s="265" t="s">
        <v>82</v>
      </c>
      <c r="AV1303" s="15" t="s">
        <v>177</v>
      </c>
      <c r="AW1303" s="15" t="s">
        <v>30</v>
      </c>
      <c r="AX1303" s="15" t="s">
        <v>80</v>
      </c>
      <c r="AY1303" s="265" t="s">
        <v>171</v>
      </c>
    </row>
    <row r="1304" s="2" customFormat="1" ht="37.8" customHeight="1">
      <c r="A1304" s="38"/>
      <c r="B1304" s="39"/>
      <c r="C1304" s="219" t="s">
        <v>1514</v>
      </c>
      <c r="D1304" s="219" t="s">
        <v>173</v>
      </c>
      <c r="E1304" s="220" t="s">
        <v>1515</v>
      </c>
      <c r="F1304" s="221" t="s">
        <v>1516</v>
      </c>
      <c r="G1304" s="222" t="s">
        <v>211</v>
      </c>
      <c r="H1304" s="223">
        <v>31.760000000000002</v>
      </c>
      <c r="I1304" s="224"/>
      <c r="J1304" s="225">
        <f>ROUND(I1304*H1304,2)</f>
        <v>0</v>
      </c>
      <c r="K1304" s="226"/>
      <c r="L1304" s="44"/>
      <c r="M1304" s="227" t="s">
        <v>1</v>
      </c>
      <c r="N1304" s="228" t="s">
        <v>38</v>
      </c>
      <c r="O1304" s="91"/>
      <c r="P1304" s="229">
        <f>O1304*H1304</f>
        <v>0</v>
      </c>
      <c r="Q1304" s="229">
        <v>0.020889999999999999</v>
      </c>
      <c r="R1304" s="229">
        <f>Q1304*H1304</f>
        <v>0.66346640000000001</v>
      </c>
      <c r="S1304" s="229">
        <v>0</v>
      </c>
      <c r="T1304" s="230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231" t="s">
        <v>307</v>
      </c>
      <c r="AT1304" s="231" t="s">
        <v>173</v>
      </c>
      <c r="AU1304" s="231" t="s">
        <v>82</v>
      </c>
      <c r="AY1304" s="17" t="s">
        <v>171</v>
      </c>
      <c r="BE1304" s="232">
        <f>IF(N1304="základní",J1304,0)</f>
        <v>0</v>
      </c>
      <c r="BF1304" s="232">
        <f>IF(N1304="snížená",J1304,0)</f>
        <v>0</v>
      </c>
      <c r="BG1304" s="232">
        <f>IF(N1304="zákl. přenesená",J1304,0)</f>
        <v>0</v>
      </c>
      <c r="BH1304" s="232">
        <f>IF(N1304="sníž. přenesená",J1304,0)</f>
        <v>0</v>
      </c>
      <c r="BI1304" s="232">
        <f>IF(N1304="nulová",J1304,0)</f>
        <v>0</v>
      </c>
      <c r="BJ1304" s="17" t="s">
        <v>80</v>
      </c>
      <c r="BK1304" s="232">
        <f>ROUND(I1304*H1304,2)</f>
        <v>0</v>
      </c>
      <c r="BL1304" s="17" t="s">
        <v>307</v>
      </c>
      <c r="BM1304" s="231" t="s">
        <v>1517</v>
      </c>
    </row>
    <row r="1305" s="13" customFormat="1">
      <c r="A1305" s="13"/>
      <c r="B1305" s="233"/>
      <c r="C1305" s="234"/>
      <c r="D1305" s="235" t="s">
        <v>179</v>
      </c>
      <c r="E1305" s="236" t="s">
        <v>1</v>
      </c>
      <c r="F1305" s="237" t="s">
        <v>1518</v>
      </c>
      <c r="G1305" s="234"/>
      <c r="H1305" s="236" t="s">
        <v>1</v>
      </c>
      <c r="I1305" s="238"/>
      <c r="J1305" s="234"/>
      <c r="K1305" s="234"/>
      <c r="L1305" s="239"/>
      <c r="M1305" s="240"/>
      <c r="N1305" s="241"/>
      <c r="O1305" s="241"/>
      <c r="P1305" s="241"/>
      <c r="Q1305" s="241"/>
      <c r="R1305" s="241"/>
      <c r="S1305" s="241"/>
      <c r="T1305" s="242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3" t="s">
        <v>179</v>
      </c>
      <c r="AU1305" s="243" t="s">
        <v>82</v>
      </c>
      <c r="AV1305" s="13" t="s">
        <v>80</v>
      </c>
      <c r="AW1305" s="13" t="s">
        <v>30</v>
      </c>
      <c r="AX1305" s="13" t="s">
        <v>73</v>
      </c>
      <c r="AY1305" s="243" t="s">
        <v>171</v>
      </c>
    </row>
    <row r="1306" s="14" customFormat="1">
      <c r="A1306" s="14"/>
      <c r="B1306" s="244"/>
      <c r="C1306" s="245"/>
      <c r="D1306" s="235" t="s">
        <v>179</v>
      </c>
      <c r="E1306" s="246" t="s">
        <v>1</v>
      </c>
      <c r="F1306" s="247" t="s">
        <v>1519</v>
      </c>
      <c r="G1306" s="245"/>
      <c r="H1306" s="248">
        <v>31.760000000000002</v>
      </c>
      <c r="I1306" s="249"/>
      <c r="J1306" s="245"/>
      <c r="K1306" s="245"/>
      <c r="L1306" s="250"/>
      <c r="M1306" s="251"/>
      <c r="N1306" s="252"/>
      <c r="O1306" s="252"/>
      <c r="P1306" s="252"/>
      <c r="Q1306" s="252"/>
      <c r="R1306" s="252"/>
      <c r="S1306" s="252"/>
      <c r="T1306" s="253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4" t="s">
        <v>179</v>
      </c>
      <c r="AU1306" s="254" t="s">
        <v>82</v>
      </c>
      <c r="AV1306" s="14" t="s">
        <v>82</v>
      </c>
      <c r="AW1306" s="14" t="s">
        <v>30</v>
      </c>
      <c r="AX1306" s="14" t="s">
        <v>73</v>
      </c>
      <c r="AY1306" s="254" t="s">
        <v>171</v>
      </c>
    </row>
    <row r="1307" s="15" customFormat="1">
      <c r="A1307" s="15"/>
      <c r="B1307" s="255"/>
      <c r="C1307" s="256"/>
      <c r="D1307" s="235" t="s">
        <v>179</v>
      </c>
      <c r="E1307" s="257" t="s">
        <v>1</v>
      </c>
      <c r="F1307" s="258" t="s">
        <v>187</v>
      </c>
      <c r="G1307" s="256"/>
      <c r="H1307" s="259">
        <v>31.760000000000002</v>
      </c>
      <c r="I1307" s="260"/>
      <c r="J1307" s="256"/>
      <c r="K1307" s="256"/>
      <c r="L1307" s="261"/>
      <c r="M1307" s="262"/>
      <c r="N1307" s="263"/>
      <c r="O1307" s="263"/>
      <c r="P1307" s="263"/>
      <c r="Q1307" s="263"/>
      <c r="R1307" s="263"/>
      <c r="S1307" s="263"/>
      <c r="T1307" s="264"/>
      <c r="U1307" s="15"/>
      <c r="V1307" s="15"/>
      <c r="W1307" s="15"/>
      <c r="X1307" s="15"/>
      <c r="Y1307" s="15"/>
      <c r="Z1307" s="15"/>
      <c r="AA1307" s="15"/>
      <c r="AB1307" s="15"/>
      <c r="AC1307" s="15"/>
      <c r="AD1307" s="15"/>
      <c r="AE1307" s="15"/>
      <c r="AT1307" s="265" t="s">
        <v>179</v>
      </c>
      <c r="AU1307" s="265" t="s">
        <v>82</v>
      </c>
      <c r="AV1307" s="15" t="s">
        <v>177</v>
      </c>
      <c r="AW1307" s="15" t="s">
        <v>30</v>
      </c>
      <c r="AX1307" s="15" t="s">
        <v>80</v>
      </c>
      <c r="AY1307" s="265" t="s">
        <v>171</v>
      </c>
    </row>
    <row r="1308" s="2" customFormat="1" ht="33" customHeight="1">
      <c r="A1308" s="38"/>
      <c r="B1308" s="39"/>
      <c r="C1308" s="219" t="s">
        <v>1520</v>
      </c>
      <c r="D1308" s="219" t="s">
        <v>173</v>
      </c>
      <c r="E1308" s="220" t="s">
        <v>1521</v>
      </c>
      <c r="F1308" s="221" t="s">
        <v>1522</v>
      </c>
      <c r="G1308" s="222" t="s">
        <v>211</v>
      </c>
      <c r="H1308" s="223">
        <v>119.15000000000001</v>
      </c>
      <c r="I1308" s="224"/>
      <c r="J1308" s="225">
        <f>ROUND(I1308*H1308,2)</f>
        <v>0</v>
      </c>
      <c r="K1308" s="226"/>
      <c r="L1308" s="44"/>
      <c r="M1308" s="227" t="s">
        <v>1</v>
      </c>
      <c r="N1308" s="228" t="s">
        <v>38</v>
      </c>
      <c r="O1308" s="91"/>
      <c r="P1308" s="229">
        <f>O1308*H1308</f>
        <v>0</v>
      </c>
      <c r="Q1308" s="229">
        <v>0</v>
      </c>
      <c r="R1308" s="229">
        <f>Q1308*H1308</f>
        <v>0</v>
      </c>
      <c r="S1308" s="229">
        <v>0.025999999999999999</v>
      </c>
      <c r="T1308" s="230">
        <f>S1308*H1308</f>
        <v>3.0979000000000001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31" t="s">
        <v>307</v>
      </c>
      <c r="AT1308" s="231" t="s">
        <v>173</v>
      </c>
      <c r="AU1308" s="231" t="s">
        <v>82</v>
      </c>
      <c r="AY1308" s="17" t="s">
        <v>171</v>
      </c>
      <c r="BE1308" s="232">
        <f>IF(N1308="základní",J1308,0)</f>
        <v>0</v>
      </c>
      <c r="BF1308" s="232">
        <f>IF(N1308="snížená",J1308,0)</f>
        <v>0</v>
      </c>
      <c r="BG1308" s="232">
        <f>IF(N1308="zákl. přenesená",J1308,0)</f>
        <v>0</v>
      </c>
      <c r="BH1308" s="232">
        <f>IF(N1308="sníž. přenesená",J1308,0)</f>
        <v>0</v>
      </c>
      <c r="BI1308" s="232">
        <f>IF(N1308="nulová",J1308,0)</f>
        <v>0</v>
      </c>
      <c r="BJ1308" s="17" t="s">
        <v>80</v>
      </c>
      <c r="BK1308" s="232">
        <f>ROUND(I1308*H1308,2)</f>
        <v>0</v>
      </c>
      <c r="BL1308" s="17" t="s">
        <v>307</v>
      </c>
      <c r="BM1308" s="231" t="s">
        <v>1523</v>
      </c>
    </row>
    <row r="1309" s="13" customFormat="1">
      <c r="A1309" s="13"/>
      <c r="B1309" s="233"/>
      <c r="C1309" s="234"/>
      <c r="D1309" s="235" t="s">
        <v>179</v>
      </c>
      <c r="E1309" s="236" t="s">
        <v>1</v>
      </c>
      <c r="F1309" s="237" t="s">
        <v>408</v>
      </c>
      <c r="G1309" s="234"/>
      <c r="H1309" s="236" t="s">
        <v>1</v>
      </c>
      <c r="I1309" s="238"/>
      <c r="J1309" s="234"/>
      <c r="K1309" s="234"/>
      <c r="L1309" s="239"/>
      <c r="M1309" s="240"/>
      <c r="N1309" s="241"/>
      <c r="O1309" s="241"/>
      <c r="P1309" s="241"/>
      <c r="Q1309" s="241"/>
      <c r="R1309" s="241"/>
      <c r="S1309" s="241"/>
      <c r="T1309" s="242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43" t="s">
        <v>179</v>
      </c>
      <c r="AU1309" s="243" t="s">
        <v>82</v>
      </c>
      <c r="AV1309" s="13" t="s">
        <v>80</v>
      </c>
      <c r="AW1309" s="13" t="s">
        <v>30</v>
      </c>
      <c r="AX1309" s="13" t="s">
        <v>73</v>
      </c>
      <c r="AY1309" s="243" t="s">
        <v>171</v>
      </c>
    </row>
    <row r="1310" s="14" customFormat="1">
      <c r="A1310" s="14"/>
      <c r="B1310" s="244"/>
      <c r="C1310" s="245"/>
      <c r="D1310" s="235" t="s">
        <v>179</v>
      </c>
      <c r="E1310" s="246" t="s">
        <v>1</v>
      </c>
      <c r="F1310" s="247" t="s">
        <v>494</v>
      </c>
      <c r="G1310" s="245"/>
      <c r="H1310" s="248">
        <v>31.300000000000001</v>
      </c>
      <c r="I1310" s="249"/>
      <c r="J1310" s="245"/>
      <c r="K1310" s="245"/>
      <c r="L1310" s="250"/>
      <c r="M1310" s="251"/>
      <c r="N1310" s="252"/>
      <c r="O1310" s="252"/>
      <c r="P1310" s="252"/>
      <c r="Q1310" s="252"/>
      <c r="R1310" s="252"/>
      <c r="S1310" s="252"/>
      <c r="T1310" s="253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4" t="s">
        <v>179</v>
      </c>
      <c r="AU1310" s="254" t="s">
        <v>82</v>
      </c>
      <c r="AV1310" s="14" t="s">
        <v>82</v>
      </c>
      <c r="AW1310" s="14" t="s">
        <v>30</v>
      </c>
      <c r="AX1310" s="14" t="s">
        <v>73</v>
      </c>
      <c r="AY1310" s="254" t="s">
        <v>171</v>
      </c>
    </row>
    <row r="1311" s="13" customFormat="1">
      <c r="A1311" s="13"/>
      <c r="B1311" s="233"/>
      <c r="C1311" s="234"/>
      <c r="D1311" s="235" t="s">
        <v>179</v>
      </c>
      <c r="E1311" s="236" t="s">
        <v>1</v>
      </c>
      <c r="F1311" s="237" t="s">
        <v>495</v>
      </c>
      <c r="G1311" s="234"/>
      <c r="H1311" s="236" t="s">
        <v>1</v>
      </c>
      <c r="I1311" s="238"/>
      <c r="J1311" s="234"/>
      <c r="K1311" s="234"/>
      <c r="L1311" s="239"/>
      <c r="M1311" s="240"/>
      <c r="N1311" s="241"/>
      <c r="O1311" s="241"/>
      <c r="P1311" s="241"/>
      <c r="Q1311" s="241"/>
      <c r="R1311" s="241"/>
      <c r="S1311" s="241"/>
      <c r="T1311" s="242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3" t="s">
        <v>179</v>
      </c>
      <c r="AU1311" s="243" t="s">
        <v>82</v>
      </c>
      <c r="AV1311" s="13" t="s">
        <v>80</v>
      </c>
      <c r="AW1311" s="13" t="s">
        <v>30</v>
      </c>
      <c r="AX1311" s="13" t="s">
        <v>73</v>
      </c>
      <c r="AY1311" s="243" t="s">
        <v>171</v>
      </c>
    </row>
    <row r="1312" s="14" customFormat="1">
      <c r="A1312" s="14"/>
      <c r="B1312" s="244"/>
      <c r="C1312" s="245"/>
      <c r="D1312" s="235" t="s">
        <v>179</v>
      </c>
      <c r="E1312" s="246" t="s">
        <v>1</v>
      </c>
      <c r="F1312" s="247" t="s">
        <v>496</v>
      </c>
      <c r="G1312" s="245"/>
      <c r="H1312" s="248">
        <v>20.100000000000001</v>
      </c>
      <c r="I1312" s="249"/>
      <c r="J1312" s="245"/>
      <c r="K1312" s="245"/>
      <c r="L1312" s="250"/>
      <c r="M1312" s="251"/>
      <c r="N1312" s="252"/>
      <c r="O1312" s="252"/>
      <c r="P1312" s="252"/>
      <c r="Q1312" s="252"/>
      <c r="R1312" s="252"/>
      <c r="S1312" s="252"/>
      <c r="T1312" s="253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4" t="s">
        <v>179</v>
      </c>
      <c r="AU1312" s="254" t="s">
        <v>82</v>
      </c>
      <c r="AV1312" s="14" t="s">
        <v>82</v>
      </c>
      <c r="AW1312" s="14" t="s">
        <v>30</v>
      </c>
      <c r="AX1312" s="14" t="s">
        <v>73</v>
      </c>
      <c r="AY1312" s="254" t="s">
        <v>171</v>
      </c>
    </row>
    <row r="1313" s="13" customFormat="1">
      <c r="A1313" s="13"/>
      <c r="B1313" s="233"/>
      <c r="C1313" s="234"/>
      <c r="D1313" s="235" t="s">
        <v>179</v>
      </c>
      <c r="E1313" s="236" t="s">
        <v>1</v>
      </c>
      <c r="F1313" s="237" t="s">
        <v>497</v>
      </c>
      <c r="G1313" s="234"/>
      <c r="H1313" s="236" t="s">
        <v>1</v>
      </c>
      <c r="I1313" s="238"/>
      <c r="J1313" s="234"/>
      <c r="K1313" s="234"/>
      <c r="L1313" s="239"/>
      <c r="M1313" s="240"/>
      <c r="N1313" s="241"/>
      <c r="O1313" s="241"/>
      <c r="P1313" s="241"/>
      <c r="Q1313" s="241"/>
      <c r="R1313" s="241"/>
      <c r="S1313" s="241"/>
      <c r="T1313" s="242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3" t="s">
        <v>179</v>
      </c>
      <c r="AU1313" s="243" t="s">
        <v>82</v>
      </c>
      <c r="AV1313" s="13" t="s">
        <v>80</v>
      </c>
      <c r="AW1313" s="13" t="s">
        <v>30</v>
      </c>
      <c r="AX1313" s="13" t="s">
        <v>73</v>
      </c>
      <c r="AY1313" s="243" t="s">
        <v>171</v>
      </c>
    </row>
    <row r="1314" s="14" customFormat="1">
      <c r="A1314" s="14"/>
      <c r="B1314" s="244"/>
      <c r="C1314" s="245"/>
      <c r="D1314" s="235" t="s">
        <v>179</v>
      </c>
      <c r="E1314" s="246" t="s">
        <v>1</v>
      </c>
      <c r="F1314" s="247" t="s">
        <v>498</v>
      </c>
      <c r="G1314" s="245"/>
      <c r="H1314" s="248">
        <v>5.0999999999999996</v>
      </c>
      <c r="I1314" s="249"/>
      <c r="J1314" s="245"/>
      <c r="K1314" s="245"/>
      <c r="L1314" s="250"/>
      <c r="M1314" s="251"/>
      <c r="N1314" s="252"/>
      <c r="O1314" s="252"/>
      <c r="P1314" s="252"/>
      <c r="Q1314" s="252"/>
      <c r="R1314" s="252"/>
      <c r="S1314" s="252"/>
      <c r="T1314" s="253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4" t="s">
        <v>179</v>
      </c>
      <c r="AU1314" s="254" t="s">
        <v>82</v>
      </c>
      <c r="AV1314" s="14" t="s">
        <v>82</v>
      </c>
      <c r="AW1314" s="14" t="s">
        <v>30</v>
      </c>
      <c r="AX1314" s="14" t="s">
        <v>73</v>
      </c>
      <c r="AY1314" s="254" t="s">
        <v>171</v>
      </c>
    </row>
    <row r="1315" s="13" customFormat="1">
      <c r="A1315" s="13"/>
      <c r="B1315" s="233"/>
      <c r="C1315" s="234"/>
      <c r="D1315" s="235" t="s">
        <v>179</v>
      </c>
      <c r="E1315" s="236" t="s">
        <v>1</v>
      </c>
      <c r="F1315" s="237" t="s">
        <v>411</v>
      </c>
      <c r="G1315" s="234"/>
      <c r="H1315" s="236" t="s">
        <v>1</v>
      </c>
      <c r="I1315" s="238"/>
      <c r="J1315" s="234"/>
      <c r="K1315" s="234"/>
      <c r="L1315" s="239"/>
      <c r="M1315" s="240"/>
      <c r="N1315" s="241"/>
      <c r="O1315" s="241"/>
      <c r="P1315" s="241"/>
      <c r="Q1315" s="241"/>
      <c r="R1315" s="241"/>
      <c r="S1315" s="241"/>
      <c r="T1315" s="242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3" t="s">
        <v>179</v>
      </c>
      <c r="AU1315" s="243" t="s">
        <v>82</v>
      </c>
      <c r="AV1315" s="13" t="s">
        <v>80</v>
      </c>
      <c r="AW1315" s="13" t="s">
        <v>30</v>
      </c>
      <c r="AX1315" s="13" t="s">
        <v>73</v>
      </c>
      <c r="AY1315" s="243" t="s">
        <v>171</v>
      </c>
    </row>
    <row r="1316" s="14" customFormat="1">
      <c r="A1316" s="14"/>
      <c r="B1316" s="244"/>
      <c r="C1316" s="245"/>
      <c r="D1316" s="235" t="s">
        <v>179</v>
      </c>
      <c r="E1316" s="246" t="s">
        <v>1</v>
      </c>
      <c r="F1316" s="247" t="s">
        <v>7</v>
      </c>
      <c r="G1316" s="245"/>
      <c r="H1316" s="248">
        <v>21</v>
      </c>
      <c r="I1316" s="249"/>
      <c r="J1316" s="245"/>
      <c r="K1316" s="245"/>
      <c r="L1316" s="250"/>
      <c r="M1316" s="251"/>
      <c r="N1316" s="252"/>
      <c r="O1316" s="252"/>
      <c r="P1316" s="252"/>
      <c r="Q1316" s="252"/>
      <c r="R1316" s="252"/>
      <c r="S1316" s="252"/>
      <c r="T1316" s="253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4" t="s">
        <v>179</v>
      </c>
      <c r="AU1316" s="254" t="s">
        <v>82</v>
      </c>
      <c r="AV1316" s="14" t="s">
        <v>82</v>
      </c>
      <c r="AW1316" s="14" t="s">
        <v>30</v>
      </c>
      <c r="AX1316" s="14" t="s">
        <v>73</v>
      </c>
      <c r="AY1316" s="254" t="s">
        <v>171</v>
      </c>
    </row>
    <row r="1317" s="13" customFormat="1">
      <c r="A1317" s="13"/>
      <c r="B1317" s="233"/>
      <c r="C1317" s="234"/>
      <c r="D1317" s="235" t="s">
        <v>179</v>
      </c>
      <c r="E1317" s="236" t="s">
        <v>1</v>
      </c>
      <c r="F1317" s="237" t="s">
        <v>417</v>
      </c>
      <c r="G1317" s="234"/>
      <c r="H1317" s="236" t="s">
        <v>1</v>
      </c>
      <c r="I1317" s="238"/>
      <c r="J1317" s="234"/>
      <c r="K1317" s="234"/>
      <c r="L1317" s="239"/>
      <c r="M1317" s="240"/>
      <c r="N1317" s="241"/>
      <c r="O1317" s="241"/>
      <c r="P1317" s="241"/>
      <c r="Q1317" s="241"/>
      <c r="R1317" s="241"/>
      <c r="S1317" s="241"/>
      <c r="T1317" s="242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3" t="s">
        <v>179</v>
      </c>
      <c r="AU1317" s="243" t="s">
        <v>82</v>
      </c>
      <c r="AV1317" s="13" t="s">
        <v>80</v>
      </c>
      <c r="AW1317" s="13" t="s">
        <v>30</v>
      </c>
      <c r="AX1317" s="13" t="s">
        <v>73</v>
      </c>
      <c r="AY1317" s="243" t="s">
        <v>171</v>
      </c>
    </row>
    <row r="1318" s="14" customFormat="1">
      <c r="A1318" s="14"/>
      <c r="B1318" s="244"/>
      <c r="C1318" s="245"/>
      <c r="D1318" s="235" t="s">
        <v>179</v>
      </c>
      <c r="E1318" s="246" t="s">
        <v>1</v>
      </c>
      <c r="F1318" s="247" t="s">
        <v>498</v>
      </c>
      <c r="G1318" s="245"/>
      <c r="H1318" s="248">
        <v>5.0999999999999996</v>
      </c>
      <c r="I1318" s="249"/>
      <c r="J1318" s="245"/>
      <c r="K1318" s="245"/>
      <c r="L1318" s="250"/>
      <c r="M1318" s="251"/>
      <c r="N1318" s="252"/>
      <c r="O1318" s="252"/>
      <c r="P1318" s="252"/>
      <c r="Q1318" s="252"/>
      <c r="R1318" s="252"/>
      <c r="S1318" s="252"/>
      <c r="T1318" s="253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4" t="s">
        <v>179</v>
      </c>
      <c r="AU1318" s="254" t="s">
        <v>82</v>
      </c>
      <c r="AV1318" s="14" t="s">
        <v>82</v>
      </c>
      <c r="AW1318" s="14" t="s">
        <v>30</v>
      </c>
      <c r="AX1318" s="14" t="s">
        <v>73</v>
      </c>
      <c r="AY1318" s="254" t="s">
        <v>171</v>
      </c>
    </row>
    <row r="1319" s="13" customFormat="1">
      <c r="A1319" s="13"/>
      <c r="B1319" s="233"/>
      <c r="C1319" s="234"/>
      <c r="D1319" s="235" t="s">
        <v>179</v>
      </c>
      <c r="E1319" s="236" t="s">
        <v>1</v>
      </c>
      <c r="F1319" s="237" t="s">
        <v>499</v>
      </c>
      <c r="G1319" s="234"/>
      <c r="H1319" s="236" t="s">
        <v>1</v>
      </c>
      <c r="I1319" s="238"/>
      <c r="J1319" s="234"/>
      <c r="K1319" s="234"/>
      <c r="L1319" s="239"/>
      <c r="M1319" s="240"/>
      <c r="N1319" s="241"/>
      <c r="O1319" s="241"/>
      <c r="P1319" s="241"/>
      <c r="Q1319" s="241"/>
      <c r="R1319" s="241"/>
      <c r="S1319" s="241"/>
      <c r="T1319" s="242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3" t="s">
        <v>179</v>
      </c>
      <c r="AU1319" s="243" t="s">
        <v>82</v>
      </c>
      <c r="AV1319" s="13" t="s">
        <v>80</v>
      </c>
      <c r="AW1319" s="13" t="s">
        <v>30</v>
      </c>
      <c r="AX1319" s="13" t="s">
        <v>73</v>
      </c>
      <c r="AY1319" s="243" t="s">
        <v>171</v>
      </c>
    </row>
    <row r="1320" s="14" customFormat="1">
      <c r="A1320" s="14"/>
      <c r="B1320" s="244"/>
      <c r="C1320" s="245"/>
      <c r="D1320" s="235" t="s">
        <v>179</v>
      </c>
      <c r="E1320" s="246" t="s">
        <v>1</v>
      </c>
      <c r="F1320" s="247" t="s">
        <v>500</v>
      </c>
      <c r="G1320" s="245"/>
      <c r="H1320" s="248">
        <v>4.7000000000000002</v>
      </c>
      <c r="I1320" s="249"/>
      <c r="J1320" s="245"/>
      <c r="K1320" s="245"/>
      <c r="L1320" s="250"/>
      <c r="M1320" s="251"/>
      <c r="N1320" s="252"/>
      <c r="O1320" s="252"/>
      <c r="P1320" s="252"/>
      <c r="Q1320" s="252"/>
      <c r="R1320" s="252"/>
      <c r="S1320" s="252"/>
      <c r="T1320" s="253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4" t="s">
        <v>179</v>
      </c>
      <c r="AU1320" s="254" t="s">
        <v>82</v>
      </c>
      <c r="AV1320" s="14" t="s">
        <v>82</v>
      </c>
      <c r="AW1320" s="14" t="s">
        <v>30</v>
      </c>
      <c r="AX1320" s="14" t="s">
        <v>73</v>
      </c>
      <c r="AY1320" s="254" t="s">
        <v>171</v>
      </c>
    </row>
    <row r="1321" s="13" customFormat="1">
      <c r="A1321" s="13"/>
      <c r="B1321" s="233"/>
      <c r="C1321" s="234"/>
      <c r="D1321" s="235" t="s">
        <v>179</v>
      </c>
      <c r="E1321" s="236" t="s">
        <v>1</v>
      </c>
      <c r="F1321" s="237" t="s">
        <v>501</v>
      </c>
      <c r="G1321" s="234"/>
      <c r="H1321" s="236" t="s">
        <v>1</v>
      </c>
      <c r="I1321" s="238"/>
      <c r="J1321" s="234"/>
      <c r="K1321" s="234"/>
      <c r="L1321" s="239"/>
      <c r="M1321" s="240"/>
      <c r="N1321" s="241"/>
      <c r="O1321" s="241"/>
      <c r="P1321" s="241"/>
      <c r="Q1321" s="241"/>
      <c r="R1321" s="241"/>
      <c r="S1321" s="241"/>
      <c r="T1321" s="242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43" t="s">
        <v>179</v>
      </c>
      <c r="AU1321" s="243" t="s">
        <v>82</v>
      </c>
      <c r="AV1321" s="13" t="s">
        <v>80</v>
      </c>
      <c r="AW1321" s="13" t="s">
        <v>30</v>
      </c>
      <c r="AX1321" s="13" t="s">
        <v>73</v>
      </c>
      <c r="AY1321" s="243" t="s">
        <v>171</v>
      </c>
    </row>
    <row r="1322" s="14" customFormat="1">
      <c r="A1322" s="14"/>
      <c r="B1322" s="244"/>
      <c r="C1322" s="245"/>
      <c r="D1322" s="235" t="s">
        <v>179</v>
      </c>
      <c r="E1322" s="246" t="s">
        <v>1</v>
      </c>
      <c r="F1322" s="247" t="s">
        <v>502</v>
      </c>
      <c r="G1322" s="245"/>
      <c r="H1322" s="248">
        <v>2.2000000000000002</v>
      </c>
      <c r="I1322" s="249"/>
      <c r="J1322" s="245"/>
      <c r="K1322" s="245"/>
      <c r="L1322" s="250"/>
      <c r="M1322" s="251"/>
      <c r="N1322" s="252"/>
      <c r="O1322" s="252"/>
      <c r="P1322" s="252"/>
      <c r="Q1322" s="252"/>
      <c r="R1322" s="252"/>
      <c r="S1322" s="252"/>
      <c r="T1322" s="253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4" t="s">
        <v>179</v>
      </c>
      <c r="AU1322" s="254" t="s">
        <v>82</v>
      </c>
      <c r="AV1322" s="14" t="s">
        <v>82</v>
      </c>
      <c r="AW1322" s="14" t="s">
        <v>30</v>
      </c>
      <c r="AX1322" s="14" t="s">
        <v>73</v>
      </c>
      <c r="AY1322" s="254" t="s">
        <v>171</v>
      </c>
    </row>
    <row r="1323" s="13" customFormat="1">
      <c r="A1323" s="13"/>
      <c r="B1323" s="233"/>
      <c r="C1323" s="234"/>
      <c r="D1323" s="235" t="s">
        <v>179</v>
      </c>
      <c r="E1323" s="236" t="s">
        <v>1</v>
      </c>
      <c r="F1323" s="237" t="s">
        <v>503</v>
      </c>
      <c r="G1323" s="234"/>
      <c r="H1323" s="236" t="s">
        <v>1</v>
      </c>
      <c r="I1323" s="238"/>
      <c r="J1323" s="234"/>
      <c r="K1323" s="234"/>
      <c r="L1323" s="239"/>
      <c r="M1323" s="240"/>
      <c r="N1323" s="241"/>
      <c r="O1323" s="241"/>
      <c r="P1323" s="241"/>
      <c r="Q1323" s="241"/>
      <c r="R1323" s="241"/>
      <c r="S1323" s="241"/>
      <c r="T1323" s="242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3" t="s">
        <v>179</v>
      </c>
      <c r="AU1323" s="243" t="s">
        <v>82</v>
      </c>
      <c r="AV1323" s="13" t="s">
        <v>80</v>
      </c>
      <c r="AW1323" s="13" t="s">
        <v>30</v>
      </c>
      <c r="AX1323" s="13" t="s">
        <v>73</v>
      </c>
      <c r="AY1323" s="243" t="s">
        <v>171</v>
      </c>
    </row>
    <row r="1324" s="14" customFormat="1">
      <c r="A1324" s="14"/>
      <c r="B1324" s="244"/>
      <c r="C1324" s="245"/>
      <c r="D1324" s="235" t="s">
        <v>179</v>
      </c>
      <c r="E1324" s="246" t="s">
        <v>1</v>
      </c>
      <c r="F1324" s="247" t="s">
        <v>504</v>
      </c>
      <c r="G1324" s="245"/>
      <c r="H1324" s="248">
        <v>16.75</v>
      </c>
      <c r="I1324" s="249"/>
      <c r="J1324" s="245"/>
      <c r="K1324" s="245"/>
      <c r="L1324" s="250"/>
      <c r="M1324" s="251"/>
      <c r="N1324" s="252"/>
      <c r="O1324" s="252"/>
      <c r="P1324" s="252"/>
      <c r="Q1324" s="252"/>
      <c r="R1324" s="252"/>
      <c r="S1324" s="252"/>
      <c r="T1324" s="253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4" t="s">
        <v>179</v>
      </c>
      <c r="AU1324" s="254" t="s">
        <v>82</v>
      </c>
      <c r="AV1324" s="14" t="s">
        <v>82</v>
      </c>
      <c r="AW1324" s="14" t="s">
        <v>30</v>
      </c>
      <c r="AX1324" s="14" t="s">
        <v>73</v>
      </c>
      <c r="AY1324" s="254" t="s">
        <v>171</v>
      </c>
    </row>
    <row r="1325" s="13" customFormat="1">
      <c r="A1325" s="13"/>
      <c r="B1325" s="233"/>
      <c r="C1325" s="234"/>
      <c r="D1325" s="235" t="s">
        <v>179</v>
      </c>
      <c r="E1325" s="236" t="s">
        <v>1</v>
      </c>
      <c r="F1325" s="237" t="s">
        <v>505</v>
      </c>
      <c r="G1325" s="234"/>
      <c r="H1325" s="236" t="s">
        <v>1</v>
      </c>
      <c r="I1325" s="238"/>
      <c r="J1325" s="234"/>
      <c r="K1325" s="234"/>
      <c r="L1325" s="239"/>
      <c r="M1325" s="240"/>
      <c r="N1325" s="241"/>
      <c r="O1325" s="241"/>
      <c r="P1325" s="241"/>
      <c r="Q1325" s="241"/>
      <c r="R1325" s="241"/>
      <c r="S1325" s="241"/>
      <c r="T1325" s="242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43" t="s">
        <v>179</v>
      </c>
      <c r="AU1325" s="243" t="s">
        <v>82</v>
      </c>
      <c r="AV1325" s="13" t="s">
        <v>80</v>
      </c>
      <c r="AW1325" s="13" t="s">
        <v>30</v>
      </c>
      <c r="AX1325" s="13" t="s">
        <v>73</v>
      </c>
      <c r="AY1325" s="243" t="s">
        <v>171</v>
      </c>
    </row>
    <row r="1326" s="14" customFormat="1">
      <c r="A1326" s="14"/>
      <c r="B1326" s="244"/>
      <c r="C1326" s="245"/>
      <c r="D1326" s="235" t="s">
        <v>179</v>
      </c>
      <c r="E1326" s="246" t="s">
        <v>1</v>
      </c>
      <c r="F1326" s="247" t="s">
        <v>506</v>
      </c>
      <c r="G1326" s="245"/>
      <c r="H1326" s="248">
        <v>4.3499999999999996</v>
      </c>
      <c r="I1326" s="249"/>
      <c r="J1326" s="245"/>
      <c r="K1326" s="245"/>
      <c r="L1326" s="250"/>
      <c r="M1326" s="251"/>
      <c r="N1326" s="252"/>
      <c r="O1326" s="252"/>
      <c r="P1326" s="252"/>
      <c r="Q1326" s="252"/>
      <c r="R1326" s="252"/>
      <c r="S1326" s="252"/>
      <c r="T1326" s="253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4" t="s">
        <v>179</v>
      </c>
      <c r="AU1326" s="254" t="s">
        <v>82</v>
      </c>
      <c r="AV1326" s="14" t="s">
        <v>82</v>
      </c>
      <c r="AW1326" s="14" t="s">
        <v>30</v>
      </c>
      <c r="AX1326" s="14" t="s">
        <v>73</v>
      </c>
      <c r="AY1326" s="254" t="s">
        <v>171</v>
      </c>
    </row>
    <row r="1327" s="13" customFormat="1">
      <c r="A1327" s="13"/>
      <c r="B1327" s="233"/>
      <c r="C1327" s="234"/>
      <c r="D1327" s="235" t="s">
        <v>179</v>
      </c>
      <c r="E1327" s="236" t="s">
        <v>1</v>
      </c>
      <c r="F1327" s="237" t="s">
        <v>507</v>
      </c>
      <c r="G1327" s="234"/>
      <c r="H1327" s="236" t="s">
        <v>1</v>
      </c>
      <c r="I1327" s="238"/>
      <c r="J1327" s="234"/>
      <c r="K1327" s="234"/>
      <c r="L1327" s="239"/>
      <c r="M1327" s="240"/>
      <c r="N1327" s="241"/>
      <c r="O1327" s="241"/>
      <c r="P1327" s="241"/>
      <c r="Q1327" s="241"/>
      <c r="R1327" s="241"/>
      <c r="S1327" s="241"/>
      <c r="T1327" s="242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3" t="s">
        <v>179</v>
      </c>
      <c r="AU1327" s="243" t="s">
        <v>82</v>
      </c>
      <c r="AV1327" s="13" t="s">
        <v>80</v>
      </c>
      <c r="AW1327" s="13" t="s">
        <v>30</v>
      </c>
      <c r="AX1327" s="13" t="s">
        <v>73</v>
      </c>
      <c r="AY1327" s="243" t="s">
        <v>171</v>
      </c>
    </row>
    <row r="1328" s="14" customFormat="1">
      <c r="A1328" s="14"/>
      <c r="B1328" s="244"/>
      <c r="C1328" s="245"/>
      <c r="D1328" s="235" t="s">
        <v>179</v>
      </c>
      <c r="E1328" s="246" t="s">
        <v>1</v>
      </c>
      <c r="F1328" s="247" t="s">
        <v>506</v>
      </c>
      <c r="G1328" s="245"/>
      <c r="H1328" s="248">
        <v>4.3499999999999996</v>
      </c>
      <c r="I1328" s="249"/>
      <c r="J1328" s="245"/>
      <c r="K1328" s="245"/>
      <c r="L1328" s="250"/>
      <c r="M1328" s="251"/>
      <c r="N1328" s="252"/>
      <c r="O1328" s="252"/>
      <c r="P1328" s="252"/>
      <c r="Q1328" s="252"/>
      <c r="R1328" s="252"/>
      <c r="S1328" s="252"/>
      <c r="T1328" s="253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4" t="s">
        <v>179</v>
      </c>
      <c r="AU1328" s="254" t="s">
        <v>82</v>
      </c>
      <c r="AV1328" s="14" t="s">
        <v>82</v>
      </c>
      <c r="AW1328" s="14" t="s">
        <v>30</v>
      </c>
      <c r="AX1328" s="14" t="s">
        <v>73</v>
      </c>
      <c r="AY1328" s="254" t="s">
        <v>171</v>
      </c>
    </row>
    <row r="1329" s="13" customFormat="1">
      <c r="A1329" s="13"/>
      <c r="B1329" s="233"/>
      <c r="C1329" s="234"/>
      <c r="D1329" s="235" t="s">
        <v>179</v>
      </c>
      <c r="E1329" s="236" t="s">
        <v>1</v>
      </c>
      <c r="F1329" s="237" t="s">
        <v>508</v>
      </c>
      <c r="G1329" s="234"/>
      <c r="H1329" s="236" t="s">
        <v>1</v>
      </c>
      <c r="I1329" s="238"/>
      <c r="J1329" s="234"/>
      <c r="K1329" s="234"/>
      <c r="L1329" s="239"/>
      <c r="M1329" s="240"/>
      <c r="N1329" s="241"/>
      <c r="O1329" s="241"/>
      <c r="P1329" s="241"/>
      <c r="Q1329" s="241"/>
      <c r="R1329" s="241"/>
      <c r="S1329" s="241"/>
      <c r="T1329" s="242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43" t="s">
        <v>179</v>
      </c>
      <c r="AU1329" s="243" t="s">
        <v>82</v>
      </c>
      <c r="AV1329" s="13" t="s">
        <v>80</v>
      </c>
      <c r="AW1329" s="13" t="s">
        <v>30</v>
      </c>
      <c r="AX1329" s="13" t="s">
        <v>73</v>
      </c>
      <c r="AY1329" s="243" t="s">
        <v>171</v>
      </c>
    </row>
    <row r="1330" s="14" customFormat="1">
      <c r="A1330" s="14"/>
      <c r="B1330" s="244"/>
      <c r="C1330" s="245"/>
      <c r="D1330" s="235" t="s">
        <v>179</v>
      </c>
      <c r="E1330" s="246" t="s">
        <v>1</v>
      </c>
      <c r="F1330" s="247" t="s">
        <v>509</v>
      </c>
      <c r="G1330" s="245"/>
      <c r="H1330" s="248">
        <v>1.7</v>
      </c>
      <c r="I1330" s="249"/>
      <c r="J1330" s="245"/>
      <c r="K1330" s="245"/>
      <c r="L1330" s="250"/>
      <c r="M1330" s="251"/>
      <c r="N1330" s="252"/>
      <c r="O1330" s="252"/>
      <c r="P1330" s="252"/>
      <c r="Q1330" s="252"/>
      <c r="R1330" s="252"/>
      <c r="S1330" s="252"/>
      <c r="T1330" s="253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4" t="s">
        <v>179</v>
      </c>
      <c r="AU1330" s="254" t="s">
        <v>82</v>
      </c>
      <c r="AV1330" s="14" t="s">
        <v>82</v>
      </c>
      <c r="AW1330" s="14" t="s">
        <v>30</v>
      </c>
      <c r="AX1330" s="14" t="s">
        <v>73</v>
      </c>
      <c r="AY1330" s="254" t="s">
        <v>171</v>
      </c>
    </row>
    <row r="1331" s="13" customFormat="1">
      <c r="A1331" s="13"/>
      <c r="B1331" s="233"/>
      <c r="C1331" s="234"/>
      <c r="D1331" s="235" t="s">
        <v>179</v>
      </c>
      <c r="E1331" s="236" t="s">
        <v>1</v>
      </c>
      <c r="F1331" s="237" t="s">
        <v>510</v>
      </c>
      <c r="G1331" s="234"/>
      <c r="H1331" s="236" t="s">
        <v>1</v>
      </c>
      <c r="I1331" s="238"/>
      <c r="J1331" s="234"/>
      <c r="K1331" s="234"/>
      <c r="L1331" s="239"/>
      <c r="M1331" s="240"/>
      <c r="N1331" s="241"/>
      <c r="O1331" s="241"/>
      <c r="P1331" s="241"/>
      <c r="Q1331" s="241"/>
      <c r="R1331" s="241"/>
      <c r="S1331" s="241"/>
      <c r="T1331" s="242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3" t="s">
        <v>179</v>
      </c>
      <c r="AU1331" s="243" t="s">
        <v>82</v>
      </c>
      <c r="AV1331" s="13" t="s">
        <v>80</v>
      </c>
      <c r="AW1331" s="13" t="s">
        <v>30</v>
      </c>
      <c r="AX1331" s="13" t="s">
        <v>73</v>
      </c>
      <c r="AY1331" s="243" t="s">
        <v>171</v>
      </c>
    </row>
    <row r="1332" s="14" customFormat="1">
      <c r="A1332" s="14"/>
      <c r="B1332" s="244"/>
      <c r="C1332" s="245"/>
      <c r="D1332" s="235" t="s">
        <v>179</v>
      </c>
      <c r="E1332" s="246" t="s">
        <v>1</v>
      </c>
      <c r="F1332" s="247" t="s">
        <v>511</v>
      </c>
      <c r="G1332" s="245"/>
      <c r="H1332" s="248">
        <v>2.5</v>
      </c>
      <c r="I1332" s="249"/>
      <c r="J1332" s="245"/>
      <c r="K1332" s="245"/>
      <c r="L1332" s="250"/>
      <c r="M1332" s="251"/>
      <c r="N1332" s="252"/>
      <c r="O1332" s="252"/>
      <c r="P1332" s="252"/>
      <c r="Q1332" s="252"/>
      <c r="R1332" s="252"/>
      <c r="S1332" s="252"/>
      <c r="T1332" s="253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4" t="s">
        <v>179</v>
      </c>
      <c r="AU1332" s="254" t="s">
        <v>82</v>
      </c>
      <c r="AV1332" s="14" t="s">
        <v>82</v>
      </c>
      <c r="AW1332" s="14" t="s">
        <v>30</v>
      </c>
      <c r="AX1332" s="14" t="s">
        <v>73</v>
      </c>
      <c r="AY1332" s="254" t="s">
        <v>171</v>
      </c>
    </row>
    <row r="1333" s="15" customFormat="1">
      <c r="A1333" s="15"/>
      <c r="B1333" s="255"/>
      <c r="C1333" s="256"/>
      <c r="D1333" s="235" t="s">
        <v>179</v>
      </c>
      <c r="E1333" s="257" t="s">
        <v>1</v>
      </c>
      <c r="F1333" s="258" t="s">
        <v>187</v>
      </c>
      <c r="G1333" s="256"/>
      <c r="H1333" s="259">
        <v>119.14999999999999</v>
      </c>
      <c r="I1333" s="260"/>
      <c r="J1333" s="256"/>
      <c r="K1333" s="256"/>
      <c r="L1333" s="261"/>
      <c r="M1333" s="262"/>
      <c r="N1333" s="263"/>
      <c r="O1333" s="263"/>
      <c r="P1333" s="263"/>
      <c r="Q1333" s="263"/>
      <c r="R1333" s="263"/>
      <c r="S1333" s="263"/>
      <c r="T1333" s="264"/>
      <c r="U1333" s="15"/>
      <c r="V1333" s="15"/>
      <c r="W1333" s="15"/>
      <c r="X1333" s="15"/>
      <c r="Y1333" s="15"/>
      <c r="Z1333" s="15"/>
      <c r="AA1333" s="15"/>
      <c r="AB1333" s="15"/>
      <c r="AC1333" s="15"/>
      <c r="AD1333" s="15"/>
      <c r="AE1333" s="15"/>
      <c r="AT1333" s="265" t="s">
        <v>179</v>
      </c>
      <c r="AU1333" s="265" t="s">
        <v>82</v>
      </c>
      <c r="AV1333" s="15" t="s">
        <v>177</v>
      </c>
      <c r="AW1333" s="15" t="s">
        <v>30</v>
      </c>
      <c r="AX1333" s="15" t="s">
        <v>80</v>
      </c>
      <c r="AY1333" s="265" t="s">
        <v>171</v>
      </c>
    </row>
    <row r="1334" s="2" customFormat="1" ht="16.5" customHeight="1">
      <c r="A1334" s="38"/>
      <c r="B1334" s="39"/>
      <c r="C1334" s="219" t="s">
        <v>1524</v>
      </c>
      <c r="D1334" s="219" t="s">
        <v>173</v>
      </c>
      <c r="E1334" s="220" t="s">
        <v>1525</v>
      </c>
      <c r="F1334" s="221" t="s">
        <v>1526</v>
      </c>
      <c r="G1334" s="222" t="s">
        <v>211</v>
      </c>
      <c r="H1334" s="223">
        <v>4</v>
      </c>
      <c r="I1334" s="224"/>
      <c r="J1334" s="225">
        <f>ROUND(I1334*H1334,2)</f>
        <v>0</v>
      </c>
      <c r="K1334" s="226"/>
      <c r="L1334" s="44"/>
      <c r="M1334" s="227" t="s">
        <v>1</v>
      </c>
      <c r="N1334" s="228" t="s">
        <v>38</v>
      </c>
      <c r="O1334" s="91"/>
      <c r="P1334" s="229">
        <f>O1334*H1334</f>
        <v>0</v>
      </c>
      <c r="Q1334" s="229">
        <v>0</v>
      </c>
      <c r="R1334" s="229">
        <f>Q1334*H1334</f>
        <v>0</v>
      </c>
      <c r="S1334" s="229">
        <v>0.0275</v>
      </c>
      <c r="T1334" s="230">
        <f>S1334*H1334</f>
        <v>0.11</v>
      </c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R1334" s="231" t="s">
        <v>307</v>
      </c>
      <c r="AT1334" s="231" t="s">
        <v>173</v>
      </c>
      <c r="AU1334" s="231" t="s">
        <v>82</v>
      </c>
      <c r="AY1334" s="17" t="s">
        <v>171</v>
      </c>
      <c r="BE1334" s="232">
        <f>IF(N1334="základní",J1334,0)</f>
        <v>0</v>
      </c>
      <c r="BF1334" s="232">
        <f>IF(N1334="snížená",J1334,0)</f>
        <v>0</v>
      </c>
      <c r="BG1334" s="232">
        <f>IF(N1334="zákl. přenesená",J1334,0)</f>
        <v>0</v>
      </c>
      <c r="BH1334" s="232">
        <f>IF(N1334="sníž. přenesená",J1334,0)</f>
        <v>0</v>
      </c>
      <c r="BI1334" s="232">
        <f>IF(N1334="nulová",J1334,0)</f>
        <v>0</v>
      </c>
      <c r="BJ1334" s="17" t="s">
        <v>80</v>
      </c>
      <c r="BK1334" s="232">
        <f>ROUND(I1334*H1334,2)</f>
        <v>0</v>
      </c>
      <c r="BL1334" s="17" t="s">
        <v>307</v>
      </c>
      <c r="BM1334" s="231" t="s">
        <v>1527</v>
      </c>
    </row>
    <row r="1335" s="13" customFormat="1">
      <c r="A1335" s="13"/>
      <c r="B1335" s="233"/>
      <c r="C1335" s="234"/>
      <c r="D1335" s="235" t="s">
        <v>179</v>
      </c>
      <c r="E1335" s="236" t="s">
        <v>1</v>
      </c>
      <c r="F1335" s="237" t="s">
        <v>710</v>
      </c>
      <c r="G1335" s="234"/>
      <c r="H1335" s="236" t="s">
        <v>1</v>
      </c>
      <c r="I1335" s="238"/>
      <c r="J1335" s="234"/>
      <c r="K1335" s="234"/>
      <c r="L1335" s="239"/>
      <c r="M1335" s="240"/>
      <c r="N1335" s="241"/>
      <c r="O1335" s="241"/>
      <c r="P1335" s="241"/>
      <c r="Q1335" s="241"/>
      <c r="R1335" s="241"/>
      <c r="S1335" s="241"/>
      <c r="T1335" s="242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43" t="s">
        <v>179</v>
      </c>
      <c r="AU1335" s="243" t="s">
        <v>82</v>
      </c>
      <c r="AV1335" s="13" t="s">
        <v>80</v>
      </c>
      <c r="AW1335" s="13" t="s">
        <v>30</v>
      </c>
      <c r="AX1335" s="13" t="s">
        <v>73</v>
      </c>
      <c r="AY1335" s="243" t="s">
        <v>171</v>
      </c>
    </row>
    <row r="1336" s="14" customFormat="1">
      <c r="A1336" s="14"/>
      <c r="B1336" s="244"/>
      <c r="C1336" s="245"/>
      <c r="D1336" s="235" t="s">
        <v>179</v>
      </c>
      <c r="E1336" s="246" t="s">
        <v>1</v>
      </c>
      <c r="F1336" s="247" t="s">
        <v>177</v>
      </c>
      <c r="G1336" s="245"/>
      <c r="H1336" s="248">
        <v>4</v>
      </c>
      <c r="I1336" s="249"/>
      <c r="J1336" s="245"/>
      <c r="K1336" s="245"/>
      <c r="L1336" s="250"/>
      <c r="M1336" s="251"/>
      <c r="N1336" s="252"/>
      <c r="O1336" s="252"/>
      <c r="P1336" s="252"/>
      <c r="Q1336" s="252"/>
      <c r="R1336" s="252"/>
      <c r="S1336" s="252"/>
      <c r="T1336" s="253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4" t="s">
        <v>179</v>
      </c>
      <c r="AU1336" s="254" t="s">
        <v>82</v>
      </c>
      <c r="AV1336" s="14" t="s">
        <v>82</v>
      </c>
      <c r="AW1336" s="14" t="s">
        <v>30</v>
      </c>
      <c r="AX1336" s="14" t="s">
        <v>80</v>
      </c>
      <c r="AY1336" s="254" t="s">
        <v>171</v>
      </c>
    </row>
    <row r="1337" s="2" customFormat="1" ht="24.15" customHeight="1">
      <c r="A1337" s="38"/>
      <c r="B1337" s="39"/>
      <c r="C1337" s="219" t="s">
        <v>1528</v>
      </c>
      <c r="D1337" s="219" t="s">
        <v>173</v>
      </c>
      <c r="E1337" s="220" t="s">
        <v>1529</v>
      </c>
      <c r="F1337" s="221" t="s">
        <v>1530</v>
      </c>
      <c r="G1337" s="222" t="s">
        <v>371</v>
      </c>
      <c r="H1337" s="223">
        <v>3.0720000000000001</v>
      </c>
      <c r="I1337" s="224"/>
      <c r="J1337" s="225">
        <f>ROUND(I1337*H1337,2)</f>
        <v>0</v>
      </c>
      <c r="K1337" s="226"/>
      <c r="L1337" s="44"/>
      <c r="M1337" s="227" t="s">
        <v>1</v>
      </c>
      <c r="N1337" s="228" t="s">
        <v>38</v>
      </c>
      <c r="O1337" s="91"/>
      <c r="P1337" s="229">
        <f>O1337*H1337</f>
        <v>0</v>
      </c>
      <c r="Q1337" s="229">
        <v>0</v>
      </c>
      <c r="R1337" s="229">
        <f>Q1337*H1337</f>
        <v>0</v>
      </c>
      <c r="S1337" s="229">
        <v>0</v>
      </c>
      <c r="T1337" s="230">
        <f>S1337*H1337</f>
        <v>0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31" t="s">
        <v>307</v>
      </c>
      <c r="AT1337" s="231" t="s">
        <v>173</v>
      </c>
      <c r="AU1337" s="231" t="s">
        <v>82</v>
      </c>
      <c r="AY1337" s="17" t="s">
        <v>171</v>
      </c>
      <c r="BE1337" s="232">
        <f>IF(N1337="základní",J1337,0)</f>
        <v>0</v>
      </c>
      <c r="BF1337" s="232">
        <f>IF(N1337="snížená",J1337,0)</f>
        <v>0</v>
      </c>
      <c r="BG1337" s="232">
        <f>IF(N1337="zákl. přenesená",J1337,0)</f>
        <v>0</v>
      </c>
      <c r="BH1337" s="232">
        <f>IF(N1337="sníž. přenesená",J1337,0)</f>
        <v>0</v>
      </c>
      <c r="BI1337" s="232">
        <f>IF(N1337="nulová",J1337,0)</f>
        <v>0</v>
      </c>
      <c r="BJ1337" s="17" t="s">
        <v>80</v>
      </c>
      <c r="BK1337" s="232">
        <f>ROUND(I1337*H1337,2)</f>
        <v>0</v>
      </c>
      <c r="BL1337" s="17" t="s">
        <v>307</v>
      </c>
      <c r="BM1337" s="231" t="s">
        <v>1531</v>
      </c>
    </row>
    <row r="1338" s="2" customFormat="1" ht="24.15" customHeight="1">
      <c r="A1338" s="38"/>
      <c r="B1338" s="39"/>
      <c r="C1338" s="219" t="s">
        <v>1532</v>
      </c>
      <c r="D1338" s="219" t="s">
        <v>173</v>
      </c>
      <c r="E1338" s="220" t="s">
        <v>1533</v>
      </c>
      <c r="F1338" s="221" t="s">
        <v>1534</v>
      </c>
      <c r="G1338" s="222" t="s">
        <v>371</v>
      </c>
      <c r="H1338" s="223">
        <v>3.0720000000000001</v>
      </c>
      <c r="I1338" s="224"/>
      <c r="J1338" s="225">
        <f>ROUND(I1338*H1338,2)</f>
        <v>0</v>
      </c>
      <c r="K1338" s="226"/>
      <c r="L1338" s="44"/>
      <c r="M1338" s="227" t="s">
        <v>1</v>
      </c>
      <c r="N1338" s="228" t="s">
        <v>38</v>
      </c>
      <c r="O1338" s="91"/>
      <c r="P1338" s="229">
        <f>O1338*H1338</f>
        <v>0</v>
      </c>
      <c r="Q1338" s="229">
        <v>0</v>
      </c>
      <c r="R1338" s="229">
        <f>Q1338*H1338</f>
        <v>0</v>
      </c>
      <c r="S1338" s="229">
        <v>0</v>
      </c>
      <c r="T1338" s="230">
        <f>S1338*H1338</f>
        <v>0</v>
      </c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R1338" s="231" t="s">
        <v>307</v>
      </c>
      <c r="AT1338" s="231" t="s">
        <v>173</v>
      </c>
      <c r="AU1338" s="231" t="s">
        <v>82</v>
      </c>
      <c r="AY1338" s="17" t="s">
        <v>171</v>
      </c>
      <c r="BE1338" s="232">
        <f>IF(N1338="základní",J1338,0)</f>
        <v>0</v>
      </c>
      <c r="BF1338" s="232">
        <f>IF(N1338="snížená",J1338,0)</f>
        <v>0</v>
      </c>
      <c r="BG1338" s="232">
        <f>IF(N1338="zákl. přenesená",J1338,0)</f>
        <v>0</v>
      </c>
      <c r="BH1338" s="232">
        <f>IF(N1338="sníž. přenesená",J1338,0)</f>
        <v>0</v>
      </c>
      <c r="BI1338" s="232">
        <f>IF(N1338="nulová",J1338,0)</f>
        <v>0</v>
      </c>
      <c r="BJ1338" s="17" t="s">
        <v>80</v>
      </c>
      <c r="BK1338" s="232">
        <f>ROUND(I1338*H1338,2)</f>
        <v>0</v>
      </c>
      <c r="BL1338" s="17" t="s">
        <v>307</v>
      </c>
      <c r="BM1338" s="231" t="s">
        <v>1535</v>
      </c>
    </row>
    <row r="1339" s="2" customFormat="1" ht="24.15" customHeight="1">
      <c r="A1339" s="38"/>
      <c r="B1339" s="39"/>
      <c r="C1339" s="219" t="s">
        <v>1536</v>
      </c>
      <c r="D1339" s="219" t="s">
        <v>173</v>
      </c>
      <c r="E1339" s="220" t="s">
        <v>1537</v>
      </c>
      <c r="F1339" s="221" t="s">
        <v>1538</v>
      </c>
      <c r="G1339" s="222" t="s">
        <v>371</v>
      </c>
      <c r="H1339" s="223">
        <v>3.0720000000000001</v>
      </c>
      <c r="I1339" s="224"/>
      <c r="J1339" s="225">
        <f>ROUND(I1339*H1339,2)</f>
        <v>0</v>
      </c>
      <c r="K1339" s="226"/>
      <c r="L1339" s="44"/>
      <c r="M1339" s="227" t="s">
        <v>1</v>
      </c>
      <c r="N1339" s="228" t="s">
        <v>38</v>
      </c>
      <c r="O1339" s="91"/>
      <c r="P1339" s="229">
        <f>O1339*H1339</f>
        <v>0</v>
      </c>
      <c r="Q1339" s="229">
        <v>0</v>
      </c>
      <c r="R1339" s="229">
        <f>Q1339*H1339</f>
        <v>0</v>
      </c>
      <c r="S1339" s="229">
        <v>0</v>
      </c>
      <c r="T1339" s="230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31" t="s">
        <v>307</v>
      </c>
      <c r="AT1339" s="231" t="s">
        <v>173</v>
      </c>
      <c r="AU1339" s="231" t="s">
        <v>82</v>
      </c>
      <c r="AY1339" s="17" t="s">
        <v>171</v>
      </c>
      <c r="BE1339" s="232">
        <f>IF(N1339="základní",J1339,0)</f>
        <v>0</v>
      </c>
      <c r="BF1339" s="232">
        <f>IF(N1339="snížená",J1339,0)</f>
        <v>0</v>
      </c>
      <c r="BG1339" s="232">
        <f>IF(N1339="zákl. přenesená",J1339,0)</f>
        <v>0</v>
      </c>
      <c r="BH1339" s="232">
        <f>IF(N1339="sníž. přenesená",J1339,0)</f>
        <v>0</v>
      </c>
      <c r="BI1339" s="232">
        <f>IF(N1339="nulová",J1339,0)</f>
        <v>0</v>
      </c>
      <c r="BJ1339" s="17" t="s">
        <v>80</v>
      </c>
      <c r="BK1339" s="232">
        <f>ROUND(I1339*H1339,2)</f>
        <v>0</v>
      </c>
      <c r="BL1339" s="17" t="s">
        <v>307</v>
      </c>
      <c r="BM1339" s="231" t="s">
        <v>1539</v>
      </c>
    </row>
    <row r="1340" s="12" customFormat="1" ht="22.8" customHeight="1">
      <c r="A1340" s="12"/>
      <c r="B1340" s="203"/>
      <c r="C1340" s="204"/>
      <c r="D1340" s="205" t="s">
        <v>72</v>
      </c>
      <c r="E1340" s="217" t="s">
        <v>1540</v>
      </c>
      <c r="F1340" s="217" t="s">
        <v>1541</v>
      </c>
      <c r="G1340" s="204"/>
      <c r="H1340" s="204"/>
      <c r="I1340" s="207"/>
      <c r="J1340" s="218">
        <f>BK1340</f>
        <v>0</v>
      </c>
      <c r="K1340" s="204"/>
      <c r="L1340" s="209"/>
      <c r="M1340" s="210"/>
      <c r="N1340" s="211"/>
      <c r="O1340" s="211"/>
      <c r="P1340" s="212">
        <f>SUM(P1341:P1387)</f>
        <v>0</v>
      </c>
      <c r="Q1340" s="211"/>
      <c r="R1340" s="212">
        <f>SUM(R1341:R1387)</f>
        <v>0.19110000000000002</v>
      </c>
      <c r="S1340" s="211"/>
      <c r="T1340" s="213">
        <f>SUM(T1341:T1387)</f>
        <v>8.9969895999999991</v>
      </c>
      <c r="U1340" s="12"/>
      <c r="V1340" s="12"/>
      <c r="W1340" s="12"/>
      <c r="X1340" s="12"/>
      <c r="Y1340" s="12"/>
      <c r="Z1340" s="12"/>
      <c r="AA1340" s="12"/>
      <c r="AB1340" s="12"/>
      <c r="AC1340" s="12"/>
      <c r="AD1340" s="12"/>
      <c r="AE1340" s="12"/>
      <c r="AR1340" s="214" t="s">
        <v>82</v>
      </c>
      <c r="AT1340" s="215" t="s">
        <v>72</v>
      </c>
      <c r="AU1340" s="215" t="s">
        <v>80</v>
      </c>
      <c r="AY1340" s="214" t="s">
        <v>171</v>
      </c>
      <c r="BK1340" s="216">
        <f>SUM(BK1341:BK1387)</f>
        <v>0</v>
      </c>
    </row>
    <row r="1341" s="2" customFormat="1" ht="16.5" customHeight="1">
      <c r="A1341" s="38"/>
      <c r="B1341" s="39"/>
      <c r="C1341" s="219" t="s">
        <v>1542</v>
      </c>
      <c r="D1341" s="219" t="s">
        <v>173</v>
      </c>
      <c r="E1341" s="220" t="s">
        <v>1543</v>
      </c>
      <c r="F1341" s="221" t="s">
        <v>1544</v>
      </c>
      <c r="G1341" s="222" t="s">
        <v>239</v>
      </c>
      <c r="H1341" s="223">
        <v>30</v>
      </c>
      <c r="I1341" s="224"/>
      <c r="J1341" s="225">
        <f>ROUND(I1341*H1341,2)</f>
        <v>0</v>
      </c>
      <c r="K1341" s="226"/>
      <c r="L1341" s="44"/>
      <c r="M1341" s="227" t="s">
        <v>1</v>
      </c>
      <c r="N1341" s="228" t="s">
        <v>38</v>
      </c>
      <c r="O1341" s="91"/>
      <c r="P1341" s="229">
        <f>O1341*H1341</f>
        <v>0</v>
      </c>
      <c r="Q1341" s="229">
        <v>0</v>
      </c>
      <c r="R1341" s="229">
        <f>Q1341*H1341</f>
        <v>0</v>
      </c>
      <c r="S1341" s="229">
        <v>0.10000000000000001</v>
      </c>
      <c r="T1341" s="230">
        <f>S1341*H1341</f>
        <v>3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31" t="s">
        <v>307</v>
      </c>
      <c r="AT1341" s="231" t="s">
        <v>173</v>
      </c>
      <c r="AU1341" s="231" t="s">
        <v>82</v>
      </c>
      <c r="AY1341" s="17" t="s">
        <v>171</v>
      </c>
      <c r="BE1341" s="232">
        <f>IF(N1341="základní",J1341,0)</f>
        <v>0</v>
      </c>
      <c r="BF1341" s="232">
        <f>IF(N1341="snížená",J1341,0)</f>
        <v>0</v>
      </c>
      <c r="BG1341" s="232">
        <f>IF(N1341="zákl. přenesená",J1341,0)</f>
        <v>0</v>
      </c>
      <c r="BH1341" s="232">
        <f>IF(N1341="sníž. přenesená",J1341,0)</f>
        <v>0</v>
      </c>
      <c r="BI1341" s="232">
        <f>IF(N1341="nulová",J1341,0)</f>
        <v>0</v>
      </c>
      <c r="BJ1341" s="17" t="s">
        <v>80</v>
      </c>
      <c r="BK1341" s="232">
        <f>ROUND(I1341*H1341,2)</f>
        <v>0</v>
      </c>
      <c r="BL1341" s="17" t="s">
        <v>307</v>
      </c>
      <c r="BM1341" s="231" t="s">
        <v>1545</v>
      </c>
    </row>
    <row r="1342" s="14" customFormat="1">
      <c r="A1342" s="14"/>
      <c r="B1342" s="244"/>
      <c r="C1342" s="245"/>
      <c r="D1342" s="235" t="s">
        <v>179</v>
      </c>
      <c r="E1342" s="246" t="s">
        <v>1</v>
      </c>
      <c r="F1342" s="247" t="s">
        <v>385</v>
      </c>
      <c r="G1342" s="245"/>
      <c r="H1342" s="248">
        <v>30</v>
      </c>
      <c r="I1342" s="249"/>
      <c r="J1342" s="245"/>
      <c r="K1342" s="245"/>
      <c r="L1342" s="250"/>
      <c r="M1342" s="251"/>
      <c r="N1342" s="252"/>
      <c r="O1342" s="252"/>
      <c r="P1342" s="252"/>
      <c r="Q1342" s="252"/>
      <c r="R1342" s="252"/>
      <c r="S1342" s="252"/>
      <c r="T1342" s="253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4" t="s">
        <v>179</v>
      </c>
      <c r="AU1342" s="254" t="s">
        <v>82</v>
      </c>
      <c r="AV1342" s="14" t="s">
        <v>82</v>
      </c>
      <c r="AW1342" s="14" t="s">
        <v>30</v>
      </c>
      <c r="AX1342" s="14" t="s">
        <v>80</v>
      </c>
      <c r="AY1342" s="254" t="s">
        <v>171</v>
      </c>
    </row>
    <row r="1343" s="2" customFormat="1" ht="21.75" customHeight="1">
      <c r="A1343" s="38"/>
      <c r="B1343" s="39"/>
      <c r="C1343" s="219" t="s">
        <v>1546</v>
      </c>
      <c r="D1343" s="219" t="s">
        <v>173</v>
      </c>
      <c r="E1343" s="220" t="s">
        <v>1547</v>
      </c>
      <c r="F1343" s="221" t="s">
        <v>1548</v>
      </c>
      <c r="G1343" s="222" t="s">
        <v>1182</v>
      </c>
      <c r="H1343" s="223">
        <v>1</v>
      </c>
      <c r="I1343" s="224"/>
      <c r="J1343" s="225">
        <f>ROUND(I1343*H1343,2)</f>
        <v>0</v>
      </c>
      <c r="K1343" s="226"/>
      <c r="L1343" s="44"/>
      <c r="M1343" s="227" t="s">
        <v>1</v>
      </c>
      <c r="N1343" s="228" t="s">
        <v>38</v>
      </c>
      <c r="O1343" s="91"/>
      <c r="P1343" s="229">
        <f>O1343*H1343</f>
        <v>0</v>
      </c>
      <c r="Q1343" s="229">
        <v>0</v>
      </c>
      <c r="R1343" s="229">
        <f>Q1343*H1343</f>
        <v>0</v>
      </c>
      <c r="S1343" s="229">
        <v>0</v>
      </c>
      <c r="T1343" s="230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231" t="s">
        <v>307</v>
      </c>
      <c r="AT1343" s="231" t="s">
        <v>173</v>
      </c>
      <c r="AU1343" s="231" t="s">
        <v>82</v>
      </c>
      <c r="AY1343" s="17" t="s">
        <v>171</v>
      </c>
      <c r="BE1343" s="232">
        <f>IF(N1343="základní",J1343,0)</f>
        <v>0</v>
      </c>
      <c r="BF1343" s="232">
        <f>IF(N1343="snížená",J1343,0)</f>
        <v>0</v>
      </c>
      <c r="BG1343" s="232">
        <f>IF(N1343="zákl. přenesená",J1343,0)</f>
        <v>0</v>
      </c>
      <c r="BH1343" s="232">
        <f>IF(N1343="sníž. přenesená",J1343,0)</f>
        <v>0</v>
      </c>
      <c r="BI1343" s="232">
        <f>IF(N1343="nulová",J1343,0)</f>
        <v>0</v>
      </c>
      <c r="BJ1343" s="17" t="s">
        <v>80</v>
      </c>
      <c r="BK1343" s="232">
        <f>ROUND(I1343*H1343,2)</f>
        <v>0</v>
      </c>
      <c r="BL1343" s="17" t="s">
        <v>307</v>
      </c>
      <c r="BM1343" s="231" t="s">
        <v>1549</v>
      </c>
    </row>
    <row r="1344" s="14" customFormat="1">
      <c r="A1344" s="14"/>
      <c r="B1344" s="244"/>
      <c r="C1344" s="245"/>
      <c r="D1344" s="235" t="s">
        <v>179</v>
      </c>
      <c r="E1344" s="246" t="s">
        <v>1</v>
      </c>
      <c r="F1344" s="247" t="s">
        <v>80</v>
      </c>
      <c r="G1344" s="245"/>
      <c r="H1344" s="248">
        <v>1</v>
      </c>
      <c r="I1344" s="249"/>
      <c r="J1344" s="245"/>
      <c r="K1344" s="245"/>
      <c r="L1344" s="250"/>
      <c r="M1344" s="251"/>
      <c r="N1344" s="252"/>
      <c r="O1344" s="252"/>
      <c r="P1344" s="252"/>
      <c r="Q1344" s="252"/>
      <c r="R1344" s="252"/>
      <c r="S1344" s="252"/>
      <c r="T1344" s="253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4" t="s">
        <v>179</v>
      </c>
      <c r="AU1344" s="254" t="s">
        <v>82</v>
      </c>
      <c r="AV1344" s="14" t="s">
        <v>82</v>
      </c>
      <c r="AW1344" s="14" t="s">
        <v>30</v>
      </c>
      <c r="AX1344" s="14" t="s">
        <v>80</v>
      </c>
      <c r="AY1344" s="254" t="s">
        <v>171</v>
      </c>
    </row>
    <row r="1345" s="2" customFormat="1" ht="24.15" customHeight="1">
      <c r="A1345" s="38"/>
      <c r="B1345" s="39"/>
      <c r="C1345" s="219" t="s">
        <v>1550</v>
      </c>
      <c r="D1345" s="219" t="s">
        <v>173</v>
      </c>
      <c r="E1345" s="220" t="s">
        <v>1551</v>
      </c>
      <c r="F1345" s="221" t="s">
        <v>1552</v>
      </c>
      <c r="G1345" s="222" t="s">
        <v>1182</v>
      </c>
      <c r="H1345" s="223">
        <v>1</v>
      </c>
      <c r="I1345" s="224"/>
      <c r="J1345" s="225">
        <f>ROUND(I1345*H1345,2)</f>
        <v>0</v>
      </c>
      <c r="K1345" s="226"/>
      <c r="L1345" s="44"/>
      <c r="M1345" s="227" t="s">
        <v>1</v>
      </c>
      <c r="N1345" s="228" t="s">
        <v>38</v>
      </c>
      <c r="O1345" s="91"/>
      <c r="P1345" s="229">
        <f>O1345*H1345</f>
        <v>0</v>
      </c>
      <c r="Q1345" s="229">
        <v>0</v>
      </c>
      <c r="R1345" s="229">
        <f>Q1345*H1345</f>
        <v>0</v>
      </c>
      <c r="S1345" s="229">
        <v>0</v>
      </c>
      <c r="T1345" s="230">
        <f>S1345*H1345</f>
        <v>0</v>
      </c>
      <c r="U1345" s="38"/>
      <c r="V1345" s="38"/>
      <c r="W1345" s="38"/>
      <c r="X1345" s="38"/>
      <c r="Y1345" s="38"/>
      <c r="Z1345" s="38"/>
      <c r="AA1345" s="38"/>
      <c r="AB1345" s="38"/>
      <c r="AC1345" s="38"/>
      <c r="AD1345" s="38"/>
      <c r="AE1345" s="38"/>
      <c r="AR1345" s="231" t="s">
        <v>307</v>
      </c>
      <c r="AT1345" s="231" t="s">
        <v>173</v>
      </c>
      <c r="AU1345" s="231" t="s">
        <v>82</v>
      </c>
      <c r="AY1345" s="17" t="s">
        <v>171</v>
      </c>
      <c r="BE1345" s="232">
        <f>IF(N1345="základní",J1345,0)</f>
        <v>0</v>
      </c>
      <c r="BF1345" s="232">
        <f>IF(N1345="snížená",J1345,0)</f>
        <v>0</v>
      </c>
      <c r="BG1345" s="232">
        <f>IF(N1345="zákl. přenesená",J1345,0)</f>
        <v>0</v>
      </c>
      <c r="BH1345" s="232">
        <f>IF(N1345="sníž. přenesená",J1345,0)</f>
        <v>0</v>
      </c>
      <c r="BI1345" s="232">
        <f>IF(N1345="nulová",J1345,0)</f>
        <v>0</v>
      </c>
      <c r="BJ1345" s="17" t="s">
        <v>80</v>
      </c>
      <c r="BK1345" s="232">
        <f>ROUND(I1345*H1345,2)</f>
        <v>0</v>
      </c>
      <c r="BL1345" s="17" t="s">
        <v>307</v>
      </c>
      <c r="BM1345" s="231" t="s">
        <v>1553</v>
      </c>
    </row>
    <row r="1346" s="13" customFormat="1">
      <c r="A1346" s="13"/>
      <c r="B1346" s="233"/>
      <c r="C1346" s="234"/>
      <c r="D1346" s="235" t="s">
        <v>179</v>
      </c>
      <c r="E1346" s="236" t="s">
        <v>1</v>
      </c>
      <c r="F1346" s="237" t="s">
        <v>1554</v>
      </c>
      <c r="G1346" s="234"/>
      <c r="H1346" s="236" t="s">
        <v>1</v>
      </c>
      <c r="I1346" s="238"/>
      <c r="J1346" s="234"/>
      <c r="K1346" s="234"/>
      <c r="L1346" s="239"/>
      <c r="M1346" s="240"/>
      <c r="N1346" s="241"/>
      <c r="O1346" s="241"/>
      <c r="P1346" s="241"/>
      <c r="Q1346" s="241"/>
      <c r="R1346" s="241"/>
      <c r="S1346" s="241"/>
      <c r="T1346" s="242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3" t="s">
        <v>179</v>
      </c>
      <c r="AU1346" s="243" t="s">
        <v>82</v>
      </c>
      <c r="AV1346" s="13" t="s">
        <v>80</v>
      </c>
      <c r="AW1346" s="13" t="s">
        <v>30</v>
      </c>
      <c r="AX1346" s="13" t="s">
        <v>73</v>
      </c>
      <c r="AY1346" s="243" t="s">
        <v>171</v>
      </c>
    </row>
    <row r="1347" s="14" customFormat="1">
      <c r="A1347" s="14"/>
      <c r="B1347" s="244"/>
      <c r="C1347" s="245"/>
      <c r="D1347" s="235" t="s">
        <v>179</v>
      </c>
      <c r="E1347" s="246" t="s">
        <v>1</v>
      </c>
      <c r="F1347" s="247" t="s">
        <v>80</v>
      </c>
      <c r="G1347" s="245"/>
      <c r="H1347" s="248">
        <v>1</v>
      </c>
      <c r="I1347" s="249"/>
      <c r="J1347" s="245"/>
      <c r="K1347" s="245"/>
      <c r="L1347" s="250"/>
      <c r="M1347" s="251"/>
      <c r="N1347" s="252"/>
      <c r="O1347" s="252"/>
      <c r="P1347" s="252"/>
      <c r="Q1347" s="252"/>
      <c r="R1347" s="252"/>
      <c r="S1347" s="252"/>
      <c r="T1347" s="253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4" t="s">
        <v>179</v>
      </c>
      <c r="AU1347" s="254" t="s">
        <v>82</v>
      </c>
      <c r="AV1347" s="14" t="s">
        <v>82</v>
      </c>
      <c r="AW1347" s="14" t="s">
        <v>30</v>
      </c>
      <c r="AX1347" s="14" t="s">
        <v>80</v>
      </c>
      <c r="AY1347" s="254" t="s">
        <v>171</v>
      </c>
    </row>
    <row r="1348" s="2" customFormat="1" ht="16.5" customHeight="1">
      <c r="A1348" s="38"/>
      <c r="B1348" s="39"/>
      <c r="C1348" s="219" t="s">
        <v>1555</v>
      </c>
      <c r="D1348" s="219" t="s">
        <v>173</v>
      </c>
      <c r="E1348" s="220" t="s">
        <v>1556</v>
      </c>
      <c r="F1348" s="221" t="s">
        <v>1557</v>
      </c>
      <c r="G1348" s="222" t="s">
        <v>211</v>
      </c>
      <c r="H1348" s="223">
        <v>49.520000000000003</v>
      </c>
      <c r="I1348" s="224"/>
      <c r="J1348" s="225">
        <f>ROUND(I1348*H1348,2)</f>
        <v>0</v>
      </c>
      <c r="K1348" s="226"/>
      <c r="L1348" s="44"/>
      <c r="M1348" s="227" t="s">
        <v>1</v>
      </c>
      <c r="N1348" s="228" t="s">
        <v>38</v>
      </c>
      <c r="O1348" s="91"/>
      <c r="P1348" s="229">
        <f>O1348*H1348</f>
        <v>0</v>
      </c>
      <c r="Q1348" s="229">
        <v>0</v>
      </c>
      <c r="R1348" s="229">
        <f>Q1348*H1348</f>
        <v>0</v>
      </c>
      <c r="S1348" s="229">
        <v>0.01098</v>
      </c>
      <c r="T1348" s="230">
        <f>S1348*H1348</f>
        <v>0.54372960000000004</v>
      </c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R1348" s="231" t="s">
        <v>307</v>
      </c>
      <c r="AT1348" s="231" t="s">
        <v>173</v>
      </c>
      <c r="AU1348" s="231" t="s">
        <v>82</v>
      </c>
      <c r="AY1348" s="17" t="s">
        <v>171</v>
      </c>
      <c r="BE1348" s="232">
        <f>IF(N1348="základní",J1348,0)</f>
        <v>0</v>
      </c>
      <c r="BF1348" s="232">
        <f>IF(N1348="snížená",J1348,0)</f>
        <v>0</v>
      </c>
      <c r="BG1348" s="232">
        <f>IF(N1348="zákl. přenesená",J1348,0)</f>
        <v>0</v>
      </c>
      <c r="BH1348" s="232">
        <f>IF(N1348="sníž. přenesená",J1348,0)</f>
        <v>0</v>
      </c>
      <c r="BI1348" s="232">
        <f>IF(N1348="nulová",J1348,0)</f>
        <v>0</v>
      </c>
      <c r="BJ1348" s="17" t="s">
        <v>80</v>
      </c>
      <c r="BK1348" s="232">
        <f>ROUND(I1348*H1348,2)</f>
        <v>0</v>
      </c>
      <c r="BL1348" s="17" t="s">
        <v>307</v>
      </c>
      <c r="BM1348" s="231" t="s">
        <v>1558</v>
      </c>
    </row>
    <row r="1349" s="14" customFormat="1">
      <c r="A1349" s="14"/>
      <c r="B1349" s="244"/>
      <c r="C1349" s="245"/>
      <c r="D1349" s="235" t="s">
        <v>179</v>
      </c>
      <c r="E1349" s="246" t="s">
        <v>1</v>
      </c>
      <c r="F1349" s="247" t="s">
        <v>1559</v>
      </c>
      <c r="G1349" s="245"/>
      <c r="H1349" s="248">
        <v>17.956</v>
      </c>
      <c r="I1349" s="249"/>
      <c r="J1349" s="245"/>
      <c r="K1349" s="245"/>
      <c r="L1349" s="250"/>
      <c r="M1349" s="251"/>
      <c r="N1349" s="252"/>
      <c r="O1349" s="252"/>
      <c r="P1349" s="252"/>
      <c r="Q1349" s="252"/>
      <c r="R1349" s="252"/>
      <c r="S1349" s="252"/>
      <c r="T1349" s="253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4" t="s">
        <v>179</v>
      </c>
      <c r="AU1349" s="254" t="s">
        <v>82</v>
      </c>
      <c r="AV1349" s="14" t="s">
        <v>82</v>
      </c>
      <c r="AW1349" s="14" t="s">
        <v>30</v>
      </c>
      <c r="AX1349" s="14" t="s">
        <v>73</v>
      </c>
      <c r="AY1349" s="254" t="s">
        <v>171</v>
      </c>
    </row>
    <row r="1350" s="14" customFormat="1">
      <c r="A1350" s="14"/>
      <c r="B1350" s="244"/>
      <c r="C1350" s="245"/>
      <c r="D1350" s="235" t="s">
        <v>179</v>
      </c>
      <c r="E1350" s="246" t="s">
        <v>1</v>
      </c>
      <c r="F1350" s="247" t="s">
        <v>1560</v>
      </c>
      <c r="G1350" s="245"/>
      <c r="H1350" s="248">
        <v>26.132000000000001</v>
      </c>
      <c r="I1350" s="249"/>
      <c r="J1350" s="245"/>
      <c r="K1350" s="245"/>
      <c r="L1350" s="250"/>
      <c r="M1350" s="251"/>
      <c r="N1350" s="252"/>
      <c r="O1350" s="252"/>
      <c r="P1350" s="252"/>
      <c r="Q1350" s="252"/>
      <c r="R1350" s="252"/>
      <c r="S1350" s="252"/>
      <c r="T1350" s="253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4" t="s">
        <v>179</v>
      </c>
      <c r="AU1350" s="254" t="s">
        <v>82</v>
      </c>
      <c r="AV1350" s="14" t="s">
        <v>82</v>
      </c>
      <c r="AW1350" s="14" t="s">
        <v>30</v>
      </c>
      <c r="AX1350" s="14" t="s">
        <v>73</v>
      </c>
      <c r="AY1350" s="254" t="s">
        <v>171</v>
      </c>
    </row>
    <row r="1351" s="14" customFormat="1">
      <c r="A1351" s="14"/>
      <c r="B1351" s="244"/>
      <c r="C1351" s="245"/>
      <c r="D1351" s="235" t="s">
        <v>179</v>
      </c>
      <c r="E1351" s="246" t="s">
        <v>1</v>
      </c>
      <c r="F1351" s="247" t="s">
        <v>1561</v>
      </c>
      <c r="G1351" s="245"/>
      <c r="H1351" s="248">
        <v>5.4320000000000004</v>
      </c>
      <c r="I1351" s="249"/>
      <c r="J1351" s="245"/>
      <c r="K1351" s="245"/>
      <c r="L1351" s="250"/>
      <c r="M1351" s="251"/>
      <c r="N1351" s="252"/>
      <c r="O1351" s="252"/>
      <c r="P1351" s="252"/>
      <c r="Q1351" s="252"/>
      <c r="R1351" s="252"/>
      <c r="S1351" s="252"/>
      <c r="T1351" s="253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4" t="s">
        <v>179</v>
      </c>
      <c r="AU1351" s="254" t="s">
        <v>82</v>
      </c>
      <c r="AV1351" s="14" t="s">
        <v>82</v>
      </c>
      <c r="AW1351" s="14" t="s">
        <v>30</v>
      </c>
      <c r="AX1351" s="14" t="s">
        <v>73</v>
      </c>
      <c r="AY1351" s="254" t="s">
        <v>171</v>
      </c>
    </row>
    <row r="1352" s="15" customFormat="1">
      <c r="A1352" s="15"/>
      <c r="B1352" s="255"/>
      <c r="C1352" s="256"/>
      <c r="D1352" s="235" t="s">
        <v>179</v>
      </c>
      <c r="E1352" s="257" t="s">
        <v>1</v>
      </c>
      <c r="F1352" s="258" t="s">
        <v>187</v>
      </c>
      <c r="G1352" s="256"/>
      <c r="H1352" s="259">
        <v>49.520000000000003</v>
      </c>
      <c r="I1352" s="260"/>
      <c r="J1352" s="256"/>
      <c r="K1352" s="256"/>
      <c r="L1352" s="261"/>
      <c r="M1352" s="262"/>
      <c r="N1352" s="263"/>
      <c r="O1352" s="263"/>
      <c r="P1352" s="263"/>
      <c r="Q1352" s="263"/>
      <c r="R1352" s="263"/>
      <c r="S1352" s="263"/>
      <c r="T1352" s="264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65" t="s">
        <v>179</v>
      </c>
      <c r="AU1352" s="265" t="s">
        <v>82</v>
      </c>
      <c r="AV1352" s="15" t="s">
        <v>177</v>
      </c>
      <c r="AW1352" s="15" t="s">
        <v>30</v>
      </c>
      <c r="AX1352" s="15" t="s">
        <v>80</v>
      </c>
      <c r="AY1352" s="265" t="s">
        <v>171</v>
      </c>
    </row>
    <row r="1353" s="2" customFormat="1" ht="24.15" customHeight="1">
      <c r="A1353" s="38"/>
      <c r="B1353" s="39"/>
      <c r="C1353" s="219" t="s">
        <v>1562</v>
      </c>
      <c r="D1353" s="219" t="s">
        <v>173</v>
      </c>
      <c r="E1353" s="220" t="s">
        <v>1563</v>
      </c>
      <c r="F1353" s="221" t="s">
        <v>1564</v>
      </c>
      <c r="G1353" s="222" t="s">
        <v>211</v>
      </c>
      <c r="H1353" s="223">
        <v>49.520000000000003</v>
      </c>
      <c r="I1353" s="224"/>
      <c r="J1353" s="225">
        <f>ROUND(I1353*H1353,2)</f>
        <v>0</v>
      </c>
      <c r="K1353" s="226"/>
      <c r="L1353" s="44"/>
      <c r="M1353" s="227" t="s">
        <v>1</v>
      </c>
      <c r="N1353" s="228" t="s">
        <v>38</v>
      </c>
      <c r="O1353" s="91"/>
      <c r="P1353" s="229">
        <f>O1353*H1353</f>
        <v>0</v>
      </c>
      <c r="Q1353" s="229">
        <v>0</v>
      </c>
      <c r="R1353" s="229">
        <f>Q1353*H1353</f>
        <v>0</v>
      </c>
      <c r="S1353" s="229">
        <v>0.0080000000000000002</v>
      </c>
      <c r="T1353" s="230">
        <f>S1353*H1353</f>
        <v>0.39616000000000001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31" t="s">
        <v>307</v>
      </c>
      <c r="AT1353" s="231" t="s">
        <v>173</v>
      </c>
      <c r="AU1353" s="231" t="s">
        <v>82</v>
      </c>
      <c r="AY1353" s="17" t="s">
        <v>171</v>
      </c>
      <c r="BE1353" s="232">
        <f>IF(N1353="základní",J1353,0)</f>
        <v>0</v>
      </c>
      <c r="BF1353" s="232">
        <f>IF(N1353="snížená",J1353,0)</f>
        <v>0</v>
      </c>
      <c r="BG1353" s="232">
        <f>IF(N1353="zákl. přenesená",J1353,0)</f>
        <v>0</v>
      </c>
      <c r="BH1353" s="232">
        <f>IF(N1353="sníž. přenesená",J1353,0)</f>
        <v>0</v>
      </c>
      <c r="BI1353" s="232">
        <f>IF(N1353="nulová",J1353,0)</f>
        <v>0</v>
      </c>
      <c r="BJ1353" s="17" t="s">
        <v>80</v>
      </c>
      <c r="BK1353" s="232">
        <f>ROUND(I1353*H1353,2)</f>
        <v>0</v>
      </c>
      <c r="BL1353" s="17" t="s">
        <v>307</v>
      </c>
      <c r="BM1353" s="231" t="s">
        <v>1565</v>
      </c>
    </row>
    <row r="1354" s="14" customFormat="1">
      <c r="A1354" s="14"/>
      <c r="B1354" s="244"/>
      <c r="C1354" s="245"/>
      <c r="D1354" s="235" t="s">
        <v>179</v>
      </c>
      <c r="E1354" s="246" t="s">
        <v>1</v>
      </c>
      <c r="F1354" s="247" t="s">
        <v>1559</v>
      </c>
      <c r="G1354" s="245"/>
      <c r="H1354" s="248">
        <v>17.956</v>
      </c>
      <c r="I1354" s="249"/>
      <c r="J1354" s="245"/>
      <c r="K1354" s="245"/>
      <c r="L1354" s="250"/>
      <c r="M1354" s="251"/>
      <c r="N1354" s="252"/>
      <c r="O1354" s="252"/>
      <c r="P1354" s="252"/>
      <c r="Q1354" s="252"/>
      <c r="R1354" s="252"/>
      <c r="S1354" s="252"/>
      <c r="T1354" s="253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4" t="s">
        <v>179</v>
      </c>
      <c r="AU1354" s="254" t="s">
        <v>82</v>
      </c>
      <c r="AV1354" s="14" t="s">
        <v>82</v>
      </c>
      <c r="AW1354" s="14" t="s">
        <v>30</v>
      </c>
      <c r="AX1354" s="14" t="s">
        <v>73</v>
      </c>
      <c r="AY1354" s="254" t="s">
        <v>171</v>
      </c>
    </row>
    <row r="1355" s="14" customFormat="1">
      <c r="A1355" s="14"/>
      <c r="B1355" s="244"/>
      <c r="C1355" s="245"/>
      <c r="D1355" s="235" t="s">
        <v>179</v>
      </c>
      <c r="E1355" s="246" t="s">
        <v>1</v>
      </c>
      <c r="F1355" s="247" t="s">
        <v>1560</v>
      </c>
      <c r="G1355" s="245"/>
      <c r="H1355" s="248">
        <v>26.132000000000001</v>
      </c>
      <c r="I1355" s="249"/>
      <c r="J1355" s="245"/>
      <c r="K1355" s="245"/>
      <c r="L1355" s="250"/>
      <c r="M1355" s="251"/>
      <c r="N1355" s="252"/>
      <c r="O1355" s="252"/>
      <c r="P1355" s="252"/>
      <c r="Q1355" s="252"/>
      <c r="R1355" s="252"/>
      <c r="S1355" s="252"/>
      <c r="T1355" s="253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4" t="s">
        <v>179</v>
      </c>
      <c r="AU1355" s="254" t="s">
        <v>82</v>
      </c>
      <c r="AV1355" s="14" t="s">
        <v>82</v>
      </c>
      <c r="AW1355" s="14" t="s">
        <v>30</v>
      </c>
      <c r="AX1355" s="14" t="s">
        <v>73</v>
      </c>
      <c r="AY1355" s="254" t="s">
        <v>171</v>
      </c>
    </row>
    <row r="1356" s="14" customFormat="1">
      <c r="A1356" s="14"/>
      <c r="B1356" s="244"/>
      <c r="C1356" s="245"/>
      <c r="D1356" s="235" t="s">
        <v>179</v>
      </c>
      <c r="E1356" s="246" t="s">
        <v>1</v>
      </c>
      <c r="F1356" s="247" t="s">
        <v>1561</v>
      </c>
      <c r="G1356" s="245"/>
      <c r="H1356" s="248">
        <v>5.4320000000000004</v>
      </c>
      <c r="I1356" s="249"/>
      <c r="J1356" s="245"/>
      <c r="K1356" s="245"/>
      <c r="L1356" s="250"/>
      <c r="M1356" s="251"/>
      <c r="N1356" s="252"/>
      <c r="O1356" s="252"/>
      <c r="P1356" s="252"/>
      <c r="Q1356" s="252"/>
      <c r="R1356" s="252"/>
      <c r="S1356" s="252"/>
      <c r="T1356" s="253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4" t="s">
        <v>179</v>
      </c>
      <c r="AU1356" s="254" t="s">
        <v>82</v>
      </c>
      <c r="AV1356" s="14" t="s">
        <v>82</v>
      </c>
      <c r="AW1356" s="14" t="s">
        <v>30</v>
      </c>
      <c r="AX1356" s="14" t="s">
        <v>73</v>
      </c>
      <c r="AY1356" s="254" t="s">
        <v>171</v>
      </c>
    </row>
    <row r="1357" s="15" customFormat="1">
      <c r="A1357" s="15"/>
      <c r="B1357" s="255"/>
      <c r="C1357" s="256"/>
      <c r="D1357" s="235" t="s">
        <v>179</v>
      </c>
      <c r="E1357" s="257" t="s">
        <v>1</v>
      </c>
      <c r="F1357" s="258" t="s">
        <v>187</v>
      </c>
      <c r="G1357" s="256"/>
      <c r="H1357" s="259">
        <v>49.520000000000003</v>
      </c>
      <c r="I1357" s="260"/>
      <c r="J1357" s="256"/>
      <c r="K1357" s="256"/>
      <c r="L1357" s="261"/>
      <c r="M1357" s="262"/>
      <c r="N1357" s="263"/>
      <c r="O1357" s="263"/>
      <c r="P1357" s="263"/>
      <c r="Q1357" s="263"/>
      <c r="R1357" s="263"/>
      <c r="S1357" s="263"/>
      <c r="T1357" s="264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65" t="s">
        <v>179</v>
      </c>
      <c r="AU1357" s="265" t="s">
        <v>82</v>
      </c>
      <c r="AV1357" s="15" t="s">
        <v>177</v>
      </c>
      <c r="AW1357" s="15" t="s">
        <v>30</v>
      </c>
      <c r="AX1357" s="15" t="s">
        <v>80</v>
      </c>
      <c r="AY1357" s="265" t="s">
        <v>171</v>
      </c>
    </row>
    <row r="1358" s="2" customFormat="1" ht="24.15" customHeight="1">
      <c r="A1358" s="38"/>
      <c r="B1358" s="39"/>
      <c r="C1358" s="219" t="s">
        <v>1566</v>
      </c>
      <c r="D1358" s="219" t="s">
        <v>173</v>
      </c>
      <c r="E1358" s="220" t="s">
        <v>1567</v>
      </c>
      <c r="F1358" s="221" t="s">
        <v>1568</v>
      </c>
      <c r="G1358" s="222" t="s">
        <v>195</v>
      </c>
      <c r="H1358" s="223">
        <v>12</v>
      </c>
      <c r="I1358" s="224"/>
      <c r="J1358" s="225">
        <f>ROUND(I1358*H1358,2)</f>
        <v>0</v>
      </c>
      <c r="K1358" s="226"/>
      <c r="L1358" s="44"/>
      <c r="M1358" s="227" t="s">
        <v>1</v>
      </c>
      <c r="N1358" s="228" t="s">
        <v>38</v>
      </c>
      <c r="O1358" s="91"/>
      <c r="P1358" s="229">
        <f>O1358*H1358</f>
        <v>0</v>
      </c>
      <c r="Q1358" s="229">
        <v>0</v>
      </c>
      <c r="R1358" s="229">
        <f>Q1358*H1358</f>
        <v>0</v>
      </c>
      <c r="S1358" s="229">
        <v>0</v>
      </c>
      <c r="T1358" s="230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31" t="s">
        <v>307</v>
      </c>
      <c r="AT1358" s="231" t="s">
        <v>173</v>
      </c>
      <c r="AU1358" s="231" t="s">
        <v>82</v>
      </c>
      <c r="AY1358" s="17" t="s">
        <v>171</v>
      </c>
      <c r="BE1358" s="232">
        <f>IF(N1358="základní",J1358,0)</f>
        <v>0</v>
      </c>
      <c r="BF1358" s="232">
        <f>IF(N1358="snížená",J1358,0)</f>
        <v>0</v>
      </c>
      <c r="BG1358" s="232">
        <f>IF(N1358="zákl. přenesená",J1358,0)</f>
        <v>0</v>
      </c>
      <c r="BH1358" s="232">
        <f>IF(N1358="sníž. přenesená",J1358,0)</f>
        <v>0</v>
      </c>
      <c r="BI1358" s="232">
        <f>IF(N1358="nulová",J1358,0)</f>
        <v>0</v>
      </c>
      <c r="BJ1358" s="17" t="s">
        <v>80</v>
      </c>
      <c r="BK1358" s="232">
        <f>ROUND(I1358*H1358,2)</f>
        <v>0</v>
      </c>
      <c r="BL1358" s="17" t="s">
        <v>307</v>
      </c>
      <c r="BM1358" s="231" t="s">
        <v>1569</v>
      </c>
    </row>
    <row r="1359" s="14" customFormat="1">
      <c r="A1359" s="14"/>
      <c r="B1359" s="244"/>
      <c r="C1359" s="245"/>
      <c r="D1359" s="235" t="s">
        <v>179</v>
      </c>
      <c r="E1359" s="246" t="s">
        <v>1</v>
      </c>
      <c r="F1359" s="247" t="s">
        <v>1570</v>
      </c>
      <c r="G1359" s="245"/>
      <c r="H1359" s="248">
        <v>12</v>
      </c>
      <c r="I1359" s="249"/>
      <c r="J1359" s="245"/>
      <c r="K1359" s="245"/>
      <c r="L1359" s="250"/>
      <c r="M1359" s="251"/>
      <c r="N1359" s="252"/>
      <c r="O1359" s="252"/>
      <c r="P1359" s="252"/>
      <c r="Q1359" s="252"/>
      <c r="R1359" s="252"/>
      <c r="S1359" s="252"/>
      <c r="T1359" s="253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4" t="s">
        <v>179</v>
      </c>
      <c r="AU1359" s="254" t="s">
        <v>82</v>
      </c>
      <c r="AV1359" s="14" t="s">
        <v>82</v>
      </c>
      <c r="AW1359" s="14" t="s">
        <v>30</v>
      </c>
      <c r="AX1359" s="14" t="s">
        <v>80</v>
      </c>
      <c r="AY1359" s="254" t="s">
        <v>171</v>
      </c>
    </row>
    <row r="1360" s="2" customFormat="1" ht="24.15" customHeight="1">
      <c r="A1360" s="38"/>
      <c r="B1360" s="39"/>
      <c r="C1360" s="266" t="s">
        <v>1571</v>
      </c>
      <c r="D1360" s="266" t="s">
        <v>393</v>
      </c>
      <c r="E1360" s="267" t="s">
        <v>1572</v>
      </c>
      <c r="F1360" s="268" t="s">
        <v>1573</v>
      </c>
      <c r="G1360" s="269" t="s">
        <v>195</v>
      </c>
      <c r="H1360" s="270">
        <v>7</v>
      </c>
      <c r="I1360" s="271"/>
      <c r="J1360" s="272">
        <f>ROUND(I1360*H1360,2)</f>
        <v>0</v>
      </c>
      <c r="K1360" s="273"/>
      <c r="L1360" s="274"/>
      <c r="M1360" s="275" t="s">
        <v>1</v>
      </c>
      <c r="N1360" s="276" t="s">
        <v>38</v>
      </c>
      <c r="O1360" s="91"/>
      <c r="P1360" s="229">
        <f>O1360*H1360</f>
        <v>0</v>
      </c>
      <c r="Q1360" s="229">
        <v>0.014500000000000001</v>
      </c>
      <c r="R1360" s="229">
        <f>Q1360*H1360</f>
        <v>0.10150000000000001</v>
      </c>
      <c r="S1360" s="229">
        <v>0</v>
      </c>
      <c r="T1360" s="230">
        <f>S1360*H1360</f>
        <v>0</v>
      </c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R1360" s="231" t="s">
        <v>399</v>
      </c>
      <c r="AT1360" s="231" t="s">
        <v>393</v>
      </c>
      <c r="AU1360" s="231" t="s">
        <v>82</v>
      </c>
      <c r="AY1360" s="17" t="s">
        <v>171</v>
      </c>
      <c r="BE1360" s="232">
        <f>IF(N1360="základní",J1360,0)</f>
        <v>0</v>
      </c>
      <c r="BF1360" s="232">
        <f>IF(N1360="snížená",J1360,0)</f>
        <v>0</v>
      </c>
      <c r="BG1360" s="232">
        <f>IF(N1360="zákl. přenesená",J1360,0)</f>
        <v>0</v>
      </c>
      <c r="BH1360" s="232">
        <f>IF(N1360="sníž. přenesená",J1360,0)</f>
        <v>0</v>
      </c>
      <c r="BI1360" s="232">
        <f>IF(N1360="nulová",J1360,0)</f>
        <v>0</v>
      </c>
      <c r="BJ1360" s="17" t="s">
        <v>80</v>
      </c>
      <c r="BK1360" s="232">
        <f>ROUND(I1360*H1360,2)</f>
        <v>0</v>
      </c>
      <c r="BL1360" s="17" t="s">
        <v>307</v>
      </c>
      <c r="BM1360" s="231" t="s">
        <v>1574</v>
      </c>
    </row>
    <row r="1361" s="14" customFormat="1">
      <c r="A1361" s="14"/>
      <c r="B1361" s="244"/>
      <c r="C1361" s="245"/>
      <c r="D1361" s="235" t="s">
        <v>179</v>
      </c>
      <c r="E1361" s="246" t="s">
        <v>1</v>
      </c>
      <c r="F1361" s="247" t="s">
        <v>1575</v>
      </c>
      <c r="G1361" s="245"/>
      <c r="H1361" s="248">
        <v>7</v>
      </c>
      <c r="I1361" s="249"/>
      <c r="J1361" s="245"/>
      <c r="K1361" s="245"/>
      <c r="L1361" s="250"/>
      <c r="M1361" s="251"/>
      <c r="N1361" s="252"/>
      <c r="O1361" s="252"/>
      <c r="P1361" s="252"/>
      <c r="Q1361" s="252"/>
      <c r="R1361" s="252"/>
      <c r="S1361" s="252"/>
      <c r="T1361" s="253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4" t="s">
        <v>179</v>
      </c>
      <c r="AU1361" s="254" t="s">
        <v>82</v>
      </c>
      <c r="AV1361" s="14" t="s">
        <v>82</v>
      </c>
      <c r="AW1361" s="14" t="s">
        <v>30</v>
      </c>
      <c r="AX1361" s="14" t="s">
        <v>80</v>
      </c>
      <c r="AY1361" s="254" t="s">
        <v>171</v>
      </c>
    </row>
    <row r="1362" s="2" customFormat="1" ht="24.15" customHeight="1">
      <c r="A1362" s="38"/>
      <c r="B1362" s="39"/>
      <c r="C1362" s="266" t="s">
        <v>1576</v>
      </c>
      <c r="D1362" s="266" t="s">
        <v>393</v>
      </c>
      <c r="E1362" s="267" t="s">
        <v>1577</v>
      </c>
      <c r="F1362" s="268" t="s">
        <v>1578</v>
      </c>
      <c r="G1362" s="269" t="s">
        <v>195</v>
      </c>
      <c r="H1362" s="270">
        <v>5</v>
      </c>
      <c r="I1362" s="271"/>
      <c r="J1362" s="272">
        <f>ROUND(I1362*H1362,2)</f>
        <v>0</v>
      </c>
      <c r="K1362" s="273"/>
      <c r="L1362" s="274"/>
      <c r="M1362" s="275" t="s">
        <v>1</v>
      </c>
      <c r="N1362" s="276" t="s">
        <v>38</v>
      </c>
      <c r="O1362" s="91"/>
      <c r="P1362" s="229">
        <f>O1362*H1362</f>
        <v>0</v>
      </c>
      <c r="Q1362" s="229">
        <v>0.016</v>
      </c>
      <c r="R1362" s="229">
        <f>Q1362*H1362</f>
        <v>0.080000000000000002</v>
      </c>
      <c r="S1362" s="229">
        <v>0</v>
      </c>
      <c r="T1362" s="230">
        <f>S1362*H1362</f>
        <v>0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31" t="s">
        <v>399</v>
      </c>
      <c r="AT1362" s="231" t="s">
        <v>393</v>
      </c>
      <c r="AU1362" s="231" t="s">
        <v>82</v>
      </c>
      <c r="AY1362" s="17" t="s">
        <v>171</v>
      </c>
      <c r="BE1362" s="232">
        <f>IF(N1362="základní",J1362,0)</f>
        <v>0</v>
      </c>
      <c r="BF1362" s="232">
        <f>IF(N1362="snížená",J1362,0)</f>
        <v>0</v>
      </c>
      <c r="BG1362" s="232">
        <f>IF(N1362="zákl. přenesená",J1362,0)</f>
        <v>0</v>
      </c>
      <c r="BH1362" s="232">
        <f>IF(N1362="sníž. přenesená",J1362,0)</f>
        <v>0</v>
      </c>
      <c r="BI1362" s="232">
        <f>IF(N1362="nulová",J1362,0)</f>
        <v>0</v>
      </c>
      <c r="BJ1362" s="17" t="s">
        <v>80</v>
      </c>
      <c r="BK1362" s="232">
        <f>ROUND(I1362*H1362,2)</f>
        <v>0</v>
      </c>
      <c r="BL1362" s="17" t="s">
        <v>307</v>
      </c>
      <c r="BM1362" s="231" t="s">
        <v>1579</v>
      </c>
    </row>
    <row r="1363" s="14" customFormat="1">
      <c r="A1363" s="14"/>
      <c r="B1363" s="244"/>
      <c r="C1363" s="245"/>
      <c r="D1363" s="235" t="s">
        <v>179</v>
      </c>
      <c r="E1363" s="246" t="s">
        <v>1</v>
      </c>
      <c r="F1363" s="247" t="s">
        <v>1580</v>
      </c>
      <c r="G1363" s="245"/>
      <c r="H1363" s="248">
        <v>5</v>
      </c>
      <c r="I1363" s="249"/>
      <c r="J1363" s="245"/>
      <c r="K1363" s="245"/>
      <c r="L1363" s="250"/>
      <c r="M1363" s="251"/>
      <c r="N1363" s="252"/>
      <c r="O1363" s="252"/>
      <c r="P1363" s="252"/>
      <c r="Q1363" s="252"/>
      <c r="R1363" s="252"/>
      <c r="S1363" s="252"/>
      <c r="T1363" s="253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4" t="s">
        <v>179</v>
      </c>
      <c r="AU1363" s="254" t="s">
        <v>82</v>
      </c>
      <c r="AV1363" s="14" t="s">
        <v>82</v>
      </c>
      <c r="AW1363" s="14" t="s">
        <v>30</v>
      </c>
      <c r="AX1363" s="14" t="s">
        <v>80</v>
      </c>
      <c r="AY1363" s="254" t="s">
        <v>171</v>
      </c>
    </row>
    <row r="1364" s="2" customFormat="1" ht="21.75" customHeight="1">
      <c r="A1364" s="38"/>
      <c r="B1364" s="39"/>
      <c r="C1364" s="219" t="s">
        <v>1581</v>
      </c>
      <c r="D1364" s="219" t="s">
        <v>173</v>
      </c>
      <c r="E1364" s="220" t="s">
        <v>1582</v>
      </c>
      <c r="F1364" s="221" t="s">
        <v>1583</v>
      </c>
      <c r="G1364" s="222" t="s">
        <v>195</v>
      </c>
      <c r="H1364" s="223">
        <v>12</v>
      </c>
      <c r="I1364" s="224"/>
      <c r="J1364" s="225">
        <f>ROUND(I1364*H1364,2)</f>
        <v>0</v>
      </c>
      <c r="K1364" s="226"/>
      <c r="L1364" s="44"/>
      <c r="M1364" s="227" t="s">
        <v>1</v>
      </c>
      <c r="N1364" s="228" t="s">
        <v>38</v>
      </c>
      <c r="O1364" s="91"/>
      <c r="P1364" s="229">
        <f>O1364*H1364</f>
        <v>0</v>
      </c>
      <c r="Q1364" s="229">
        <v>0</v>
      </c>
      <c r="R1364" s="229">
        <f>Q1364*H1364</f>
        <v>0</v>
      </c>
      <c r="S1364" s="229">
        <v>0</v>
      </c>
      <c r="T1364" s="230">
        <f>S1364*H1364</f>
        <v>0</v>
      </c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R1364" s="231" t="s">
        <v>307</v>
      </c>
      <c r="AT1364" s="231" t="s">
        <v>173</v>
      </c>
      <c r="AU1364" s="231" t="s">
        <v>82</v>
      </c>
      <c r="AY1364" s="17" t="s">
        <v>171</v>
      </c>
      <c r="BE1364" s="232">
        <f>IF(N1364="základní",J1364,0)</f>
        <v>0</v>
      </c>
      <c r="BF1364" s="232">
        <f>IF(N1364="snížená",J1364,0)</f>
        <v>0</v>
      </c>
      <c r="BG1364" s="232">
        <f>IF(N1364="zákl. přenesená",J1364,0)</f>
        <v>0</v>
      </c>
      <c r="BH1364" s="232">
        <f>IF(N1364="sníž. přenesená",J1364,0)</f>
        <v>0</v>
      </c>
      <c r="BI1364" s="232">
        <f>IF(N1364="nulová",J1364,0)</f>
        <v>0</v>
      </c>
      <c r="BJ1364" s="17" t="s">
        <v>80</v>
      </c>
      <c r="BK1364" s="232">
        <f>ROUND(I1364*H1364,2)</f>
        <v>0</v>
      </c>
      <c r="BL1364" s="17" t="s">
        <v>307</v>
      </c>
      <c r="BM1364" s="231" t="s">
        <v>1584</v>
      </c>
    </row>
    <row r="1365" s="14" customFormat="1">
      <c r="A1365" s="14"/>
      <c r="B1365" s="244"/>
      <c r="C1365" s="245"/>
      <c r="D1365" s="235" t="s">
        <v>179</v>
      </c>
      <c r="E1365" s="246" t="s">
        <v>1</v>
      </c>
      <c r="F1365" s="247" t="s">
        <v>113</v>
      </c>
      <c r="G1365" s="245"/>
      <c r="H1365" s="248">
        <v>12</v>
      </c>
      <c r="I1365" s="249"/>
      <c r="J1365" s="245"/>
      <c r="K1365" s="245"/>
      <c r="L1365" s="250"/>
      <c r="M1365" s="251"/>
      <c r="N1365" s="252"/>
      <c r="O1365" s="252"/>
      <c r="P1365" s="252"/>
      <c r="Q1365" s="252"/>
      <c r="R1365" s="252"/>
      <c r="S1365" s="252"/>
      <c r="T1365" s="253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4" t="s">
        <v>179</v>
      </c>
      <c r="AU1365" s="254" t="s">
        <v>82</v>
      </c>
      <c r="AV1365" s="14" t="s">
        <v>82</v>
      </c>
      <c r="AW1365" s="14" t="s">
        <v>30</v>
      </c>
      <c r="AX1365" s="14" t="s">
        <v>73</v>
      </c>
      <c r="AY1365" s="254" t="s">
        <v>171</v>
      </c>
    </row>
    <row r="1366" s="15" customFormat="1">
      <c r="A1366" s="15"/>
      <c r="B1366" s="255"/>
      <c r="C1366" s="256"/>
      <c r="D1366" s="235" t="s">
        <v>179</v>
      </c>
      <c r="E1366" s="257" t="s">
        <v>1</v>
      </c>
      <c r="F1366" s="258" t="s">
        <v>187</v>
      </c>
      <c r="G1366" s="256"/>
      <c r="H1366" s="259">
        <v>12</v>
      </c>
      <c r="I1366" s="260"/>
      <c r="J1366" s="256"/>
      <c r="K1366" s="256"/>
      <c r="L1366" s="261"/>
      <c r="M1366" s="262"/>
      <c r="N1366" s="263"/>
      <c r="O1366" s="263"/>
      <c r="P1366" s="263"/>
      <c r="Q1366" s="263"/>
      <c r="R1366" s="263"/>
      <c r="S1366" s="263"/>
      <c r="T1366" s="264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65" t="s">
        <v>179</v>
      </c>
      <c r="AU1366" s="265" t="s">
        <v>82</v>
      </c>
      <c r="AV1366" s="15" t="s">
        <v>177</v>
      </c>
      <c r="AW1366" s="15" t="s">
        <v>30</v>
      </c>
      <c r="AX1366" s="15" t="s">
        <v>80</v>
      </c>
      <c r="AY1366" s="265" t="s">
        <v>171</v>
      </c>
    </row>
    <row r="1367" s="2" customFormat="1" ht="16.5" customHeight="1">
      <c r="A1367" s="38"/>
      <c r="B1367" s="39"/>
      <c r="C1367" s="266" t="s">
        <v>1585</v>
      </c>
      <c r="D1367" s="266" t="s">
        <v>393</v>
      </c>
      <c r="E1367" s="267" t="s">
        <v>1586</v>
      </c>
      <c r="F1367" s="268" t="s">
        <v>1587</v>
      </c>
      <c r="G1367" s="269" t="s">
        <v>195</v>
      </c>
      <c r="H1367" s="270">
        <v>9</v>
      </c>
      <c r="I1367" s="271"/>
      <c r="J1367" s="272">
        <f>ROUND(I1367*H1367,2)</f>
        <v>0</v>
      </c>
      <c r="K1367" s="273"/>
      <c r="L1367" s="274"/>
      <c r="M1367" s="275" t="s">
        <v>1</v>
      </c>
      <c r="N1367" s="276" t="s">
        <v>38</v>
      </c>
      <c r="O1367" s="91"/>
      <c r="P1367" s="229">
        <f>O1367*H1367</f>
        <v>0</v>
      </c>
      <c r="Q1367" s="229">
        <v>0.00080000000000000004</v>
      </c>
      <c r="R1367" s="229">
        <f>Q1367*H1367</f>
        <v>0.0072000000000000007</v>
      </c>
      <c r="S1367" s="229">
        <v>0</v>
      </c>
      <c r="T1367" s="230">
        <f>S1367*H1367</f>
        <v>0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231" t="s">
        <v>399</v>
      </c>
      <c r="AT1367" s="231" t="s">
        <v>393</v>
      </c>
      <c r="AU1367" s="231" t="s">
        <v>82</v>
      </c>
      <c r="AY1367" s="17" t="s">
        <v>171</v>
      </c>
      <c r="BE1367" s="232">
        <f>IF(N1367="základní",J1367,0)</f>
        <v>0</v>
      </c>
      <c r="BF1367" s="232">
        <f>IF(N1367="snížená",J1367,0)</f>
        <v>0</v>
      </c>
      <c r="BG1367" s="232">
        <f>IF(N1367="zákl. přenesená",J1367,0)</f>
        <v>0</v>
      </c>
      <c r="BH1367" s="232">
        <f>IF(N1367="sníž. přenesená",J1367,0)</f>
        <v>0</v>
      </c>
      <c r="BI1367" s="232">
        <f>IF(N1367="nulová",J1367,0)</f>
        <v>0</v>
      </c>
      <c r="BJ1367" s="17" t="s">
        <v>80</v>
      </c>
      <c r="BK1367" s="232">
        <f>ROUND(I1367*H1367,2)</f>
        <v>0</v>
      </c>
      <c r="BL1367" s="17" t="s">
        <v>307</v>
      </c>
      <c r="BM1367" s="231" t="s">
        <v>1588</v>
      </c>
    </row>
    <row r="1368" s="14" customFormat="1">
      <c r="A1368" s="14"/>
      <c r="B1368" s="244"/>
      <c r="C1368" s="245"/>
      <c r="D1368" s="235" t="s">
        <v>179</v>
      </c>
      <c r="E1368" s="246" t="s">
        <v>1</v>
      </c>
      <c r="F1368" s="247" t="s">
        <v>242</v>
      </c>
      <c r="G1368" s="245"/>
      <c r="H1368" s="248">
        <v>9</v>
      </c>
      <c r="I1368" s="249"/>
      <c r="J1368" s="245"/>
      <c r="K1368" s="245"/>
      <c r="L1368" s="250"/>
      <c r="M1368" s="251"/>
      <c r="N1368" s="252"/>
      <c r="O1368" s="252"/>
      <c r="P1368" s="252"/>
      <c r="Q1368" s="252"/>
      <c r="R1368" s="252"/>
      <c r="S1368" s="252"/>
      <c r="T1368" s="253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4" t="s">
        <v>179</v>
      </c>
      <c r="AU1368" s="254" t="s">
        <v>82</v>
      </c>
      <c r="AV1368" s="14" t="s">
        <v>82</v>
      </c>
      <c r="AW1368" s="14" t="s">
        <v>30</v>
      </c>
      <c r="AX1368" s="14" t="s">
        <v>73</v>
      </c>
      <c r="AY1368" s="254" t="s">
        <v>171</v>
      </c>
    </row>
    <row r="1369" s="15" customFormat="1">
      <c r="A1369" s="15"/>
      <c r="B1369" s="255"/>
      <c r="C1369" s="256"/>
      <c r="D1369" s="235" t="s">
        <v>179</v>
      </c>
      <c r="E1369" s="257" t="s">
        <v>1</v>
      </c>
      <c r="F1369" s="258" t="s">
        <v>187</v>
      </c>
      <c r="G1369" s="256"/>
      <c r="H1369" s="259">
        <v>9</v>
      </c>
      <c r="I1369" s="260"/>
      <c r="J1369" s="256"/>
      <c r="K1369" s="256"/>
      <c r="L1369" s="261"/>
      <c r="M1369" s="262"/>
      <c r="N1369" s="263"/>
      <c r="O1369" s="263"/>
      <c r="P1369" s="263"/>
      <c r="Q1369" s="263"/>
      <c r="R1369" s="263"/>
      <c r="S1369" s="263"/>
      <c r="T1369" s="264"/>
      <c r="U1369" s="15"/>
      <c r="V1369" s="15"/>
      <c r="W1369" s="15"/>
      <c r="X1369" s="15"/>
      <c r="Y1369" s="15"/>
      <c r="Z1369" s="15"/>
      <c r="AA1369" s="15"/>
      <c r="AB1369" s="15"/>
      <c r="AC1369" s="15"/>
      <c r="AD1369" s="15"/>
      <c r="AE1369" s="15"/>
      <c r="AT1369" s="265" t="s">
        <v>179</v>
      </c>
      <c r="AU1369" s="265" t="s">
        <v>82</v>
      </c>
      <c r="AV1369" s="15" t="s">
        <v>177</v>
      </c>
      <c r="AW1369" s="15" t="s">
        <v>30</v>
      </c>
      <c r="AX1369" s="15" t="s">
        <v>80</v>
      </c>
      <c r="AY1369" s="265" t="s">
        <v>171</v>
      </c>
    </row>
    <row r="1370" s="2" customFormat="1" ht="16.5" customHeight="1">
      <c r="A1370" s="38"/>
      <c r="B1370" s="39"/>
      <c r="C1370" s="266" t="s">
        <v>1589</v>
      </c>
      <c r="D1370" s="266" t="s">
        <v>393</v>
      </c>
      <c r="E1370" s="267" t="s">
        <v>1590</v>
      </c>
      <c r="F1370" s="268" t="s">
        <v>1591</v>
      </c>
      <c r="G1370" s="269" t="s">
        <v>195</v>
      </c>
      <c r="H1370" s="270">
        <v>3</v>
      </c>
      <c r="I1370" s="271"/>
      <c r="J1370" s="272">
        <f>ROUND(I1370*H1370,2)</f>
        <v>0</v>
      </c>
      <c r="K1370" s="273"/>
      <c r="L1370" s="274"/>
      <c r="M1370" s="275" t="s">
        <v>1</v>
      </c>
      <c r="N1370" s="276" t="s">
        <v>38</v>
      </c>
      <c r="O1370" s="91"/>
      <c r="P1370" s="229">
        <f>O1370*H1370</f>
        <v>0</v>
      </c>
      <c r="Q1370" s="229">
        <v>0.00080000000000000004</v>
      </c>
      <c r="R1370" s="229">
        <f>Q1370*H1370</f>
        <v>0.0024000000000000002</v>
      </c>
      <c r="S1370" s="229">
        <v>0</v>
      </c>
      <c r="T1370" s="230">
        <f>S1370*H1370</f>
        <v>0</v>
      </c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R1370" s="231" t="s">
        <v>399</v>
      </c>
      <c r="AT1370" s="231" t="s">
        <v>393</v>
      </c>
      <c r="AU1370" s="231" t="s">
        <v>82</v>
      </c>
      <c r="AY1370" s="17" t="s">
        <v>171</v>
      </c>
      <c r="BE1370" s="232">
        <f>IF(N1370="základní",J1370,0)</f>
        <v>0</v>
      </c>
      <c r="BF1370" s="232">
        <f>IF(N1370="snížená",J1370,0)</f>
        <v>0</v>
      </c>
      <c r="BG1370" s="232">
        <f>IF(N1370="zákl. přenesená",J1370,0)</f>
        <v>0</v>
      </c>
      <c r="BH1370" s="232">
        <f>IF(N1370="sníž. přenesená",J1370,0)</f>
        <v>0</v>
      </c>
      <c r="BI1370" s="232">
        <f>IF(N1370="nulová",J1370,0)</f>
        <v>0</v>
      </c>
      <c r="BJ1370" s="17" t="s">
        <v>80</v>
      </c>
      <c r="BK1370" s="232">
        <f>ROUND(I1370*H1370,2)</f>
        <v>0</v>
      </c>
      <c r="BL1370" s="17" t="s">
        <v>307</v>
      </c>
      <c r="BM1370" s="231" t="s">
        <v>1592</v>
      </c>
    </row>
    <row r="1371" s="14" customFormat="1">
      <c r="A1371" s="14"/>
      <c r="B1371" s="244"/>
      <c r="C1371" s="245"/>
      <c r="D1371" s="235" t="s">
        <v>179</v>
      </c>
      <c r="E1371" s="246" t="s">
        <v>1</v>
      </c>
      <c r="F1371" s="247" t="s">
        <v>191</v>
      </c>
      <c r="G1371" s="245"/>
      <c r="H1371" s="248">
        <v>3</v>
      </c>
      <c r="I1371" s="249"/>
      <c r="J1371" s="245"/>
      <c r="K1371" s="245"/>
      <c r="L1371" s="250"/>
      <c r="M1371" s="251"/>
      <c r="N1371" s="252"/>
      <c r="O1371" s="252"/>
      <c r="P1371" s="252"/>
      <c r="Q1371" s="252"/>
      <c r="R1371" s="252"/>
      <c r="S1371" s="252"/>
      <c r="T1371" s="253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4" t="s">
        <v>179</v>
      </c>
      <c r="AU1371" s="254" t="s">
        <v>82</v>
      </c>
      <c r="AV1371" s="14" t="s">
        <v>82</v>
      </c>
      <c r="AW1371" s="14" t="s">
        <v>30</v>
      </c>
      <c r="AX1371" s="14" t="s">
        <v>73</v>
      </c>
      <c r="AY1371" s="254" t="s">
        <v>171</v>
      </c>
    </row>
    <row r="1372" s="15" customFormat="1">
      <c r="A1372" s="15"/>
      <c r="B1372" s="255"/>
      <c r="C1372" s="256"/>
      <c r="D1372" s="235" t="s">
        <v>179</v>
      </c>
      <c r="E1372" s="257" t="s">
        <v>1</v>
      </c>
      <c r="F1372" s="258" t="s">
        <v>187</v>
      </c>
      <c r="G1372" s="256"/>
      <c r="H1372" s="259">
        <v>3</v>
      </c>
      <c r="I1372" s="260"/>
      <c r="J1372" s="256"/>
      <c r="K1372" s="256"/>
      <c r="L1372" s="261"/>
      <c r="M1372" s="262"/>
      <c r="N1372" s="263"/>
      <c r="O1372" s="263"/>
      <c r="P1372" s="263"/>
      <c r="Q1372" s="263"/>
      <c r="R1372" s="263"/>
      <c r="S1372" s="263"/>
      <c r="T1372" s="264"/>
      <c r="U1372" s="15"/>
      <c r="V1372" s="15"/>
      <c r="W1372" s="15"/>
      <c r="X1372" s="15"/>
      <c r="Y1372" s="15"/>
      <c r="Z1372" s="15"/>
      <c r="AA1372" s="15"/>
      <c r="AB1372" s="15"/>
      <c r="AC1372" s="15"/>
      <c r="AD1372" s="15"/>
      <c r="AE1372" s="15"/>
      <c r="AT1372" s="265" t="s">
        <v>179</v>
      </c>
      <c r="AU1372" s="265" t="s">
        <v>82</v>
      </c>
      <c r="AV1372" s="15" t="s">
        <v>177</v>
      </c>
      <c r="AW1372" s="15" t="s">
        <v>30</v>
      </c>
      <c r="AX1372" s="15" t="s">
        <v>80</v>
      </c>
      <c r="AY1372" s="265" t="s">
        <v>171</v>
      </c>
    </row>
    <row r="1373" s="2" customFormat="1" ht="24.15" customHeight="1">
      <c r="A1373" s="38"/>
      <c r="B1373" s="39"/>
      <c r="C1373" s="219" t="s">
        <v>1593</v>
      </c>
      <c r="D1373" s="219" t="s">
        <v>173</v>
      </c>
      <c r="E1373" s="220" t="s">
        <v>1594</v>
      </c>
      <c r="F1373" s="221" t="s">
        <v>1595</v>
      </c>
      <c r="G1373" s="222" t="s">
        <v>195</v>
      </c>
      <c r="H1373" s="223">
        <v>9</v>
      </c>
      <c r="I1373" s="224"/>
      <c r="J1373" s="225">
        <f>ROUND(I1373*H1373,2)</f>
        <v>0</v>
      </c>
      <c r="K1373" s="226"/>
      <c r="L1373" s="44"/>
      <c r="M1373" s="227" t="s">
        <v>1</v>
      </c>
      <c r="N1373" s="228" t="s">
        <v>38</v>
      </c>
      <c r="O1373" s="91"/>
      <c r="P1373" s="229">
        <f>O1373*H1373</f>
        <v>0</v>
      </c>
      <c r="Q1373" s="229">
        <v>0</v>
      </c>
      <c r="R1373" s="229">
        <f>Q1373*H1373</f>
        <v>0</v>
      </c>
      <c r="S1373" s="229">
        <v>0.024</v>
      </c>
      <c r="T1373" s="230">
        <f>S1373*H1373</f>
        <v>0.216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31" t="s">
        <v>307</v>
      </c>
      <c r="AT1373" s="231" t="s">
        <v>173</v>
      </c>
      <c r="AU1373" s="231" t="s">
        <v>82</v>
      </c>
      <c r="AY1373" s="17" t="s">
        <v>171</v>
      </c>
      <c r="BE1373" s="232">
        <f>IF(N1373="základní",J1373,0)</f>
        <v>0</v>
      </c>
      <c r="BF1373" s="232">
        <f>IF(N1373="snížená",J1373,0)</f>
        <v>0</v>
      </c>
      <c r="BG1373" s="232">
        <f>IF(N1373="zákl. přenesená",J1373,0)</f>
        <v>0</v>
      </c>
      <c r="BH1373" s="232">
        <f>IF(N1373="sníž. přenesená",J1373,0)</f>
        <v>0</v>
      </c>
      <c r="BI1373" s="232">
        <f>IF(N1373="nulová",J1373,0)</f>
        <v>0</v>
      </c>
      <c r="BJ1373" s="17" t="s">
        <v>80</v>
      </c>
      <c r="BK1373" s="232">
        <f>ROUND(I1373*H1373,2)</f>
        <v>0</v>
      </c>
      <c r="BL1373" s="17" t="s">
        <v>307</v>
      </c>
      <c r="BM1373" s="231" t="s">
        <v>1596</v>
      </c>
    </row>
    <row r="1374" s="13" customFormat="1">
      <c r="A1374" s="13"/>
      <c r="B1374" s="233"/>
      <c r="C1374" s="234"/>
      <c r="D1374" s="235" t="s">
        <v>179</v>
      </c>
      <c r="E1374" s="236" t="s">
        <v>1</v>
      </c>
      <c r="F1374" s="237" t="s">
        <v>1597</v>
      </c>
      <c r="G1374" s="234"/>
      <c r="H1374" s="236" t="s">
        <v>1</v>
      </c>
      <c r="I1374" s="238"/>
      <c r="J1374" s="234"/>
      <c r="K1374" s="234"/>
      <c r="L1374" s="239"/>
      <c r="M1374" s="240"/>
      <c r="N1374" s="241"/>
      <c r="O1374" s="241"/>
      <c r="P1374" s="241"/>
      <c r="Q1374" s="241"/>
      <c r="R1374" s="241"/>
      <c r="S1374" s="241"/>
      <c r="T1374" s="242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3" t="s">
        <v>179</v>
      </c>
      <c r="AU1374" s="243" t="s">
        <v>82</v>
      </c>
      <c r="AV1374" s="13" t="s">
        <v>80</v>
      </c>
      <c r="AW1374" s="13" t="s">
        <v>30</v>
      </c>
      <c r="AX1374" s="13" t="s">
        <v>73</v>
      </c>
      <c r="AY1374" s="243" t="s">
        <v>171</v>
      </c>
    </row>
    <row r="1375" s="14" customFormat="1">
      <c r="A1375" s="14"/>
      <c r="B1375" s="244"/>
      <c r="C1375" s="245"/>
      <c r="D1375" s="235" t="s">
        <v>179</v>
      </c>
      <c r="E1375" s="246" t="s">
        <v>1</v>
      </c>
      <c r="F1375" s="247" t="s">
        <v>1598</v>
      </c>
      <c r="G1375" s="245"/>
      <c r="H1375" s="248">
        <v>9</v>
      </c>
      <c r="I1375" s="249"/>
      <c r="J1375" s="245"/>
      <c r="K1375" s="245"/>
      <c r="L1375" s="250"/>
      <c r="M1375" s="251"/>
      <c r="N1375" s="252"/>
      <c r="O1375" s="252"/>
      <c r="P1375" s="252"/>
      <c r="Q1375" s="252"/>
      <c r="R1375" s="252"/>
      <c r="S1375" s="252"/>
      <c r="T1375" s="253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4" t="s">
        <v>179</v>
      </c>
      <c r="AU1375" s="254" t="s">
        <v>82</v>
      </c>
      <c r="AV1375" s="14" t="s">
        <v>82</v>
      </c>
      <c r="AW1375" s="14" t="s">
        <v>30</v>
      </c>
      <c r="AX1375" s="14" t="s">
        <v>73</v>
      </c>
      <c r="AY1375" s="254" t="s">
        <v>171</v>
      </c>
    </row>
    <row r="1376" s="15" customFormat="1">
      <c r="A1376" s="15"/>
      <c r="B1376" s="255"/>
      <c r="C1376" s="256"/>
      <c r="D1376" s="235" t="s">
        <v>179</v>
      </c>
      <c r="E1376" s="257" t="s">
        <v>1</v>
      </c>
      <c r="F1376" s="258" t="s">
        <v>187</v>
      </c>
      <c r="G1376" s="256"/>
      <c r="H1376" s="259">
        <v>9</v>
      </c>
      <c r="I1376" s="260"/>
      <c r="J1376" s="256"/>
      <c r="K1376" s="256"/>
      <c r="L1376" s="261"/>
      <c r="M1376" s="262"/>
      <c r="N1376" s="263"/>
      <c r="O1376" s="263"/>
      <c r="P1376" s="263"/>
      <c r="Q1376" s="263"/>
      <c r="R1376" s="263"/>
      <c r="S1376" s="263"/>
      <c r="T1376" s="264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65" t="s">
        <v>179</v>
      </c>
      <c r="AU1376" s="265" t="s">
        <v>82</v>
      </c>
      <c r="AV1376" s="15" t="s">
        <v>177</v>
      </c>
      <c r="AW1376" s="15" t="s">
        <v>30</v>
      </c>
      <c r="AX1376" s="15" t="s">
        <v>80</v>
      </c>
      <c r="AY1376" s="265" t="s">
        <v>171</v>
      </c>
    </row>
    <row r="1377" s="2" customFormat="1" ht="24.15" customHeight="1">
      <c r="A1377" s="38"/>
      <c r="B1377" s="39"/>
      <c r="C1377" s="219" t="s">
        <v>1599</v>
      </c>
      <c r="D1377" s="219" t="s">
        <v>173</v>
      </c>
      <c r="E1377" s="220" t="s">
        <v>1600</v>
      </c>
      <c r="F1377" s="221" t="s">
        <v>1601</v>
      </c>
      <c r="G1377" s="222" t="s">
        <v>195</v>
      </c>
      <c r="H1377" s="223">
        <v>49</v>
      </c>
      <c r="I1377" s="224"/>
      <c r="J1377" s="225">
        <f>ROUND(I1377*H1377,2)</f>
        <v>0</v>
      </c>
      <c r="K1377" s="226"/>
      <c r="L1377" s="44"/>
      <c r="M1377" s="227" t="s">
        <v>1</v>
      </c>
      <c r="N1377" s="228" t="s">
        <v>38</v>
      </c>
      <c r="O1377" s="91"/>
      <c r="P1377" s="229">
        <f>O1377*H1377</f>
        <v>0</v>
      </c>
      <c r="Q1377" s="229">
        <v>0</v>
      </c>
      <c r="R1377" s="229">
        <f>Q1377*H1377</f>
        <v>0</v>
      </c>
      <c r="S1377" s="229">
        <v>0</v>
      </c>
      <c r="T1377" s="230">
        <f>S1377*H1377</f>
        <v>0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31" t="s">
        <v>307</v>
      </c>
      <c r="AT1377" s="231" t="s">
        <v>173</v>
      </c>
      <c r="AU1377" s="231" t="s">
        <v>82</v>
      </c>
      <c r="AY1377" s="17" t="s">
        <v>171</v>
      </c>
      <c r="BE1377" s="232">
        <f>IF(N1377="základní",J1377,0)</f>
        <v>0</v>
      </c>
      <c r="BF1377" s="232">
        <f>IF(N1377="snížená",J1377,0)</f>
        <v>0</v>
      </c>
      <c r="BG1377" s="232">
        <f>IF(N1377="zákl. přenesená",J1377,0)</f>
        <v>0</v>
      </c>
      <c r="BH1377" s="232">
        <f>IF(N1377="sníž. přenesená",J1377,0)</f>
        <v>0</v>
      </c>
      <c r="BI1377" s="232">
        <f>IF(N1377="nulová",J1377,0)</f>
        <v>0</v>
      </c>
      <c r="BJ1377" s="17" t="s">
        <v>80</v>
      </c>
      <c r="BK1377" s="232">
        <f>ROUND(I1377*H1377,2)</f>
        <v>0</v>
      </c>
      <c r="BL1377" s="17" t="s">
        <v>307</v>
      </c>
      <c r="BM1377" s="231" t="s">
        <v>1602</v>
      </c>
    </row>
    <row r="1378" s="14" customFormat="1">
      <c r="A1378" s="14"/>
      <c r="B1378" s="244"/>
      <c r="C1378" s="245"/>
      <c r="D1378" s="235" t="s">
        <v>179</v>
      </c>
      <c r="E1378" s="246" t="s">
        <v>1</v>
      </c>
      <c r="F1378" s="247" t="s">
        <v>537</v>
      </c>
      <c r="G1378" s="245"/>
      <c r="H1378" s="248">
        <v>49</v>
      </c>
      <c r="I1378" s="249"/>
      <c r="J1378" s="245"/>
      <c r="K1378" s="245"/>
      <c r="L1378" s="250"/>
      <c r="M1378" s="251"/>
      <c r="N1378" s="252"/>
      <c r="O1378" s="252"/>
      <c r="P1378" s="252"/>
      <c r="Q1378" s="252"/>
      <c r="R1378" s="252"/>
      <c r="S1378" s="252"/>
      <c r="T1378" s="253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4" t="s">
        <v>179</v>
      </c>
      <c r="AU1378" s="254" t="s">
        <v>82</v>
      </c>
      <c r="AV1378" s="14" t="s">
        <v>82</v>
      </c>
      <c r="AW1378" s="14" t="s">
        <v>30</v>
      </c>
      <c r="AX1378" s="14" t="s">
        <v>80</v>
      </c>
      <c r="AY1378" s="254" t="s">
        <v>171</v>
      </c>
    </row>
    <row r="1379" s="2" customFormat="1" ht="24.15" customHeight="1">
      <c r="A1379" s="38"/>
      <c r="B1379" s="39"/>
      <c r="C1379" s="219" t="s">
        <v>1603</v>
      </c>
      <c r="D1379" s="219" t="s">
        <v>173</v>
      </c>
      <c r="E1379" s="220" t="s">
        <v>1604</v>
      </c>
      <c r="F1379" s="221" t="s">
        <v>1605</v>
      </c>
      <c r="G1379" s="222" t="s">
        <v>195</v>
      </c>
      <c r="H1379" s="223">
        <v>3</v>
      </c>
      <c r="I1379" s="224"/>
      <c r="J1379" s="225">
        <f>ROUND(I1379*H1379,2)</f>
        <v>0</v>
      </c>
      <c r="K1379" s="226"/>
      <c r="L1379" s="44"/>
      <c r="M1379" s="227" t="s">
        <v>1</v>
      </c>
      <c r="N1379" s="228" t="s">
        <v>38</v>
      </c>
      <c r="O1379" s="91"/>
      <c r="P1379" s="229">
        <f>O1379*H1379</f>
        <v>0</v>
      </c>
      <c r="Q1379" s="229">
        <v>0</v>
      </c>
      <c r="R1379" s="229">
        <f>Q1379*H1379</f>
        <v>0</v>
      </c>
      <c r="S1379" s="229">
        <v>0.17399999999999999</v>
      </c>
      <c r="T1379" s="230">
        <f>S1379*H1379</f>
        <v>0.52200000000000002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31" t="s">
        <v>307</v>
      </c>
      <c r="AT1379" s="231" t="s">
        <v>173</v>
      </c>
      <c r="AU1379" s="231" t="s">
        <v>82</v>
      </c>
      <c r="AY1379" s="17" t="s">
        <v>171</v>
      </c>
      <c r="BE1379" s="232">
        <f>IF(N1379="základní",J1379,0)</f>
        <v>0</v>
      </c>
      <c r="BF1379" s="232">
        <f>IF(N1379="snížená",J1379,0)</f>
        <v>0</v>
      </c>
      <c r="BG1379" s="232">
        <f>IF(N1379="zákl. přenesená",J1379,0)</f>
        <v>0</v>
      </c>
      <c r="BH1379" s="232">
        <f>IF(N1379="sníž. přenesená",J1379,0)</f>
        <v>0</v>
      </c>
      <c r="BI1379" s="232">
        <f>IF(N1379="nulová",J1379,0)</f>
        <v>0</v>
      </c>
      <c r="BJ1379" s="17" t="s">
        <v>80</v>
      </c>
      <c r="BK1379" s="232">
        <f>ROUND(I1379*H1379,2)</f>
        <v>0</v>
      </c>
      <c r="BL1379" s="17" t="s">
        <v>307</v>
      </c>
      <c r="BM1379" s="231" t="s">
        <v>1606</v>
      </c>
    </row>
    <row r="1380" s="14" customFormat="1">
      <c r="A1380" s="14"/>
      <c r="B1380" s="244"/>
      <c r="C1380" s="245"/>
      <c r="D1380" s="235" t="s">
        <v>179</v>
      </c>
      <c r="E1380" s="246" t="s">
        <v>1</v>
      </c>
      <c r="F1380" s="247" t="s">
        <v>191</v>
      </c>
      <c r="G1380" s="245"/>
      <c r="H1380" s="248">
        <v>3</v>
      </c>
      <c r="I1380" s="249"/>
      <c r="J1380" s="245"/>
      <c r="K1380" s="245"/>
      <c r="L1380" s="250"/>
      <c r="M1380" s="251"/>
      <c r="N1380" s="252"/>
      <c r="O1380" s="252"/>
      <c r="P1380" s="252"/>
      <c r="Q1380" s="252"/>
      <c r="R1380" s="252"/>
      <c r="S1380" s="252"/>
      <c r="T1380" s="253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4" t="s">
        <v>179</v>
      </c>
      <c r="AU1380" s="254" t="s">
        <v>82</v>
      </c>
      <c r="AV1380" s="14" t="s">
        <v>82</v>
      </c>
      <c r="AW1380" s="14" t="s">
        <v>30</v>
      </c>
      <c r="AX1380" s="14" t="s">
        <v>80</v>
      </c>
      <c r="AY1380" s="254" t="s">
        <v>171</v>
      </c>
    </row>
    <row r="1381" s="2" customFormat="1" ht="24.15" customHeight="1">
      <c r="A1381" s="38"/>
      <c r="B1381" s="39"/>
      <c r="C1381" s="219" t="s">
        <v>1607</v>
      </c>
      <c r="D1381" s="219" t="s">
        <v>173</v>
      </c>
      <c r="E1381" s="220" t="s">
        <v>1608</v>
      </c>
      <c r="F1381" s="221" t="s">
        <v>1609</v>
      </c>
      <c r="G1381" s="222" t="s">
        <v>195</v>
      </c>
      <c r="H1381" s="223">
        <v>39</v>
      </c>
      <c r="I1381" s="224"/>
      <c r="J1381" s="225">
        <f>ROUND(I1381*H1381,2)</f>
        <v>0</v>
      </c>
      <c r="K1381" s="226"/>
      <c r="L1381" s="44"/>
      <c r="M1381" s="227" t="s">
        <v>1</v>
      </c>
      <c r="N1381" s="228" t="s">
        <v>38</v>
      </c>
      <c r="O1381" s="91"/>
      <c r="P1381" s="229">
        <f>O1381*H1381</f>
        <v>0</v>
      </c>
      <c r="Q1381" s="229">
        <v>0</v>
      </c>
      <c r="R1381" s="229">
        <f>Q1381*H1381</f>
        <v>0</v>
      </c>
      <c r="S1381" s="229">
        <v>0.088099999999999998</v>
      </c>
      <c r="T1381" s="230">
        <f>S1381*H1381</f>
        <v>3.4358999999999997</v>
      </c>
      <c r="U1381" s="38"/>
      <c r="V1381" s="38"/>
      <c r="W1381" s="38"/>
      <c r="X1381" s="38"/>
      <c r="Y1381" s="38"/>
      <c r="Z1381" s="38"/>
      <c r="AA1381" s="38"/>
      <c r="AB1381" s="38"/>
      <c r="AC1381" s="38"/>
      <c r="AD1381" s="38"/>
      <c r="AE1381" s="38"/>
      <c r="AR1381" s="231" t="s">
        <v>307</v>
      </c>
      <c r="AT1381" s="231" t="s">
        <v>173</v>
      </c>
      <c r="AU1381" s="231" t="s">
        <v>82</v>
      </c>
      <c r="AY1381" s="17" t="s">
        <v>171</v>
      </c>
      <c r="BE1381" s="232">
        <f>IF(N1381="základní",J1381,0)</f>
        <v>0</v>
      </c>
      <c r="BF1381" s="232">
        <f>IF(N1381="snížená",J1381,0)</f>
        <v>0</v>
      </c>
      <c r="BG1381" s="232">
        <f>IF(N1381="zákl. přenesená",J1381,0)</f>
        <v>0</v>
      </c>
      <c r="BH1381" s="232">
        <f>IF(N1381="sníž. přenesená",J1381,0)</f>
        <v>0</v>
      </c>
      <c r="BI1381" s="232">
        <f>IF(N1381="nulová",J1381,0)</f>
        <v>0</v>
      </c>
      <c r="BJ1381" s="17" t="s">
        <v>80</v>
      </c>
      <c r="BK1381" s="232">
        <f>ROUND(I1381*H1381,2)</f>
        <v>0</v>
      </c>
      <c r="BL1381" s="17" t="s">
        <v>307</v>
      </c>
      <c r="BM1381" s="231" t="s">
        <v>1610</v>
      </c>
    </row>
    <row r="1382" s="14" customFormat="1">
      <c r="A1382" s="14"/>
      <c r="B1382" s="244"/>
      <c r="C1382" s="245"/>
      <c r="D1382" s="235" t="s">
        <v>179</v>
      </c>
      <c r="E1382" s="246" t="s">
        <v>1</v>
      </c>
      <c r="F1382" s="247" t="s">
        <v>474</v>
      </c>
      <c r="G1382" s="245"/>
      <c r="H1382" s="248">
        <v>39</v>
      </c>
      <c r="I1382" s="249"/>
      <c r="J1382" s="245"/>
      <c r="K1382" s="245"/>
      <c r="L1382" s="250"/>
      <c r="M1382" s="251"/>
      <c r="N1382" s="252"/>
      <c r="O1382" s="252"/>
      <c r="P1382" s="252"/>
      <c r="Q1382" s="252"/>
      <c r="R1382" s="252"/>
      <c r="S1382" s="252"/>
      <c r="T1382" s="253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4" t="s">
        <v>179</v>
      </c>
      <c r="AU1382" s="254" t="s">
        <v>82</v>
      </c>
      <c r="AV1382" s="14" t="s">
        <v>82</v>
      </c>
      <c r="AW1382" s="14" t="s">
        <v>30</v>
      </c>
      <c r="AX1382" s="14" t="s">
        <v>80</v>
      </c>
      <c r="AY1382" s="254" t="s">
        <v>171</v>
      </c>
    </row>
    <row r="1383" s="2" customFormat="1" ht="24.15" customHeight="1">
      <c r="A1383" s="38"/>
      <c r="B1383" s="39"/>
      <c r="C1383" s="219" t="s">
        <v>1611</v>
      </c>
      <c r="D1383" s="219" t="s">
        <v>173</v>
      </c>
      <c r="E1383" s="220" t="s">
        <v>1612</v>
      </c>
      <c r="F1383" s="221" t="s">
        <v>1613</v>
      </c>
      <c r="G1383" s="222" t="s">
        <v>195</v>
      </c>
      <c r="H1383" s="223">
        <v>8</v>
      </c>
      <c r="I1383" s="224"/>
      <c r="J1383" s="225">
        <f>ROUND(I1383*H1383,2)</f>
        <v>0</v>
      </c>
      <c r="K1383" s="226"/>
      <c r="L1383" s="44"/>
      <c r="M1383" s="227" t="s">
        <v>1</v>
      </c>
      <c r="N1383" s="228" t="s">
        <v>38</v>
      </c>
      <c r="O1383" s="91"/>
      <c r="P1383" s="229">
        <f>O1383*H1383</f>
        <v>0</v>
      </c>
      <c r="Q1383" s="229">
        <v>0</v>
      </c>
      <c r="R1383" s="229">
        <f>Q1383*H1383</f>
        <v>0</v>
      </c>
      <c r="S1383" s="229">
        <v>0.1104</v>
      </c>
      <c r="T1383" s="230">
        <f>S1383*H1383</f>
        <v>0.88319999999999999</v>
      </c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  <c r="AE1383" s="38"/>
      <c r="AR1383" s="231" t="s">
        <v>307</v>
      </c>
      <c r="AT1383" s="231" t="s">
        <v>173</v>
      </c>
      <c r="AU1383" s="231" t="s">
        <v>82</v>
      </c>
      <c r="AY1383" s="17" t="s">
        <v>171</v>
      </c>
      <c r="BE1383" s="232">
        <f>IF(N1383="základní",J1383,0)</f>
        <v>0</v>
      </c>
      <c r="BF1383" s="232">
        <f>IF(N1383="snížená",J1383,0)</f>
        <v>0</v>
      </c>
      <c r="BG1383" s="232">
        <f>IF(N1383="zákl. přenesená",J1383,0)</f>
        <v>0</v>
      </c>
      <c r="BH1383" s="232">
        <f>IF(N1383="sníž. přenesená",J1383,0)</f>
        <v>0</v>
      </c>
      <c r="BI1383" s="232">
        <f>IF(N1383="nulová",J1383,0)</f>
        <v>0</v>
      </c>
      <c r="BJ1383" s="17" t="s">
        <v>80</v>
      </c>
      <c r="BK1383" s="232">
        <f>ROUND(I1383*H1383,2)</f>
        <v>0</v>
      </c>
      <c r="BL1383" s="17" t="s">
        <v>307</v>
      </c>
      <c r="BM1383" s="231" t="s">
        <v>1614</v>
      </c>
    </row>
    <row r="1384" s="14" customFormat="1">
      <c r="A1384" s="14"/>
      <c r="B1384" s="244"/>
      <c r="C1384" s="245"/>
      <c r="D1384" s="235" t="s">
        <v>179</v>
      </c>
      <c r="E1384" s="246" t="s">
        <v>1</v>
      </c>
      <c r="F1384" s="247" t="s">
        <v>236</v>
      </c>
      <c r="G1384" s="245"/>
      <c r="H1384" s="248">
        <v>8</v>
      </c>
      <c r="I1384" s="249"/>
      <c r="J1384" s="245"/>
      <c r="K1384" s="245"/>
      <c r="L1384" s="250"/>
      <c r="M1384" s="251"/>
      <c r="N1384" s="252"/>
      <c r="O1384" s="252"/>
      <c r="P1384" s="252"/>
      <c r="Q1384" s="252"/>
      <c r="R1384" s="252"/>
      <c r="S1384" s="252"/>
      <c r="T1384" s="253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4" t="s">
        <v>179</v>
      </c>
      <c r="AU1384" s="254" t="s">
        <v>82</v>
      </c>
      <c r="AV1384" s="14" t="s">
        <v>82</v>
      </c>
      <c r="AW1384" s="14" t="s">
        <v>30</v>
      </c>
      <c r="AX1384" s="14" t="s">
        <v>80</v>
      </c>
      <c r="AY1384" s="254" t="s">
        <v>171</v>
      </c>
    </row>
    <row r="1385" s="2" customFormat="1" ht="24.15" customHeight="1">
      <c r="A1385" s="38"/>
      <c r="B1385" s="39"/>
      <c r="C1385" s="219" t="s">
        <v>1615</v>
      </c>
      <c r="D1385" s="219" t="s">
        <v>173</v>
      </c>
      <c r="E1385" s="220" t="s">
        <v>1616</v>
      </c>
      <c r="F1385" s="221" t="s">
        <v>1617</v>
      </c>
      <c r="G1385" s="222" t="s">
        <v>371</v>
      </c>
      <c r="H1385" s="223">
        <v>0.191</v>
      </c>
      <c r="I1385" s="224"/>
      <c r="J1385" s="225">
        <f>ROUND(I1385*H1385,2)</f>
        <v>0</v>
      </c>
      <c r="K1385" s="226"/>
      <c r="L1385" s="44"/>
      <c r="M1385" s="227" t="s">
        <v>1</v>
      </c>
      <c r="N1385" s="228" t="s">
        <v>38</v>
      </c>
      <c r="O1385" s="91"/>
      <c r="P1385" s="229">
        <f>O1385*H1385</f>
        <v>0</v>
      </c>
      <c r="Q1385" s="229">
        <v>0</v>
      </c>
      <c r="R1385" s="229">
        <f>Q1385*H1385</f>
        <v>0</v>
      </c>
      <c r="S1385" s="229">
        <v>0</v>
      </c>
      <c r="T1385" s="230">
        <f>S1385*H1385</f>
        <v>0</v>
      </c>
      <c r="U1385" s="38"/>
      <c r="V1385" s="38"/>
      <c r="W1385" s="38"/>
      <c r="X1385" s="38"/>
      <c r="Y1385" s="38"/>
      <c r="Z1385" s="38"/>
      <c r="AA1385" s="38"/>
      <c r="AB1385" s="38"/>
      <c r="AC1385" s="38"/>
      <c r="AD1385" s="38"/>
      <c r="AE1385" s="38"/>
      <c r="AR1385" s="231" t="s">
        <v>307</v>
      </c>
      <c r="AT1385" s="231" t="s">
        <v>173</v>
      </c>
      <c r="AU1385" s="231" t="s">
        <v>82</v>
      </c>
      <c r="AY1385" s="17" t="s">
        <v>171</v>
      </c>
      <c r="BE1385" s="232">
        <f>IF(N1385="základní",J1385,0)</f>
        <v>0</v>
      </c>
      <c r="BF1385" s="232">
        <f>IF(N1385="snížená",J1385,0)</f>
        <v>0</v>
      </c>
      <c r="BG1385" s="232">
        <f>IF(N1385="zákl. přenesená",J1385,0)</f>
        <v>0</v>
      </c>
      <c r="BH1385" s="232">
        <f>IF(N1385="sníž. přenesená",J1385,0)</f>
        <v>0</v>
      </c>
      <c r="BI1385" s="232">
        <f>IF(N1385="nulová",J1385,0)</f>
        <v>0</v>
      </c>
      <c r="BJ1385" s="17" t="s">
        <v>80</v>
      </c>
      <c r="BK1385" s="232">
        <f>ROUND(I1385*H1385,2)</f>
        <v>0</v>
      </c>
      <c r="BL1385" s="17" t="s">
        <v>307</v>
      </c>
      <c r="BM1385" s="231" t="s">
        <v>1618</v>
      </c>
    </row>
    <row r="1386" s="2" customFormat="1" ht="24.15" customHeight="1">
      <c r="A1386" s="38"/>
      <c r="B1386" s="39"/>
      <c r="C1386" s="219" t="s">
        <v>1619</v>
      </c>
      <c r="D1386" s="219" t="s">
        <v>173</v>
      </c>
      <c r="E1386" s="220" t="s">
        <v>1620</v>
      </c>
      <c r="F1386" s="221" t="s">
        <v>1621</v>
      </c>
      <c r="G1386" s="222" t="s">
        <v>371</v>
      </c>
      <c r="H1386" s="223">
        <v>0.191</v>
      </c>
      <c r="I1386" s="224"/>
      <c r="J1386" s="225">
        <f>ROUND(I1386*H1386,2)</f>
        <v>0</v>
      </c>
      <c r="K1386" s="226"/>
      <c r="L1386" s="44"/>
      <c r="M1386" s="227" t="s">
        <v>1</v>
      </c>
      <c r="N1386" s="228" t="s">
        <v>38</v>
      </c>
      <c r="O1386" s="91"/>
      <c r="P1386" s="229">
        <f>O1386*H1386</f>
        <v>0</v>
      </c>
      <c r="Q1386" s="229">
        <v>0</v>
      </c>
      <c r="R1386" s="229">
        <f>Q1386*H1386</f>
        <v>0</v>
      </c>
      <c r="S1386" s="229">
        <v>0</v>
      </c>
      <c r="T1386" s="230">
        <f>S1386*H1386</f>
        <v>0</v>
      </c>
      <c r="U1386" s="38"/>
      <c r="V1386" s="38"/>
      <c r="W1386" s="38"/>
      <c r="X1386" s="38"/>
      <c r="Y1386" s="38"/>
      <c r="Z1386" s="38"/>
      <c r="AA1386" s="38"/>
      <c r="AB1386" s="38"/>
      <c r="AC1386" s="38"/>
      <c r="AD1386" s="38"/>
      <c r="AE1386" s="38"/>
      <c r="AR1386" s="231" t="s">
        <v>307</v>
      </c>
      <c r="AT1386" s="231" t="s">
        <v>173</v>
      </c>
      <c r="AU1386" s="231" t="s">
        <v>82</v>
      </c>
      <c r="AY1386" s="17" t="s">
        <v>171</v>
      </c>
      <c r="BE1386" s="232">
        <f>IF(N1386="základní",J1386,0)</f>
        <v>0</v>
      </c>
      <c r="BF1386" s="232">
        <f>IF(N1386="snížená",J1386,0)</f>
        <v>0</v>
      </c>
      <c r="BG1386" s="232">
        <f>IF(N1386="zákl. přenesená",J1386,0)</f>
        <v>0</v>
      </c>
      <c r="BH1386" s="232">
        <f>IF(N1386="sníž. přenesená",J1386,0)</f>
        <v>0</v>
      </c>
      <c r="BI1386" s="232">
        <f>IF(N1386="nulová",J1386,0)</f>
        <v>0</v>
      </c>
      <c r="BJ1386" s="17" t="s">
        <v>80</v>
      </c>
      <c r="BK1386" s="232">
        <f>ROUND(I1386*H1386,2)</f>
        <v>0</v>
      </c>
      <c r="BL1386" s="17" t="s">
        <v>307</v>
      </c>
      <c r="BM1386" s="231" t="s">
        <v>1622</v>
      </c>
    </row>
    <row r="1387" s="2" customFormat="1" ht="24.15" customHeight="1">
      <c r="A1387" s="38"/>
      <c r="B1387" s="39"/>
      <c r="C1387" s="219" t="s">
        <v>1623</v>
      </c>
      <c r="D1387" s="219" t="s">
        <v>173</v>
      </c>
      <c r="E1387" s="220" t="s">
        <v>1624</v>
      </c>
      <c r="F1387" s="221" t="s">
        <v>1625</v>
      </c>
      <c r="G1387" s="222" t="s">
        <v>371</v>
      </c>
      <c r="H1387" s="223">
        <v>0.191</v>
      </c>
      <c r="I1387" s="224"/>
      <c r="J1387" s="225">
        <f>ROUND(I1387*H1387,2)</f>
        <v>0</v>
      </c>
      <c r="K1387" s="226"/>
      <c r="L1387" s="44"/>
      <c r="M1387" s="227" t="s">
        <v>1</v>
      </c>
      <c r="N1387" s="228" t="s">
        <v>38</v>
      </c>
      <c r="O1387" s="91"/>
      <c r="P1387" s="229">
        <f>O1387*H1387</f>
        <v>0</v>
      </c>
      <c r="Q1387" s="229">
        <v>0</v>
      </c>
      <c r="R1387" s="229">
        <f>Q1387*H1387</f>
        <v>0</v>
      </c>
      <c r="S1387" s="229">
        <v>0</v>
      </c>
      <c r="T1387" s="230">
        <f>S1387*H1387</f>
        <v>0</v>
      </c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R1387" s="231" t="s">
        <v>307</v>
      </c>
      <c r="AT1387" s="231" t="s">
        <v>173</v>
      </c>
      <c r="AU1387" s="231" t="s">
        <v>82</v>
      </c>
      <c r="AY1387" s="17" t="s">
        <v>171</v>
      </c>
      <c r="BE1387" s="232">
        <f>IF(N1387="základní",J1387,0)</f>
        <v>0</v>
      </c>
      <c r="BF1387" s="232">
        <f>IF(N1387="snížená",J1387,0)</f>
        <v>0</v>
      </c>
      <c r="BG1387" s="232">
        <f>IF(N1387="zákl. přenesená",J1387,0)</f>
        <v>0</v>
      </c>
      <c r="BH1387" s="232">
        <f>IF(N1387="sníž. přenesená",J1387,0)</f>
        <v>0</v>
      </c>
      <c r="BI1387" s="232">
        <f>IF(N1387="nulová",J1387,0)</f>
        <v>0</v>
      </c>
      <c r="BJ1387" s="17" t="s">
        <v>80</v>
      </c>
      <c r="BK1387" s="232">
        <f>ROUND(I1387*H1387,2)</f>
        <v>0</v>
      </c>
      <c r="BL1387" s="17" t="s">
        <v>307</v>
      </c>
      <c r="BM1387" s="231" t="s">
        <v>1626</v>
      </c>
    </row>
    <row r="1388" s="12" customFormat="1" ht="22.8" customHeight="1">
      <c r="A1388" s="12"/>
      <c r="B1388" s="203"/>
      <c r="C1388" s="204"/>
      <c r="D1388" s="205" t="s">
        <v>72</v>
      </c>
      <c r="E1388" s="217" t="s">
        <v>1627</v>
      </c>
      <c r="F1388" s="217" t="s">
        <v>1628</v>
      </c>
      <c r="G1388" s="204"/>
      <c r="H1388" s="204"/>
      <c r="I1388" s="207"/>
      <c r="J1388" s="218">
        <f>BK1388</f>
        <v>0</v>
      </c>
      <c r="K1388" s="204"/>
      <c r="L1388" s="209"/>
      <c r="M1388" s="210"/>
      <c r="N1388" s="211"/>
      <c r="O1388" s="211"/>
      <c r="P1388" s="212">
        <f>SUM(P1389:P1470)</f>
        <v>0</v>
      </c>
      <c r="Q1388" s="211"/>
      <c r="R1388" s="212">
        <f>SUM(R1389:R1470)</f>
        <v>5.1445384999999995</v>
      </c>
      <c r="S1388" s="211"/>
      <c r="T1388" s="213">
        <f>SUM(T1389:T1470)</f>
        <v>4.6567759999999989</v>
      </c>
      <c r="U1388" s="12"/>
      <c r="V1388" s="12"/>
      <c r="W1388" s="12"/>
      <c r="X1388" s="12"/>
      <c r="Y1388" s="12"/>
      <c r="Z1388" s="12"/>
      <c r="AA1388" s="12"/>
      <c r="AB1388" s="12"/>
      <c r="AC1388" s="12"/>
      <c r="AD1388" s="12"/>
      <c r="AE1388" s="12"/>
      <c r="AR1388" s="214" t="s">
        <v>82</v>
      </c>
      <c r="AT1388" s="215" t="s">
        <v>72</v>
      </c>
      <c r="AU1388" s="215" t="s">
        <v>80</v>
      </c>
      <c r="AY1388" s="214" t="s">
        <v>171</v>
      </c>
      <c r="BK1388" s="216">
        <f>SUM(BK1389:BK1470)</f>
        <v>0</v>
      </c>
    </row>
    <row r="1389" s="2" customFormat="1" ht="16.5" customHeight="1">
      <c r="A1389" s="38"/>
      <c r="B1389" s="39"/>
      <c r="C1389" s="219" t="s">
        <v>1629</v>
      </c>
      <c r="D1389" s="219" t="s">
        <v>173</v>
      </c>
      <c r="E1389" s="220" t="s">
        <v>1630</v>
      </c>
      <c r="F1389" s="221" t="s">
        <v>1631</v>
      </c>
      <c r="G1389" s="222" t="s">
        <v>211</v>
      </c>
      <c r="H1389" s="223">
        <v>117.31</v>
      </c>
      <c r="I1389" s="224"/>
      <c r="J1389" s="225">
        <f>ROUND(I1389*H1389,2)</f>
        <v>0</v>
      </c>
      <c r="K1389" s="226"/>
      <c r="L1389" s="44"/>
      <c r="M1389" s="227" t="s">
        <v>1</v>
      </c>
      <c r="N1389" s="228" t="s">
        <v>38</v>
      </c>
      <c r="O1389" s="91"/>
      <c r="P1389" s="229">
        <f>O1389*H1389</f>
        <v>0</v>
      </c>
      <c r="Q1389" s="229">
        <v>0</v>
      </c>
      <c r="R1389" s="229">
        <f>Q1389*H1389</f>
        <v>0</v>
      </c>
      <c r="S1389" s="229">
        <v>0</v>
      </c>
      <c r="T1389" s="230">
        <f>S1389*H1389</f>
        <v>0</v>
      </c>
      <c r="U1389" s="38"/>
      <c r="V1389" s="38"/>
      <c r="W1389" s="38"/>
      <c r="X1389" s="38"/>
      <c r="Y1389" s="38"/>
      <c r="Z1389" s="38"/>
      <c r="AA1389" s="38"/>
      <c r="AB1389" s="38"/>
      <c r="AC1389" s="38"/>
      <c r="AD1389" s="38"/>
      <c r="AE1389" s="38"/>
      <c r="AR1389" s="231" t="s">
        <v>307</v>
      </c>
      <c r="AT1389" s="231" t="s">
        <v>173</v>
      </c>
      <c r="AU1389" s="231" t="s">
        <v>82</v>
      </c>
      <c r="AY1389" s="17" t="s">
        <v>171</v>
      </c>
      <c r="BE1389" s="232">
        <f>IF(N1389="základní",J1389,0)</f>
        <v>0</v>
      </c>
      <c r="BF1389" s="232">
        <f>IF(N1389="snížená",J1389,0)</f>
        <v>0</v>
      </c>
      <c r="BG1389" s="232">
        <f>IF(N1389="zákl. přenesená",J1389,0)</f>
        <v>0</v>
      </c>
      <c r="BH1389" s="232">
        <f>IF(N1389="sníž. přenesená",J1389,0)</f>
        <v>0</v>
      </c>
      <c r="BI1389" s="232">
        <f>IF(N1389="nulová",J1389,0)</f>
        <v>0</v>
      </c>
      <c r="BJ1389" s="17" t="s">
        <v>80</v>
      </c>
      <c r="BK1389" s="232">
        <f>ROUND(I1389*H1389,2)</f>
        <v>0</v>
      </c>
      <c r="BL1389" s="17" t="s">
        <v>307</v>
      </c>
      <c r="BM1389" s="231" t="s">
        <v>1632</v>
      </c>
    </row>
    <row r="1390" s="14" customFormat="1">
      <c r="A1390" s="14"/>
      <c r="B1390" s="244"/>
      <c r="C1390" s="245"/>
      <c r="D1390" s="235" t="s">
        <v>179</v>
      </c>
      <c r="E1390" s="246" t="s">
        <v>1</v>
      </c>
      <c r="F1390" s="247" t="s">
        <v>434</v>
      </c>
      <c r="G1390" s="245"/>
      <c r="H1390" s="248">
        <v>117.31</v>
      </c>
      <c r="I1390" s="249"/>
      <c r="J1390" s="245"/>
      <c r="K1390" s="245"/>
      <c r="L1390" s="250"/>
      <c r="M1390" s="251"/>
      <c r="N1390" s="252"/>
      <c r="O1390" s="252"/>
      <c r="P1390" s="252"/>
      <c r="Q1390" s="252"/>
      <c r="R1390" s="252"/>
      <c r="S1390" s="252"/>
      <c r="T1390" s="253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4" t="s">
        <v>179</v>
      </c>
      <c r="AU1390" s="254" t="s">
        <v>82</v>
      </c>
      <c r="AV1390" s="14" t="s">
        <v>82</v>
      </c>
      <c r="AW1390" s="14" t="s">
        <v>30</v>
      </c>
      <c r="AX1390" s="14" t="s">
        <v>73</v>
      </c>
      <c r="AY1390" s="254" t="s">
        <v>171</v>
      </c>
    </row>
    <row r="1391" s="15" customFormat="1">
      <c r="A1391" s="15"/>
      <c r="B1391" s="255"/>
      <c r="C1391" s="256"/>
      <c r="D1391" s="235" t="s">
        <v>179</v>
      </c>
      <c r="E1391" s="257" t="s">
        <v>1</v>
      </c>
      <c r="F1391" s="258" t="s">
        <v>187</v>
      </c>
      <c r="G1391" s="256"/>
      <c r="H1391" s="259">
        <v>117.31</v>
      </c>
      <c r="I1391" s="260"/>
      <c r="J1391" s="256"/>
      <c r="K1391" s="256"/>
      <c r="L1391" s="261"/>
      <c r="M1391" s="262"/>
      <c r="N1391" s="263"/>
      <c r="O1391" s="263"/>
      <c r="P1391" s="263"/>
      <c r="Q1391" s="263"/>
      <c r="R1391" s="263"/>
      <c r="S1391" s="263"/>
      <c r="T1391" s="264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65" t="s">
        <v>179</v>
      </c>
      <c r="AU1391" s="265" t="s">
        <v>82</v>
      </c>
      <c r="AV1391" s="15" t="s">
        <v>177</v>
      </c>
      <c r="AW1391" s="15" t="s">
        <v>30</v>
      </c>
      <c r="AX1391" s="15" t="s">
        <v>80</v>
      </c>
      <c r="AY1391" s="265" t="s">
        <v>171</v>
      </c>
    </row>
    <row r="1392" s="2" customFormat="1" ht="16.5" customHeight="1">
      <c r="A1392" s="38"/>
      <c r="B1392" s="39"/>
      <c r="C1392" s="219" t="s">
        <v>1633</v>
      </c>
      <c r="D1392" s="219" t="s">
        <v>173</v>
      </c>
      <c r="E1392" s="220" t="s">
        <v>1634</v>
      </c>
      <c r="F1392" s="221" t="s">
        <v>1635</v>
      </c>
      <c r="G1392" s="222" t="s">
        <v>211</v>
      </c>
      <c r="H1392" s="223">
        <v>117.31</v>
      </c>
      <c r="I1392" s="224"/>
      <c r="J1392" s="225">
        <f>ROUND(I1392*H1392,2)</f>
        <v>0</v>
      </c>
      <c r="K1392" s="226"/>
      <c r="L1392" s="44"/>
      <c r="M1392" s="227" t="s">
        <v>1</v>
      </c>
      <c r="N1392" s="228" t="s">
        <v>38</v>
      </c>
      <c r="O1392" s="91"/>
      <c r="P1392" s="229">
        <f>O1392*H1392</f>
        <v>0</v>
      </c>
      <c r="Q1392" s="229">
        <v>0.00029999999999999997</v>
      </c>
      <c r="R1392" s="229">
        <f>Q1392*H1392</f>
        <v>0.035192999999999995</v>
      </c>
      <c r="S1392" s="229">
        <v>0</v>
      </c>
      <c r="T1392" s="230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31" t="s">
        <v>307</v>
      </c>
      <c r="AT1392" s="231" t="s">
        <v>173</v>
      </c>
      <c r="AU1392" s="231" t="s">
        <v>82</v>
      </c>
      <c r="AY1392" s="17" t="s">
        <v>171</v>
      </c>
      <c r="BE1392" s="232">
        <f>IF(N1392="základní",J1392,0)</f>
        <v>0</v>
      </c>
      <c r="BF1392" s="232">
        <f>IF(N1392="snížená",J1392,0)</f>
        <v>0</v>
      </c>
      <c r="BG1392" s="232">
        <f>IF(N1392="zákl. přenesená",J1392,0)</f>
        <v>0</v>
      </c>
      <c r="BH1392" s="232">
        <f>IF(N1392="sníž. přenesená",J1392,0)</f>
        <v>0</v>
      </c>
      <c r="BI1392" s="232">
        <f>IF(N1392="nulová",J1392,0)</f>
        <v>0</v>
      </c>
      <c r="BJ1392" s="17" t="s">
        <v>80</v>
      </c>
      <c r="BK1392" s="232">
        <f>ROUND(I1392*H1392,2)</f>
        <v>0</v>
      </c>
      <c r="BL1392" s="17" t="s">
        <v>307</v>
      </c>
      <c r="BM1392" s="231" t="s">
        <v>1636</v>
      </c>
    </row>
    <row r="1393" s="14" customFormat="1">
      <c r="A1393" s="14"/>
      <c r="B1393" s="244"/>
      <c r="C1393" s="245"/>
      <c r="D1393" s="235" t="s">
        <v>179</v>
      </c>
      <c r="E1393" s="246" t="s">
        <v>1</v>
      </c>
      <c r="F1393" s="247" t="s">
        <v>434</v>
      </c>
      <c r="G1393" s="245"/>
      <c r="H1393" s="248">
        <v>117.31</v>
      </c>
      <c r="I1393" s="249"/>
      <c r="J1393" s="245"/>
      <c r="K1393" s="245"/>
      <c r="L1393" s="250"/>
      <c r="M1393" s="251"/>
      <c r="N1393" s="252"/>
      <c r="O1393" s="252"/>
      <c r="P1393" s="252"/>
      <c r="Q1393" s="252"/>
      <c r="R1393" s="252"/>
      <c r="S1393" s="252"/>
      <c r="T1393" s="253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4" t="s">
        <v>179</v>
      </c>
      <c r="AU1393" s="254" t="s">
        <v>82</v>
      </c>
      <c r="AV1393" s="14" t="s">
        <v>82</v>
      </c>
      <c r="AW1393" s="14" t="s">
        <v>30</v>
      </c>
      <c r="AX1393" s="14" t="s">
        <v>73</v>
      </c>
      <c r="AY1393" s="254" t="s">
        <v>171</v>
      </c>
    </row>
    <row r="1394" s="15" customFormat="1">
      <c r="A1394" s="15"/>
      <c r="B1394" s="255"/>
      <c r="C1394" s="256"/>
      <c r="D1394" s="235" t="s">
        <v>179</v>
      </c>
      <c r="E1394" s="257" t="s">
        <v>1</v>
      </c>
      <c r="F1394" s="258" t="s">
        <v>187</v>
      </c>
      <c r="G1394" s="256"/>
      <c r="H1394" s="259">
        <v>117.31</v>
      </c>
      <c r="I1394" s="260"/>
      <c r="J1394" s="256"/>
      <c r="K1394" s="256"/>
      <c r="L1394" s="261"/>
      <c r="M1394" s="262"/>
      <c r="N1394" s="263"/>
      <c r="O1394" s="263"/>
      <c r="P1394" s="263"/>
      <c r="Q1394" s="263"/>
      <c r="R1394" s="263"/>
      <c r="S1394" s="263"/>
      <c r="T1394" s="264"/>
      <c r="U1394" s="15"/>
      <c r="V1394" s="15"/>
      <c r="W1394" s="15"/>
      <c r="X1394" s="15"/>
      <c r="Y1394" s="15"/>
      <c r="Z1394" s="15"/>
      <c r="AA1394" s="15"/>
      <c r="AB1394" s="15"/>
      <c r="AC1394" s="15"/>
      <c r="AD1394" s="15"/>
      <c r="AE1394" s="15"/>
      <c r="AT1394" s="265" t="s">
        <v>179</v>
      </c>
      <c r="AU1394" s="265" t="s">
        <v>82</v>
      </c>
      <c r="AV1394" s="15" t="s">
        <v>177</v>
      </c>
      <c r="AW1394" s="15" t="s">
        <v>30</v>
      </c>
      <c r="AX1394" s="15" t="s">
        <v>80</v>
      </c>
      <c r="AY1394" s="265" t="s">
        <v>171</v>
      </c>
    </row>
    <row r="1395" s="2" customFormat="1" ht="24.15" customHeight="1">
      <c r="A1395" s="38"/>
      <c r="B1395" s="39"/>
      <c r="C1395" s="219" t="s">
        <v>1637</v>
      </c>
      <c r="D1395" s="219" t="s">
        <v>173</v>
      </c>
      <c r="E1395" s="220" t="s">
        <v>1638</v>
      </c>
      <c r="F1395" s="221" t="s">
        <v>1639</v>
      </c>
      <c r="G1395" s="222" t="s">
        <v>211</v>
      </c>
      <c r="H1395" s="223">
        <v>117.31</v>
      </c>
      <c r="I1395" s="224"/>
      <c r="J1395" s="225">
        <f>ROUND(I1395*H1395,2)</f>
        <v>0</v>
      </c>
      <c r="K1395" s="226"/>
      <c r="L1395" s="44"/>
      <c r="M1395" s="227" t="s">
        <v>1</v>
      </c>
      <c r="N1395" s="228" t="s">
        <v>38</v>
      </c>
      <c r="O1395" s="91"/>
      <c r="P1395" s="229">
        <f>O1395*H1395</f>
        <v>0</v>
      </c>
      <c r="Q1395" s="229">
        <v>0.0075799999999999999</v>
      </c>
      <c r="R1395" s="229">
        <f>Q1395*H1395</f>
        <v>0.88920980000000005</v>
      </c>
      <c r="S1395" s="229">
        <v>0</v>
      </c>
      <c r="T1395" s="230">
        <f>S1395*H1395</f>
        <v>0</v>
      </c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  <c r="AE1395" s="38"/>
      <c r="AR1395" s="231" t="s">
        <v>307</v>
      </c>
      <c r="AT1395" s="231" t="s">
        <v>173</v>
      </c>
      <c r="AU1395" s="231" t="s">
        <v>82</v>
      </c>
      <c r="AY1395" s="17" t="s">
        <v>171</v>
      </c>
      <c r="BE1395" s="232">
        <f>IF(N1395="základní",J1395,0)</f>
        <v>0</v>
      </c>
      <c r="BF1395" s="232">
        <f>IF(N1395="snížená",J1395,0)</f>
        <v>0</v>
      </c>
      <c r="BG1395" s="232">
        <f>IF(N1395="zákl. přenesená",J1395,0)</f>
        <v>0</v>
      </c>
      <c r="BH1395" s="232">
        <f>IF(N1395="sníž. přenesená",J1395,0)</f>
        <v>0</v>
      </c>
      <c r="BI1395" s="232">
        <f>IF(N1395="nulová",J1395,0)</f>
        <v>0</v>
      </c>
      <c r="BJ1395" s="17" t="s">
        <v>80</v>
      </c>
      <c r="BK1395" s="232">
        <f>ROUND(I1395*H1395,2)</f>
        <v>0</v>
      </c>
      <c r="BL1395" s="17" t="s">
        <v>307</v>
      </c>
      <c r="BM1395" s="231" t="s">
        <v>1640</v>
      </c>
    </row>
    <row r="1396" s="14" customFormat="1">
      <c r="A1396" s="14"/>
      <c r="B1396" s="244"/>
      <c r="C1396" s="245"/>
      <c r="D1396" s="235" t="s">
        <v>179</v>
      </c>
      <c r="E1396" s="246" t="s">
        <v>1</v>
      </c>
      <c r="F1396" s="247" t="s">
        <v>434</v>
      </c>
      <c r="G1396" s="245"/>
      <c r="H1396" s="248">
        <v>117.31</v>
      </c>
      <c r="I1396" s="249"/>
      <c r="J1396" s="245"/>
      <c r="K1396" s="245"/>
      <c r="L1396" s="250"/>
      <c r="M1396" s="251"/>
      <c r="N1396" s="252"/>
      <c r="O1396" s="252"/>
      <c r="P1396" s="252"/>
      <c r="Q1396" s="252"/>
      <c r="R1396" s="252"/>
      <c r="S1396" s="252"/>
      <c r="T1396" s="253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4" t="s">
        <v>179</v>
      </c>
      <c r="AU1396" s="254" t="s">
        <v>82</v>
      </c>
      <c r="AV1396" s="14" t="s">
        <v>82</v>
      </c>
      <c r="AW1396" s="14" t="s">
        <v>30</v>
      </c>
      <c r="AX1396" s="14" t="s">
        <v>73</v>
      </c>
      <c r="AY1396" s="254" t="s">
        <v>171</v>
      </c>
    </row>
    <row r="1397" s="15" customFormat="1">
      <c r="A1397" s="15"/>
      <c r="B1397" s="255"/>
      <c r="C1397" s="256"/>
      <c r="D1397" s="235" t="s">
        <v>179</v>
      </c>
      <c r="E1397" s="257" t="s">
        <v>1</v>
      </c>
      <c r="F1397" s="258" t="s">
        <v>187</v>
      </c>
      <c r="G1397" s="256"/>
      <c r="H1397" s="259">
        <v>117.31</v>
      </c>
      <c r="I1397" s="260"/>
      <c r="J1397" s="256"/>
      <c r="K1397" s="256"/>
      <c r="L1397" s="261"/>
      <c r="M1397" s="262"/>
      <c r="N1397" s="263"/>
      <c r="O1397" s="263"/>
      <c r="P1397" s="263"/>
      <c r="Q1397" s="263"/>
      <c r="R1397" s="263"/>
      <c r="S1397" s="263"/>
      <c r="T1397" s="264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T1397" s="265" t="s">
        <v>179</v>
      </c>
      <c r="AU1397" s="265" t="s">
        <v>82</v>
      </c>
      <c r="AV1397" s="15" t="s">
        <v>177</v>
      </c>
      <c r="AW1397" s="15" t="s">
        <v>30</v>
      </c>
      <c r="AX1397" s="15" t="s">
        <v>80</v>
      </c>
      <c r="AY1397" s="265" t="s">
        <v>171</v>
      </c>
    </row>
    <row r="1398" s="2" customFormat="1" ht="24.15" customHeight="1">
      <c r="A1398" s="38"/>
      <c r="B1398" s="39"/>
      <c r="C1398" s="219" t="s">
        <v>1641</v>
      </c>
      <c r="D1398" s="219" t="s">
        <v>173</v>
      </c>
      <c r="E1398" s="220" t="s">
        <v>1642</v>
      </c>
      <c r="F1398" s="221" t="s">
        <v>1643</v>
      </c>
      <c r="G1398" s="222" t="s">
        <v>239</v>
      </c>
      <c r="H1398" s="223">
        <v>25</v>
      </c>
      <c r="I1398" s="224"/>
      <c r="J1398" s="225">
        <f>ROUND(I1398*H1398,2)</f>
        <v>0</v>
      </c>
      <c r="K1398" s="226"/>
      <c r="L1398" s="44"/>
      <c r="M1398" s="227" t="s">
        <v>1</v>
      </c>
      <c r="N1398" s="228" t="s">
        <v>38</v>
      </c>
      <c r="O1398" s="91"/>
      <c r="P1398" s="229">
        <f>O1398*H1398</f>
        <v>0</v>
      </c>
      <c r="Q1398" s="229">
        <v>0</v>
      </c>
      <c r="R1398" s="229">
        <f>Q1398*H1398</f>
        <v>0</v>
      </c>
      <c r="S1398" s="229">
        <v>0</v>
      </c>
      <c r="T1398" s="230">
        <f>S1398*H1398</f>
        <v>0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231" t="s">
        <v>307</v>
      </c>
      <c r="AT1398" s="231" t="s">
        <v>173</v>
      </c>
      <c r="AU1398" s="231" t="s">
        <v>82</v>
      </c>
      <c r="AY1398" s="17" t="s">
        <v>171</v>
      </c>
      <c r="BE1398" s="232">
        <f>IF(N1398="základní",J1398,0)</f>
        <v>0</v>
      </c>
      <c r="BF1398" s="232">
        <f>IF(N1398="snížená",J1398,0)</f>
        <v>0</v>
      </c>
      <c r="BG1398" s="232">
        <f>IF(N1398="zákl. přenesená",J1398,0)</f>
        <v>0</v>
      </c>
      <c r="BH1398" s="232">
        <f>IF(N1398="sníž. přenesená",J1398,0)</f>
        <v>0</v>
      </c>
      <c r="BI1398" s="232">
        <f>IF(N1398="nulová",J1398,0)</f>
        <v>0</v>
      </c>
      <c r="BJ1398" s="17" t="s">
        <v>80</v>
      </c>
      <c r="BK1398" s="232">
        <f>ROUND(I1398*H1398,2)</f>
        <v>0</v>
      </c>
      <c r="BL1398" s="17" t="s">
        <v>307</v>
      </c>
      <c r="BM1398" s="231" t="s">
        <v>1644</v>
      </c>
    </row>
    <row r="1399" s="14" customFormat="1">
      <c r="A1399" s="14"/>
      <c r="B1399" s="244"/>
      <c r="C1399" s="245"/>
      <c r="D1399" s="235" t="s">
        <v>179</v>
      </c>
      <c r="E1399" s="246" t="s">
        <v>1</v>
      </c>
      <c r="F1399" s="247" t="s">
        <v>306</v>
      </c>
      <c r="G1399" s="245"/>
      <c r="H1399" s="248">
        <v>25</v>
      </c>
      <c r="I1399" s="249"/>
      <c r="J1399" s="245"/>
      <c r="K1399" s="245"/>
      <c r="L1399" s="250"/>
      <c r="M1399" s="251"/>
      <c r="N1399" s="252"/>
      <c r="O1399" s="252"/>
      <c r="P1399" s="252"/>
      <c r="Q1399" s="252"/>
      <c r="R1399" s="252"/>
      <c r="S1399" s="252"/>
      <c r="T1399" s="253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4" t="s">
        <v>179</v>
      </c>
      <c r="AU1399" s="254" t="s">
        <v>82</v>
      </c>
      <c r="AV1399" s="14" t="s">
        <v>82</v>
      </c>
      <c r="AW1399" s="14" t="s">
        <v>30</v>
      </c>
      <c r="AX1399" s="14" t="s">
        <v>80</v>
      </c>
      <c r="AY1399" s="254" t="s">
        <v>171</v>
      </c>
    </row>
    <row r="1400" s="2" customFormat="1" ht="21.75" customHeight="1">
      <c r="A1400" s="38"/>
      <c r="B1400" s="39"/>
      <c r="C1400" s="266" t="s">
        <v>1645</v>
      </c>
      <c r="D1400" s="266" t="s">
        <v>393</v>
      </c>
      <c r="E1400" s="267" t="s">
        <v>1646</v>
      </c>
      <c r="F1400" s="268" t="s">
        <v>1647</v>
      </c>
      <c r="G1400" s="269" t="s">
        <v>239</v>
      </c>
      <c r="H1400" s="270">
        <v>27.5</v>
      </c>
      <c r="I1400" s="271"/>
      <c r="J1400" s="272">
        <f>ROUND(I1400*H1400,2)</f>
        <v>0</v>
      </c>
      <c r="K1400" s="273"/>
      <c r="L1400" s="274"/>
      <c r="M1400" s="275" t="s">
        <v>1</v>
      </c>
      <c r="N1400" s="276" t="s">
        <v>38</v>
      </c>
      <c r="O1400" s="91"/>
      <c r="P1400" s="229">
        <f>O1400*H1400</f>
        <v>0</v>
      </c>
      <c r="Q1400" s="229">
        <v>0.00012999999999999999</v>
      </c>
      <c r="R1400" s="229">
        <f>Q1400*H1400</f>
        <v>0.0035749999999999996</v>
      </c>
      <c r="S1400" s="229">
        <v>0</v>
      </c>
      <c r="T1400" s="230">
        <f>S1400*H1400</f>
        <v>0</v>
      </c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R1400" s="231" t="s">
        <v>399</v>
      </c>
      <c r="AT1400" s="231" t="s">
        <v>393</v>
      </c>
      <c r="AU1400" s="231" t="s">
        <v>82</v>
      </c>
      <c r="AY1400" s="17" t="s">
        <v>171</v>
      </c>
      <c r="BE1400" s="232">
        <f>IF(N1400="základní",J1400,0)</f>
        <v>0</v>
      </c>
      <c r="BF1400" s="232">
        <f>IF(N1400="snížená",J1400,0)</f>
        <v>0</v>
      </c>
      <c r="BG1400" s="232">
        <f>IF(N1400="zákl. přenesená",J1400,0)</f>
        <v>0</v>
      </c>
      <c r="BH1400" s="232">
        <f>IF(N1400="sníž. přenesená",J1400,0)</f>
        <v>0</v>
      </c>
      <c r="BI1400" s="232">
        <f>IF(N1400="nulová",J1400,0)</f>
        <v>0</v>
      </c>
      <c r="BJ1400" s="17" t="s">
        <v>80</v>
      </c>
      <c r="BK1400" s="232">
        <f>ROUND(I1400*H1400,2)</f>
        <v>0</v>
      </c>
      <c r="BL1400" s="17" t="s">
        <v>307</v>
      </c>
      <c r="BM1400" s="231" t="s">
        <v>1648</v>
      </c>
    </row>
    <row r="1401" s="14" customFormat="1">
      <c r="A1401" s="14"/>
      <c r="B1401" s="244"/>
      <c r="C1401" s="245"/>
      <c r="D1401" s="235" t="s">
        <v>179</v>
      </c>
      <c r="E1401" s="245"/>
      <c r="F1401" s="247" t="s">
        <v>1649</v>
      </c>
      <c r="G1401" s="245"/>
      <c r="H1401" s="248">
        <v>27.5</v>
      </c>
      <c r="I1401" s="249"/>
      <c r="J1401" s="245"/>
      <c r="K1401" s="245"/>
      <c r="L1401" s="250"/>
      <c r="M1401" s="251"/>
      <c r="N1401" s="252"/>
      <c r="O1401" s="252"/>
      <c r="P1401" s="252"/>
      <c r="Q1401" s="252"/>
      <c r="R1401" s="252"/>
      <c r="S1401" s="252"/>
      <c r="T1401" s="253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4" t="s">
        <v>179</v>
      </c>
      <c r="AU1401" s="254" t="s">
        <v>82</v>
      </c>
      <c r="AV1401" s="14" t="s">
        <v>82</v>
      </c>
      <c r="AW1401" s="14" t="s">
        <v>4</v>
      </c>
      <c r="AX1401" s="14" t="s">
        <v>80</v>
      </c>
      <c r="AY1401" s="254" t="s">
        <v>171</v>
      </c>
    </row>
    <row r="1402" s="2" customFormat="1" ht="24.15" customHeight="1">
      <c r="A1402" s="38"/>
      <c r="B1402" s="39"/>
      <c r="C1402" s="219" t="s">
        <v>1650</v>
      </c>
      <c r="D1402" s="219" t="s">
        <v>173</v>
      </c>
      <c r="E1402" s="220" t="s">
        <v>1651</v>
      </c>
      <c r="F1402" s="221" t="s">
        <v>1652</v>
      </c>
      <c r="G1402" s="222" t="s">
        <v>239</v>
      </c>
      <c r="H1402" s="223">
        <v>98.019999999999996</v>
      </c>
      <c r="I1402" s="224"/>
      <c r="J1402" s="225">
        <f>ROUND(I1402*H1402,2)</f>
        <v>0</v>
      </c>
      <c r="K1402" s="226"/>
      <c r="L1402" s="44"/>
      <c r="M1402" s="227" t="s">
        <v>1</v>
      </c>
      <c r="N1402" s="228" t="s">
        <v>38</v>
      </c>
      <c r="O1402" s="91"/>
      <c r="P1402" s="229">
        <f>O1402*H1402</f>
        <v>0</v>
      </c>
      <c r="Q1402" s="229">
        <v>0.00058</v>
      </c>
      <c r="R1402" s="229">
        <f>Q1402*H1402</f>
        <v>0.056851599999999995</v>
      </c>
      <c r="S1402" s="229">
        <v>0</v>
      </c>
      <c r="T1402" s="230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231" t="s">
        <v>307</v>
      </c>
      <c r="AT1402" s="231" t="s">
        <v>173</v>
      </c>
      <c r="AU1402" s="231" t="s">
        <v>82</v>
      </c>
      <c r="AY1402" s="17" t="s">
        <v>171</v>
      </c>
      <c r="BE1402" s="232">
        <f>IF(N1402="základní",J1402,0)</f>
        <v>0</v>
      </c>
      <c r="BF1402" s="232">
        <f>IF(N1402="snížená",J1402,0)</f>
        <v>0</v>
      </c>
      <c r="BG1402" s="232">
        <f>IF(N1402="zákl. přenesená",J1402,0)</f>
        <v>0</v>
      </c>
      <c r="BH1402" s="232">
        <f>IF(N1402="sníž. přenesená",J1402,0)</f>
        <v>0</v>
      </c>
      <c r="BI1402" s="232">
        <f>IF(N1402="nulová",J1402,0)</f>
        <v>0</v>
      </c>
      <c r="BJ1402" s="17" t="s">
        <v>80</v>
      </c>
      <c r="BK1402" s="232">
        <f>ROUND(I1402*H1402,2)</f>
        <v>0</v>
      </c>
      <c r="BL1402" s="17" t="s">
        <v>307</v>
      </c>
      <c r="BM1402" s="231" t="s">
        <v>1653</v>
      </c>
    </row>
    <row r="1403" s="14" customFormat="1">
      <c r="A1403" s="14"/>
      <c r="B1403" s="244"/>
      <c r="C1403" s="245"/>
      <c r="D1403" s="235" t="s">
        <v>179</v>
      </c>
      <c r="E1403" s="246" t="s">
        <v>1</v>
      </c>
      <c r="F1403" s="247" t="s">
        <v>1654</v>
      </c>
      <c r="G1403" s="245"/>
      <c r="H1403" s="248">
        <v>31.579999999999998</v>
      </c>
      <c r="I1403" s="249"/>
      <c r="J1403" s="245"/>
      <c r="K1403" s="245"/>
      <c r="L1403" s="250"/>
      <c r="M1403" s="251"/>
      <c r="N1403" s="252"/>
      <c r="O1403" s="252"/>
      <c r="P1403" s="252"/>
      <c r="Q1403" s="252"/>
      <c r="R1403" s="252"/>
      <c r="S1403" s="252"/>
      <c r="T1403" s="253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4" t="s">
        <v>179</v>
      </c>
      <c r="AU1403" s="254" t="s">
        <v>82</v>
      </c>
      <c r="AV1403" s="14" t="s">
        <v>82</v>
      </c>
      <c r="AW1403" s="14" t="s">
        <v>30</v>
      </c>
      <c r="AX1403" s="14" t="s">
        <v>73</v>
      </c>
      <c r="AY1403" s="254" t="s">
        <v>171</v>
      </c>
    </row>
    <row r="1404" s="14" customFormat="1">
      <c r="A1404" s="14"/>
      <c r="B1404" s="244"/>
      <c r="C1404" s="245"/>
      <c r="D1404" s="235" t="s">
        <v>179</v>
      </c>
      <c r="E1404" s="246" t="s">
        <v>1</v>
      </c>
      <c r="F1404" s="247" t="s">
        <v>1655</v>
      </c>
      <c r="G1404" s="245"/>
      <c r="H1404" s="248">
        <v>21.84</v>
      </c>
      <c r="I1404" s="249"/>
      <c r="J1404" s="245"/>
      <c r="K1404" s="245"/>
      <c r="L1404" s="250"/>
      <c r="M1404" s="251"/>
      <c r="N1404" s="252"/>
      <c r="O1404" s="252"/>
      <c r="P1404" s="252"/>
      <c r="Q1404" s="252"/>
      <c r="R1404" s="252"/>
      <c r="S1404" s="252"/>
      <c r="T1404" s="253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4" t="s">
        <v>179</v>
      </c>
      <c r="AU1404" s="254" t="s">
        <v>82</v>
      </c>
      <c r="AV1404" s="14" t="s">
        <v>82</v>
      </c>
      <c r="AW1404" s="14" t="s">
        <v>30</v>
      </c>
      <c r="AX1404" s="14" t="s">
        <v>73</v>
      </c>
      <c r="AY1404" s="254" t="s">
        <v>171</v>
      </c>
    </row>
    <row r="1405" s="14" customFormat="1">
      <c r="A1405" s="14"/>
      <c r="B1405" s="244"/>
      <c r="C1405" s="245"/>
      <c r="D1405" s="235" t="s">
        <v>179</v>
      </c>
      <c r="E1405" s="246" t="s">
        <v>1</v>
      </c>
      <c r="F1405" s="247" t="s">
        <v>1656</v>
      </c>
      <c r="G1405" s="245"/>
      <c r="H1405" s="248">
        <v>13.34</v>
      </c>
      <c r="I1405" s="249"/>
      <c r="J1405" s="245"/>
      <c r="K1405" s="245"/>
      <c r="L1405" s="250"/>
      <c r="M1405" s="251"/>
      <c r="N1405" s="252"/>
      <c r="O1405" s="252"/>
      <c r="P1405" s="252"/>
      <c r="Q1405" s="252"/>
      <c r="R1405" s="252"/>
      <c r="S1405" s="252"/>
      <c r="T1405" s="253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4" t="s">
        <v>179</v>
      </c>
      <c r="AU1405" s="254" t="s">
        <v>82</v>
      </c>
      <c r="AV1405" s="14" t="s">
        <v>82</v>
      </c>
      <c r="AW1405" s="14" t="s">
        <v>30</v>
      </c>
      <c r="AX1405" s="14" t="s">
        <v>73</v>
      </c>
      <c r="AY1405" s="254" t="s">
        <v>171</v>
      </c>
    </row>
    <row r="1406" s="14" customFormat="1">
      <c r="A1406" s="14"/>
      <c r="B1406" s="244"/>
      <c r="C1406" s="245"/>
      <c r="D1406" s="235" t="s">
        <v>179</v>
      </c>
      <c r="E1406" s="246" t="s">
        <v>1</v>
      </c>
      <c r="F1406" s="247" t="s">
        <v>1657</v>
      </c>
      <c r="G1406" s="245"/>
      <c r="H1406" s="248">
        <v>20.66</v>
      </c>
      <c r="I1406" s="249"/>
      <c r="J1406" s="245"/>
      <c r="K1406" s="245"/>
      <c r="L1406" s="250"/>
      <c r="M1406" s="251"/>
      <c r="N1406" s="252"/>
      <c r="O1406" s="252"/>
      <c r="P1406" s="252"/>
      <c r="Q1406" s="252"/>
      <c r="R1406" s="252"/>
      <c r="S1406" s="252"/>
      <c r="T1406" s="253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4" t="s">
        <v>179</v>
      </c>
      <c r="AU1406" s="254" t="s">
        <v>82</v>
      </c>
      <c r="AV1406" s="14" t="s">
        <v>82</v>
      </c>
      <c r="AW1406" s="14" t="s">
        <v>30</v>
      </c>
      <c r="AX1406" s="14" t="s">
        <v>73</v>
      </c>
      <c r="AY1406" s="254" t="s">
        <v>171</v>
      </c>
    </row>
    <row r="1407" s="14" customFormat="1">
      <c r="A1407" s="14"/>
      <c r="B1407" s="244"/>
      <c r="C1407" s="245"/>
      <c r="D1407" s="235" t="s">
        <v>179</v>
      </c>
      <c r="E1407" s="246" t="s">
        <v>1</v>
      </c>
      <c r="F1407" s="247" t="s">
        <v>1658</v>
      </c>
      <c r="G1407" s="245"/>
      <c r="H1407" s="248">
        <v>10.6</v>
      </c>
      <c r="I1407" s="249"/>
      <c r="J1407" s="245"/>
      <c r="K1407" s="245"/>
      <c r="L1407" s="250"/>
      <c r="M1407" s="251"/>
      <c r="N1407" s="252"/>
      <c r="O1407" s="252"/>
      <c r="P1407" s="252"/>
      <c r="Q1407" s="252"/>
      <c r="R1407" s="252"/>
      <c r="S1407" s="252"/>
      <c r="T1407" s="253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4" t="s">
        <v>179</v>
      </c>
      <c r="AU1407" s="254" t="s">
        <v>82</v>
      </c>
      <c r="AV1407" s="14" t="s">
        <v>82</v>
      </c>
      <c r="AW1407" s="14" t="s">
        <v>30</v>
      </c>
      <c r="AX1407" s="14" t="s">
        <v>73</v>
      </c>
      <c r="AY1407" s="254" t="s">
        <v>171</v>
      </c>
    </row>
    <row r="1408" s="15" customFormat="1">
      <c r="A1408" s="15"/>
      <c r="B1408" s="255"/>
      <c r="C1408" s="256"/>
      <c r="D1408" s="235" t="s">
        <v>179</v>
      </c>
      <c r="E1408" s="257" t="s">
        <v>1</v>
      </c>
      <c r="F1408" s="258" t="s">
        <v>187</v>
      </c>
      <c r="G1408" s="256"/>
      <c r="H1408" s="259">
        <v>98.019999999999996</v>
      </c>
      <c r="I1408" s="260"/>
      <c r="J1408" s="256"/>
      <c r="K1408" s="256"/>
      <c r="L1408" s="261"/>
      <c r="M1408" s="262"/>
      <c r="N1408" s="263"/>
      <c r="O1408" s="263"/>
      <c r="P1408" s="263"/>
      <c r="Q1408" s="263"/>
      <c r="R1408" s="263"/>
      <c r="S1408" s="263"/>
      <c r="T1408" s="264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65" t="s">
        <v>179</v>
      </c>
      <c r="AU1408" s="265" t="s">
        <v>82</v>
      </c>
      <c r="AV1408" s="15" t="s">
        <v>177</v>
      </c>
      <c r="AW1408" s="15" t="s">
        <v>30</v>
      </c>
      <c r="AX1408" s="15" t="s">
        <v>80</v>
      </c>
      <c r="AY1408" s="265" t="s">
        <v>171</v>
      </c>
    </row>
    <row r="1409" s="2" customFormat="1" ht="24.15" customHeight="1">
      <c r="A1409" s="38"/>
      <c r="B1409" s="39"/>
      <c r="C1409" s="266" t="s">
        <v>1659</v>
      </c>
      <c r="D1409" s="266" t="s">
        <v>393</v>
      </c>
      <c r="E1409" s="267" t="s">
        <v>1660</v>
      </c>
      <c r="F1409" s="268" t="s">
        <v>1661</v>
      </c>
      <c r="G1409" s="269" t="s">
        <v>195</v>
      </c>
      <c r="H1409" s="270">
        <v>180.06299999999999</v>
      </c>
      <c r="I1409" s="271"/>
      <c r="J1409" s="272">
        <f>ROUND(I1409*H1409,2)</f>
        <v>0</v>
      </c>
      <c r="K1409" s="273"/>
      <c r="L1409" s="274"/>
      <c r="M1409" s="275" t="s">
        <v>1</v>
      </c>
      <c r="N1409" s="276" t="s">
        <v>38</v>
      </c>
      <c r="O1409" s="91"/>
      <c r="P1409" s="229">
        <f>O1409*H1409</f>
        <v>0</v>
      </c>
      <c r="Q1409" s="229">
        <v>0.0011999999999999999</v>
      </c>
      <c r="R1409" s="229">
        <f>Q1409*H1409</f>
        <v>0.21607559999999998</v>
      </c>
      <c r="S1409" s="229">
        <v>0</v>
      </c>
      <c r="T1409" s="230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31" t="s">
        <v>399</v>
      </c>
      <c r="AT1409" s="231" t="s">
        <v>393</v>
      </c>
      <c r="AU1409" s="231" t="s">
        <v>82</v>
      </c>
      <c r="AY1409" s="17" t="s">
        <v>171</v>
      </c>
      <c r="BE1409" s="232">
        <f>IF(N1409="základní",J1409,0)</f>
        <v>0</v>
      </c>
      <c r="BF1409" s="232">
        <f>IF(N1409="snížená",J1409,0)</f>
        <v>0</v>
      </c>
      <c r="BG1409" s="232">
        <f>IF(N1409="zákl. přenesená",J1409,0)</f>
        <v>0</v>
      </c>
      <c r="BH1409" s="232">
        <f>IF(N1409="sníž. přenesená",J1409,0)</f>
        <v>0</v>
      </c>
      <c r="BI1409" s="232">
        <f>IF(N1409="nulová",J1409,0)</f>
        <v>0</v>
      </c>
      <c r="BJ1409" s="17" t="s">
        <v>80</v>
      </c>
      <c r="BK1409" s="232">
        <f>ROUND(I1409*H1409,2)</f>
        <v>0</v>
      </c>
      <c r="BL1409" s="17" t="s">
        <v>307</v>
      </c>
      <c r="BM1409" s="231" t="s">
        <v>1662</v>
      </c>
    </row>
    <row r="1410" s="14" customFormat="1">
      <c r="A1410" s="14"/>
      <c r="B1410" s="244"/>
      <c r="C1410" s="245"/>
      <c r="D1410" s="235" t="s">
        <v>179</v>
      </c>
      <c r="E1410" s="245"/>
      <c r="F1410" s="247" t="s">
        <v>1663</v>
      </c>
      <c r="G1410" s="245"/>
      <c r="H1410" s="248">
        <v>180.06299999999999</v>
      </c>
      <c r="I1410" s="249"/>
      <c r="J1410" s="245"/>
      <c r="K1410" s="245"/>
      <c r="L1410" s="250"/>
      <c r="M1410" s="251"/>
      <c r="N1410" s="252"/>
      <c r="O1410" s="252"/>
      <c r="P1410" s="252"/>
      <c r="Q1410" s="252"/>
      <c r="R1410" s="252"/>
      <c r="S1410" s="252"/>
      <c r="T1410" s="253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4" t="s">
        <v>179</v>
      </c>
      <c r="AU1410" s="254" t="s">
        <v>82</v>
      </c>
      <c r="AV1410" s="14" t="s">
        <v>82</v>
      </c>
      <c r="AW1410" s="14" t="s">
        <v>4</v>
      </c>
      <c r="AX1410" s="14" t="s">
        <v>80</v>
      </c>
      <c r="AY1410" s="254" t="s">
        <v>171</v>
      </c>
    </row>
    <row r="1411" s="2" customFormat="1" ht="16.5" customHeight="1">
      <c r="A1411" s="38"/>
      <c r="B1411" s="39"/>
      <c r="C1411" s="219" t="s">
        <v>1664</v>
      </c>
      <c r="D1411" s="219" t="s">
        <v>173</v>
      </c>
      <c r="E1411" s="220" t="s">
        <v>1665</v>
      </c>
      <c r="F1411" s="221" t="s">
        <v>1666</v>
      </c>
      <c r="G1411" s="222" t="s">
        <v>211</v>
      </c>
      <c r="H1411" s="223">
        <v>131.91999999999999</v>
      </c>
      <c r="I1411" s="224"/>
      <c r="J1411" s="225">
        <f>ROUND(I1411*H1411,2)</f>
        <v>0</v>
      </c>
      <c r="K1411" s="226"/>
      <c r="L1411" s="44"/>
      <c r="M1411" s="227" t="s">
        <v>1</v>
      </c>
      <c r="N1411" s="228" t="s">
        <v>38</v>
      </c>
      <c r="O1411" s="91"/>
      <c r="P1411" s="229">
        <f>O1411*H1411</f>
        <v>0</v>
      </c>
      <c r="Q1411" s="229">
        <v>0</v>
      </c>
      <c r="R1411" s="229">
        <f>Q1411*H1411</f>
        <v>0</v>
      </c>
      <c r="S1411" s="229">
        <v>0.035299999999999998</v>
      </c>
      <c r="T1411" s="230">
        <f>S1411*H1411</f>
        <v>4.6567759999999989</v>
      </c>
      <c r="U1411" s="38"/>
      <c r="V1411" s="38"/>
      <c r="W1411" s="38"/>
      <c r="X1411" s="38"/>
      <c r="Y1411" s="38"/>
      <c r="Z1411" s="38"/>
      <c r="AA1411" s="38"/>
      <c r="AB1411" s="38"/>
      <c r="AC1411" s="38"/>
      <c r="AD1411" s="38"/>
      <c r="AE1411" s="38"/>
      <c r="AR1411" s="231" t="s">
        <v>307</v>
      </c>
      <c r="AT1411" s="231" t="s">
        <v>173</v>
      </c>
      <c r="AU1411" s="231" t="s">
        <v>82</v>
      </c>
      <c r="AY1411" s="17" t="s">
        <v>171</v>
      </c>
      <c r="BE1411" s="232">
        <f>IF(N1411="základní",J1411,0)</f>
        <v>0</v>
      </c>
      <c r="BF1411" s="232">
        <f>IF(N1411="snížená",J1411,0)</f>
        <v>0</v>
      </c>
      <c r="BG1411" s="232">
        <f>IF(N1411="zákl. přenesená",J1411,0)</f>
        <v>0</v>
      </c>
      <c r="BH1411" s="232">
        <f>IF(N1411="sníž. přenesená",J1411,0)</f>
        <v>0</v>
      </c>
      <c r="BI1411" s="232">
        <f>IF(N1411="nulová",J1411,0)</f>
        <v>0</v>
      </c>
      <c r="BJ1411" s="17" t="s">
        <v>80</v>
      </c>
      <c r="BK1411" s="232">
        <f>ROUND(I1411*H1411,2)</f>
        <v>0</v>
      </c>
      <c r="BL1411" s="17" t="s">
        <v>307</v>
      </c>
      <c r="BM1411" s="231" t="s">
        <v>1667</v>
      </c>
    </row>
    <row r="1412" s="14" customFormat="1">
      <c r="A1412" s="14"/>
      <c r="B1412" s="244"/>
      <c r="C1412" s="245"/>
      <c r="D1412" s="235" t="s">
        <v>179</v>
      </c>
      <c r="E1412" s="246" t="s">
        <v>1</v>
      </c>
      <c r="F1412" s="247" t="s">
        <v>1668</v>
      </c>
      <c r="G1412" s="245"/>
      <c r="H1412" s="248">
        <v>131.91999999999999</v>
      </c>
      <c r="I1412" s="249"/>
      <c r="J1412" s="245"/>
      <c r="K1412" s="245"/>
      <c r="L1412" s="250"/>
      <c r="M1412" s="251"/>
      <c r="N1412" s="252"/>
      <c r="O1412" s="252"/>
      <c r="P1412" s="252"/>
      <c r="Q1412" s="252"/>
      <c r="R1412" s="252"/>
      <c r="S1412" s="252"/>
      <c r="T1412" s="253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4" t="s">
        <v>179</v>
      </c>
      <c r="AU1412" s="254" t="s">
        <v>82</v>
      </c>
      <c r="AV1412" s="14" t="s">
        <v>82</v>
      </c>
      <c r="AW1412" s="14" t="s">
        <v>30</v>
      </c>
      <c r="AX1412" s="14" t="s">
        <v>73</v>
      </c>
      <c r="AY1412" s="254" t="s">
        <v>171</v>
      </c>
    </row>
    <row r="1413" s="15" customFormat="1">
      <c r="A1413" s="15"/>
      <c r="B1413" s="255"/>
      <c r="C1413" s="256"/>
      <c r="D1413" s="235" t="s">
        <v>179</v>
      </c>
      <c r="E1413" s="257" t="s">
        <v>1</v>
      </c>
      <c r="F1413" s="258" t="s">
        <v>187</v>
      </c>
      <c r="G1413" s="256"/>
      <c r="H1413" s="259">
        <v>131.91999999999999</v>
      </c>
      <c r="I1413" s="260"/>
      <c r="J1413" s="256"/>
      <c r="K1413" s="256"/>
      <c r="L1413" s="261"/>
      <c r="M1413" s="262"/>
      <c r="N1413" s="263"/>
      <c r="O1413" s="263"/>
      <c r="P1413" s="263"/>
      <c r="Q1413" s="263"/>
      <c r="R1413" s="263"/>
      <c r="S1413" s="263"/>
      <c r="T1413" s="264"/>
      <c r="U1413" s="15"/>
      <c r="V1413" s="15"/>
      <c r="W1413" s="15"/>
      <c r="X1413" s="15"/>
      <c r="Y1413" s="15"/>
      <c r="Z1413" s="15"/>
      <c r="AA1413" s="15"/>
      <c r="AB1413" s="15"/>
      <c r="AC1413" s="15"/>
      <c r="AD1413" s="15"/>
      <c r="AE1413" s="15"/>
      <c r="AT1413" s="265" t="s">
        <v>179</v>
      </c>
      <c r="AU1413" s="265" t="s">
        <v>82</v>
      </c>
      <c r="AV1413" s="15" t="s">
        <v>177</v>
      </c>
      <c r="AW1413" s="15" t="s">
        <v>30</v>
      </c>
      <c r="AX1413" s="15" t="s">
        <v>80</v>
      </c>
      <c r="AY1413" s="265" t="s">
        <v>171</v>
      </c>
    </row>
    <row r="1414" s="2" customFormat="1" ht="37.8" customHeight="1">
      <c r="A1414" s="38"/>
      <c r="B1414" s="39"/>
      <c r="C1414" s="219" t="s">
        <v>1669</v>
      </c>
      <c r="D1414" s="219" t="s">
        <v>173</v>
      </c>
      <c r="E1414" s="220" t="s">
        <v>1670</v>
      </c>
      <c r="F1414" s="221" t="s">
        <v>1671</v>
      </c>
      <c r="G1414" s="222" t="s">
        <v>211</v>
      </c>
      <c r="H1414" s="223">
        <v>117.31</v>
      </c>
      <c r="I1414" s="224"/>
      <c r="J1414" s="225">
        <f>ROUND(I1414*H1414,2)</f>
        <v>0</v>
      </c>
      <c r="K1414" s="226"/>
      <c r="L1414" s="44"/>
      <c r="M1414" s="227" t="s">
        <v>1</v>
      </c>
      <c r="N1414" s="228" t="s">
        <v>38</v>
      </c>
      <c r="O1414" s="91"/>
      <c r="P1414" s="229">
        <f>O1414*H1414</f>
        <v>0</v>
      </c>
      <c r="Q1414" s="229">
        <v>0.0089999999999999993</v>
      </c>
      <c r="R1414" s="229">
        <f>Q1414*H1414</f>
        <v>1.05579</v>
      </c>
      <c r="S1414" s="229">
        <v>0</v>
      </c>
      <c r="T1414" s="230">
        <f>S1414*H1414</f>
        <v>0</v>
      </c>
      <c r="U1414" s="38"/>
      <c r="V1414" s="38"/>
      <c r="W1414" s="38"/>
      <c r="X1414" s="38"/>
      <c r="Y1414" s="38"/>
      <c r="Z1414" s="38"/>
      <c r="AA1414" s="38"/>
      <c r="AB1414" s="38"/>
      <c r="AC1414" s="38"/>
      <c r="AD1414" s="38"/>
      <c r="AE1414" s="38"/>
      <c r="AR1414" s="231" t="s">
        <v>307</v>
      </c>
      <c r="AT1414" s="231" t="s">
        <v>173</v>
      </c>
      <c r="AU1414" s="231" t="s">
        <v>82</v>
      </c>
      <c r="AY1414" s="17" t="s">
        <v>171</v>
      </c>
      <c r="BE1414" s="232">
        <f>IF(N1414="základní",J1414,0)</f>
        <v>0</v>
      </c>
      <c r="BF1414" s="232">
        <f>IF(N1414="snížená",J1414,0)</f>
        <v>0</v>
      </c>
      <c r="BG1414" s="232">
        <f>IF(N1414="zákl. přenesená",J1414,0)</f>
        <v>0</v>
      </c>
      <c r="BH1414" s="232">
        <f>IF(N1414="sníž. přenesená",J1414,0)</f>
        <v>0</v>
      </c>
      <c r="BI1414" s="232">
        <f>IF(N1414="nulová",J1414,0)</f>
        <v>0</v>
      </c>
      <c r="BJ1414" s="17" t="s">
        <v>80</v>
      </c>
      <c r="BK1414" s="232">
        <f>ROUND(I1414*H1414,2)</f>
        <v>0</v>
      </c>
      <c r="BL1414" s="17" t="s">
        <v>307</v>
      </c>
      <c r="BM1414" s="231" t="s">
        <v>1672</v>
      </c>
    </row>
    <row r="1415" s="14" customFormat="1">
      <c r="A1415" s="14"/>
      <c r="B1415" s="244"/>
      <c r="C1415" s="245"/>
      <c r="D1415" s="235" t="s">
        <v>179</v>
      </c>
      <c r="E1415" s="246" t="s">
        <v>1</v>
      </c>
      <c r="F1415" s="247" t="s">
        <v>434</v>
      </c>
      <c r="G1415" s="245"/>
      <c r="H1415" s="248">
        <v>117.31</v>
      </c>
      <c r="I1415" s="249"/>
      <c r="J1415" s="245"/>
      <c r="K1415" s="245"/>
      <c r="L1415" s="250"/>
      <c r="M1415" s="251"/>
      <c r="N1415" s="252"/>
      <c r="O1415" s="252"/>
      <c r="P1415" s="252"/>
      <c r="Q1415" s="252"/>
      <c r="R1415" s="252"/>
      <c r="S1415" s="252"/>
      <c r="T1415" s="253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4" t="s">
        <v>179</v>
      </c>
      <c r="AU1415" s="254" t="s">
        <v>82</v>
      </c>
      <c r="AV1415" s="14" t="s">
        <v>82</v>
      </c>
      <c r="AW1415" s="14" t="s">
        <v>30</v>
      </c>
      <c r="AX1415" s="14" t="s">
        <v>73</v>
      </c>
      <c r="AY1415" s="254" t="s">
        <v>171</v>
      </c>
    </row>
    <row r="1416" s="15" customFormat="1">
      <c r="A1416" s="15"/>
      <c r="B1416" s="255"/>
      <c r="C1416" s="256"/>
      <c r="D1416" s="235" t="s">
        <v>179</v>
      </c>
      <c r="E1416" s="257" t="s">
        <v>1</v>
      </c>
      <c r="F1416" s="258" t="s">
        <v>187</v>
      </c>
      <c r="G1416" s="256"/>
      <c r="H1416" s="259">
        <v>117.31</v>
      </c>
      <c r="I1416" s="260"/>
      <c r="J1416" s="256"/>
      <c r="K1416" s="256"/>
      <c r="L1416" s="261"/>
      <c r="M1416" s="262"/>
      <c r="N1416" s="263"/>
      <c r="O1416" s="263"/>
      <c r="P1416" s="263"/>
      <c r="Q1416" s="263"/>
      <c r="R1416" s="263"/>
      <c r="S1416" s="263"/>
      <c r="T1416" s="264"/>
      <c r="U1416" s="15"/>
      <c r="V1416" s="15"/>
      <c r="W1416" s="15"/>
      <c r="X1416" s="15"/>
      <c r="Y1416" s="15"/>
      <c r="Z1416" s="15"/>
      <c r="AA1416" s="15"/>
      <c r="AB1416" s="15"/>
      <c r="AC1416" s="15"/>
      <c r="AD1416" s="15"/>
      <c r="AE1416" s="15"/>
      <c r="AT1416" s="265" t="s">
        <v>179</v>
      </c>
      <c r="AU1416" s="265" t="s">
        <v>82</v>
      </c>
      <c r="AV1416" s="15" t="s">
        <v>177</v>
      </c>
      <c r="AW1416" s="15" t="s">
        <v>30</v>
      </c>
      <c r="AX1416" s="15" t="s">
        <v>80</v>
      </c>
      <c r="AY1416" s="265" t="s">
        <v>171</v>
      </c>
    </row>
    <row r="1417" s="2" customFormat="1" ht="37.8" customHeight="1">
      <c r="A1417" s="38"/>
      <c r="B1417" s="39"/>
      <c r="C1417" s="266" t="s">
        <v>1673</v>
      </c>
      <c r="D1417" s="266" t="s">
        <v>393</v>
      </c>
      <c r="E1417" s="267" t="s">
        <v>1674</v>
      </c>
      <c r="F1417" s="268" t="s">
        <v>1675</v>
      </c>
      <c r="G1417" s="269" t="s">
        <v>211</v>
      </c>
      <c r="H1417" s="270">
        <v>146.63800000000001</v>
      </c>
      <c r="I1417" s="271"/>
      <c r="J1417" s="272">
        <f>ROUND(I1417*H1417,2)</f>
        <v>0</v>
      </c>
      <c r="K1417" s="273"/>
      <c r="L1417" s="274"/>
      <c r="M1417" s="275" t="s">
        <v>1</v>
      </c>
      <c r="N1417" s="276" t="s">
        <v>38</v>
      </c>
      <c r="O1417" s="91"/>
      <c r="P1417" s="229">
        <f>O1417*H1417</f>
        <v>0</v>
      </c>
      <c r="Q1417" s="229">
        <v>0.019199999999999998</v>
      </c>
      <c r="R1417" s="229">
        <f>Q1417*H1417</f>
        <v>2.8154496</v>
      </c>
      <c r="S1417" s="229">
        <v>0</v>
      </c>
      <c r="T1417" s="230">
        <f>S1417*H1417</f>
        <v>0</v>
      </c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  <c r="AE1417" s="38"/>
      <c r="AR1417" s="231" t="s">
        <v>399</v>
      </c>
      <c r="AT1417" s="231" t="s">
        <v>393</v>
      </c>
      <c r="AU1417" s="231" t="s">
        <v>82</v>
      </c>
      <c r="AY1417" s="17" t="s">
        <v>171</v>
      </c>
      <c r="BE1417" s="232">
        <f>IF(N1417="základní",J1417,0)</f>
        <v>0</v>
      </c>
      <c r="BF1417" s="232">
        <f>IF(N1417="snížená",J1417,0)</f>
        <v>0</v>
      </c>
      <c r="BG1417" s="232">
        <f>IF(N1417="zákl. přenesená",J1417,0)</f>
        <v>0</v>
      </c>
      <c r="BH1417" s="232">
        <f>IF(N1417="sníž. přenesená",J1417,0)</f>
        <v>0</v>
      </c>
      <c r="BI1417" s="232">
        <f>IF(N1417="nulová",J1417,0)</f>
        <v>0</v>
      </c>
      <c r="BJ1417" s="17" t="s">
        <v>80</v>
      </c>
      <c r="BK1417" s="232">
        <f>ROUND(I1417*H1417,2)</f>
        <v>0</v>
      </c>
      <c r="BL1417" s="17" t="s">
        <v>307</v>
      </c>
      <c r="BM1417" s="231" t="s">
        <v>1676</v>
      </c>
    </row>
    <row r="1418" s="13" customFormat="1">
      <c r="A1418" s="13"/>
      <c r="B1418" s="233"/>
      <c r="C1418" s="234"/>
      <c r="D1418" s="235" t="s">
        <v>179</v>
      </c>
      <c r="E1418" s="236" t="s">
        <v>1</v>
      </c>
      <c r="F1418" s="237" t="s">
        <v>1677</v>
      </c>
      <c r="G1418" s="234"/>
      <c r="H1418" s="236" t="s">
        <v>1</v>
      </c>
      <c r="I1418" s="238"/>
      <c r="J1418" s="234"/>
      <c r="K1418" s="234"/>
      <c r="L1418" s="239"/>
      <c r="M1418" s="240"/>
      <c r="N1418" s="241"/>
      <c r="O1418" s="241"/>
      <c r="P1418" s="241"/>
      <c r="Q1418" s="241"/>
      <c r="R1418" s="241"/>
      <c r="S1418" s="241"/>
      <c r="T1418" s="242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3" t="s">
        <v>179</v>
      </c>
      <c r="AU1418" s="243" t="s">
        <v>82</v>
      </c>
      <c r="AV1418" s="13" t="s">
        <v>80</v>
      </c>
      <c r="AW1418" s="13" t="s">
        <v>30</v>
      </c>
      <c r="AX1418" s="13" t="s">
        <v>73</v>
      </c>
      <c r="AY1418" s="243" t="s">
        <v>171</v>
      </c>
    </row>
    <row r="1419" s="14" customFormat="1">
      <c r="A1419" s="14"/>
      <c r="B1419" s="244"/>
      <c r="C1419" s="245"/>
      <c r="D1419" s="235" t="s">
        <v>179</v>
      </c>
      <c r="E1419" s="246" t="s">
        <v>1</v>
      </c>
      <c r="F1419" s="247" t="s">
        <v>1678</v>
      </c>
      <c r="G1419" s="245"/>
      <c r="H1419" s="248">
        <v>146.63800000000001</v>
      </c>
      <c r="I1419" s="249"/>
      <c r="J1419" s="245"/>
      <c r="K1419" s="245"/>
      <c r="L1419" s="250"/>
      <c r="M1419" s="251"/>
      <c r="N1419" s="252"/>
      <c r="O1419" s="252"/>
      <c r="P1419" s="252"/>
      <c r="Q1419" s="252"/>
      <c r="R1419" s="252"/>
      <c r="S1419" s="252"/>
      <c r="T1419" s="253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4" t="s">
        <v>179</v>
      </c>
      <c r="AU1419" s="254" t="s">
        <v>82</v>
      </c>
      <c r="AV1419" s="14" t="s">
        <v>82</v>
      </c>
      <c r="AW1419" s="14" t="s">
        <v>30</v>
      </c>
      <c r="AX1419" s="14" t="s">
        <v>73</v>
      </c>
      <c r="AY1419" s="254" t="s">
        <v>171</v>
      </c>
    </row>
    <row r="1420" s="15" customFormat="1">
      <c r="A1420" s="15"/>
      <c r="B1420" s="255"/>
      <c r="C1420" s="256"/>
      <c r="D1420" s="235" t="s">
        <v>179</v>
      </c>
      <c r="E1420" s="257" t="s">
        <v>1</v>
      </c>
      <c r="F1420" s="258" t="s">
        <v>187</v>
      </c>
      <c r="G1420" s="256"/>
      <c r="H1420" s="259">
        <v>146.63800000000001</v>
      </c>
      <c r="I1420" s="260"/>
      <c r="J1420" s="256"/>
      <c r="K1420" s="256"/>
      <c r="L1420" s="261"/>
      <c r="M1420" s="262"/>
      <c r="N1420" s="263"/>
      <c r="O1420" s="263"/>
      <c r="P1420" s="263"/>
      <c r="Q1420" s="263"/>
      <c r="R1420" s="263"/>
      <c r="S1420" s="263"/>
      <c r="T1420" s="264"/>
      <c r="U1420" s="15"/>
      <c r="V1420" s="15"/>
      <c r="W1420" s="15"/>
      <c r="X1420" s="15"/>
      <c r="Y1420" s="15"/>
      <c r="Z1420" s="15"/>
      <c r="AA1420" s="15"/>
      <c r="AB1420" s="15"/>
      <c r="AC1420" s="15"/>
      <c r="AD1420" s="15"/>
      <c r="AE1420" s="15"/>
      <c r="AT1420" s="265" t="s">
        <v>179</v>
      </c>
      <c r="AU1420" s="265" t="s">
        <v>82</v>
      </c>
      <c r="AV1420" s="15" t="s">
        <v>177</v>
      </c>
      <c r="AW1420" s="15" t="s">
        <v>30</v>
      </c>
      <c r="AX1420" s="15" t="s">
        <v>80</v>
      </c>
      <c r="AY1420" s="265" t="s">
        <v>171</v>
      </c>
    </row>
    <row r="1421" s="2" customFormat="1" ht="24.15" customHeight="1">
      <c r="A1421" s="38"/>
      <c r="B1421" s="39"/>
      <c r="C1421" s="219" t="s">
        <v>1679</v>
      </c>
      <c r="D1421" s="219" t="s">
        <v>173</v>
      </c>
      <c r="E1421" s="220" t="s">
        <v>1680</v>
      </c>
      <c r="F1421" s="221" t="s">
        <v>1681</v>
      </c>
      <c r="G1421" s="222" t="s">
        <v>211</v>
      </c>
      <c r="H1421" s="223">
        <v>12.130000000000001</v>
      </c>
      <c r="I1421" s="224"/>
      <c r="J1421" s="225">
        <f>ROUND(I1421*H1421,2)</f>
        <v>0</v>
      </c>
      <c r="K1421" s="226"/>
      <c r="L1421" s="44"/>
      <c r="M1421" s="227" t="s">
        <v>1</v>
      </c>
      <c r="N1421" s="228" t="s">
        <v>38</v>
      </c>
      <c r="O1421" s="91"/>
      <c r="P1421" s="229">
        <f>O1421*H1421</f>
        <v>0</v>
      </c>
      <c r="Q1421" s="229">
        <v>0</v>
      </c>
      <c r="R1421" s="229">
        <f>Q1421*H1421</f>
        <v>0</v>
      </c>
      <c r="S1421" s="229">
        <v>0</v>
      </c>
      <c r="T1421" s="230">
        <f>S1421*H1421</f>
        <v>0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31" t="s">
        <v>307</v>
      </c>
      <c r="AT1421" s="231" t="s">
        <v>173</v>
      </c>
      <c r="AU1421" s="231" t="s">
        <v>82</v>
      </c>
      <c r="AY1421" s="17" t="s">
        <v>171</v>
      </c>
      <c r="BE1421" s="232">
        <f>IF(N1421="základní",J1421,0)</f>
        <v>0</v>
      </c>
      <c r="BF1421" s="232">
        <f>IF(N1421="snížená",J1421,0)</f>
        <v>0</v>
      </c>
      <c r="BG1421" s="232">
        <f>IF(N1421="zákl. přenesená",J1421,0)</f>
        <v>0</v>
      </c>
      <c r="BH1421" s="232">
        <f>IF(N1421="sníž. přenesená",J1421,0)</f>
        <v>0</v>
      </c>
      <c r="BI1421" s="232">
        <f>IF(N1421="nulová",J1421,0)</f>
        <v>0</v>
      </c>
      <c r="BJ1421" s="17" t="s">
        <v>80</v>
      </c>
      <c r="BK1421" s="232">
        <f>ROUND(I1421*H1421,2)</f>
        <v>0</v>
      </c>
      <c r="BL1421" s="17" t="s">
        <v>307</v>
      </c>
      <c r="BM1421" s="231" t="s">
        <v>1682</v>
      </c>
    </row>
    <row r="1422" s="14" customFormat="1">
      <c r="A1422" s="14"/>
      <c r="B1422" s="244"/>
      <c r="C1422" s="245"/>
      <c r="D1422" s="235" t="s">
        <v>179</v>
      </c>
      <c r="E1422" s="246" t="s">
        <v>1</v>
      </c>
      <c r="F1422" s="247" t="s">
        <v>1683</v>
      </c>
      <c r="G1422" s="245"/>
      <c r="H1422" s="248">
        <v>12.130000000000001</v>
      </c>
      <c r="I1422" s="249"/>
      <c r="J1422" s="245"/>
      <c r="K1422" s="245"/>
      <c r="L1422" s="250"/>
      <c r="M1422" s="251"/>
      <c r="N1422" s="252"/>
      <c r="O1422" s="252"/>
      <c r="P1422" s="252"/>
      <c r="Q1422" s="252"/>
      <c r="R1422" s="252"/>
      <c r="S1422" s="252"/>
      <c r="T1422" s="253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4" t="s">
        <v>179</v>
      </c>
      <c r="AU1422" s="254" t="s">
        <v>82</v>
      </c>
      <c r="AV1422" s="14" t="s">
        <v>82</v>
      </c>
      <c r="AW1422" s="14" t="s">
        <v>30</v>
      </c>
      <c r="AX1422" s="14" t="s">
        <v>73</v>
      </c>
      <c r="AY1422" s="254" t="s">
        <v>171</v>
      </c>
    </row>
    <row r="1423" s="15" customFormat="1">
      <c r="A1423" s="15"/>
      <c r="B1423" s="255"/>
      <c r="C1423" s="256"/>
      <c r="D1423" s="235" t="s">
        <v>179</v>
      </c>
      <c r="E1423" s="257" t="s">
        <v>1</v>
      </c>
      <c r="F1423" s="258" t="s">
        <v>187</v>
      </c>
      <c r="G1423" s="256"/>
      <c r="H1423" s="259">
        <v>12.130000000000001</v>
      </c>
      <c r="I1423" s="260"/>
      <c r="J1423" s="256"/>
      <c r="K1423" s="256"/>
      <c r="L1423" s="261"/>
      <c r="M1423" s="262"/>
      <c r="N1423" s="263"/>
      <c r="O1423" s="263"/>
      <c r="P1423" s="263"/>
      <c r="Q1423" s="263"/>
      <c r="R1423" s="263"/>
      <c r="S1423" s="263"/>
      <c r="T1423" s="264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65" t="s">
        <v>179</v>
      </c>
      <c r="AU1423" s="265" t="s">
        <v>82</v>
      </c>
      <c r="AV1423" s="15" t="s">
        <v>177</v>
      </c>
      <c r="AW1423" s="15" t="s">
        <v>30</v>
      </c>
      <c r="AX1423" s="15" t="s">
        <v>80</v>
      </c>
      <c r="AY1423" s="265" t="s">
        <v>171</v>
      </c>
    </row>
    <row r="1424" s="2" customFormat="1" ht="24.15" customHeight="1">
      <c r="A1424" s="38"/>
      <c r="B1424" s="39"/>
      <c r="C1424" s="219" t="s">
        <v>1684</v>
      </c>
      <c r="D1424" s="219" t="s">
        <v>173</v>
      </c>
      <c r="E1424" s="220" t="s">
        <v>1685</v>
      </c>
      <c r="F1424" s="221" t="s">
        <v>1686</v>
      </c>
      <c r="G1424" s="222" t="s">
        <v>211</v>
      </c>
      <c r="H1424" s="223">
        <v>22.559999999999999</v>
      </c>
      <c r="I1424" s="224"/>
      <c r="J1424" s="225">
        <f>ROUND(I1424*H1424,2)</f>
        <v>0</v>
      </c>
      <c r="K1424" s="226"/>
      <c r="L1424" s="44"/>
      <c r="M1424" s="227" t="s">
        <v>1</v>
      </c>
      <c r="N1424" s="228" t="s">
        <v>38</v>
      </c>
      <c r="O1424" s="91"/>
      <c r="P1424" s="229">
        <f>O1424*H1424</f>
        <v>0</v>
      </c>
      <c r="Q1424" s="229">
        <v>0.0015</v>
      </c>
      <c r="R1424" s="229">
        <f>Q1424*H1424</f>
        <v>0.033840000000000002</v>
      </c>
      <c r="S1424" s="229">
        <v>0</v>
      </c>
      <c r="T1424" s="230">
        <f>S1424*H1424</f>
        <v>0</v>
      </c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R1424" s="231" t="s">
        <v>307</v>
      </c>
      <c r="AT1424" s="231" t="s">
        <v>173</v>
      </c>
      <c r="AU1424" s="231" t="s">
        <v>82</v>
      </c>
      <c r="AY1424" s="17" t="s">
        <v>171</v>
      </c>
      <c r="BE1424" s="232">
        <f>IF(N1424="základní",J1424,0)</f>
        <v>0</v>
      </c>
      <c r="BF1424" s="232">
        <f>IF(N1424="snížená",J1424,0)</f>
        <v>0</v>
      </c>
      <c r="BG1424" s="232">
        <f>IF(N1424="zákl. přenesená",J1424,0)</f>
        <v>0</v>
      </c>
      <c r="BH1424" s="232">
        <f>IF(N1424="sníž. přenesená",J1424,0)</f>
        <v>0</v>
      </c>
      <c r="BI1424" s="232">
        <f>IF(N1424="nulová",J1424,0)</f>
        <v>0</v>
      </c>
      <c r="BJ1424" s="17" t="s">
        <v>80</v>
      </c>
      <c r="BK1424" s="232">
        <f>ROUND(I1424*H1424,2)</f>
        <v>0</v>
      </c>
      <c r="BL1424" s="17" t="s">
        <v>307</v>
      </c>
      <c r="BM1424" s="231" t="s">
        <v>1687</v>
      </c>
    </row>
    <row r="1425" s="13" customFormat="1">
      <c r="A1425" s="13"/>
      <c r="B1425" s="233"/>
      <c r="C1425" s="234"/>
      <c r="D1425" s="235" t="s">
        <v>179</v>
      </c>
      <c r="E1425" s="236" t="s">
        <v>1</v>
      </c>
      <c r="F1425" s="237" t="s">
        <v>1688</v>
      </c>
      <c r="G1425" s="234"/>
      <c r="H1425" s="236" t="s">
        <v>1</v>
      </c>
      <c r="I1425" s="238"/>
      <c r="J1425" s="234"/>
      <c r="K1425" s="234"/>
      <c r="L1425" s="239"/>
      <c r="M1425" s="240"/>
      <c r="N1425" s="241"/>
      <c r="O1425" s="241"/>
      <c r="P1425" s="241"/>
      <c r="Q1425" s="241"/>
      <c r="R1425" s="241"/>
      <c r="S1425" s="241"/>
      <c r="T1425" s="242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3" t="s">
        <v>179</v>
      </c>
      <c r="AU1425" s="243" t="s">
        <v>82</v>
      </c>
      <c r="AV1425" s="13" t="s">
        <v>80</v>
      </c>
      <c r="AW1425" s="13" t="s">
        <v>30</v>
      </c>
      <c r="AX1425" s="13" t="s">
        <v>73</v>
      </c>
      <c r="AY1425" s="243" t="s">
        <v>171</v>
      </c>
    </row>
    <row r="1426" s="14" customFormat="1">
      <c r="A1426" s="14"/>
      <c r="B1426" s="244"/>
      <c r="C1426" s="245"/>
      <c r="D1426" s="235" t="s">
        <v>179</v>
      </c>
      <c r="E1426" s="246" t="s">
        <v>1</v>
      </c>
      <c r="F1426" s="247" t="s">
        <v>1689</v>
      </c>
      <c r="G1426" s="245"/>
      <c r="H1426" s="248">
        <v>22.559999999999999</v>
      </c>
      <c r="I1426" s="249"/>
      <c r="J1426" s="245"/>
      <c r="K1426" s="245"/>
      <c r="L1426" s="250"/>
      <c r="M1426" s="251"/>
      <c r="N1426" s="252"/>
      <c r="O1426" s="252"/>
      <c r="P1426" s="252"/>
      <c r="Q1426" s="252"/>
      <c r="R1426" s="252"/>
      <c r="S1426" s="252"/>
      <c r="T1426" s="253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4" t="s">
        <v>179</v>
      </c>
      <c r="AU1426" s="254" t="s">
        <v>82</v>
      </c>
      <c r="AV1426" s="14" t="s">
        <v>82</v>
      </c>
      <c r="AW1426" s="14" t="s">
        <v>30</v>
      </c>
      <c r="AX1426" s="14" t="s">
        <v>80</v>
      </c>
      <c r="AY1426" s="254" t="s">
        <v>171</v>
      </c>
    </row>
    <row r="1427" s="2" customFormat="1" ht="16.5" customHeight="1">
      <c r="A1427" s="38"/>
      <c r="B1427" s="39"/>
      <c r="C1427" s="219" t="s">
        <v>1690</v>
      </c>
      <c r="D1427" s="219" t="s">
        <v>173</v>
      </c>
      <c r="E1427" s="220" t="s">
        <v>1691</v>
      </c>
      <c r="F1427" s="221" t="s">
        <v>1692</v>
      </c>
      <c r="G1427" s="222" t="s">
        <v>239</v>
      </c>
      <c r="H1427" s="223">
        <v>162.84</v>
      </c>
      <c r="I1427" s="224"/>
      <c r="J1427" s="225">
        <f>ROUND(I1427*H1427,2)</f>
        <v>0</v>
      </c>
      <c r="K1427" s="226"/>
      <c r="L1427" s="44"/>
      <c r="M1427" s="227" t="s">
        <v>1</v>
      </c>
      <c r="N1427" s="228" t="s">
        <v>38</v>
      </c>
      <c r="O1427" s="91"/>
      <c r="P1427" s="229">
        <f>O1427*H1427</f>
        <v>0</v>
      </c>
      <c r="Q1427" s="229">
        <v>3.0000000000000001E-05</v>
      </c>
      <c r="R1427" s="229">
        <f>Q1427*H1427</f>
        <v>0.0048852000000000001</v>
      </c>
      <c r="S1427" s="229">
        <v>0</v>
      </c>
      <c r="T1427" s="230">
        <f>S1427*H1427</f>
        <v>0</v>
      </c>
      <c r="U1427" s="38"/>
      <c r="V1427" s="38"/>
      <c r="W1427" s="38"/>
      <c r="X1427" s="38"/>
      <c r="Y1427" s="38"/>
      <c r="Z1427" s="38"/>
      <c r="AA1427" s="38"/>
      <c r="AB1427" s="38"/>
      <c r="AC1427" s="38"/>
      <c r="AD1427" s="38"/>
      <c r="AE1427" s="38"/>
      <c r="AR1427" s="231" t="s">
        <v>307</v>
      </c>
      <c r="AT1427" s="231" t="s">
        <v>173</v>
      </c>
      <c r="AU1427" s="231" t="s">
        <v>82</v>
      </c>
      <c r="AY1427" s="17" t="s">
        <v>171</v>
      </c>
      <c r="BE1427" s="232">
        <f>IF(N1427="základní",J1427,0)</f>
        <v>0</v>
      </c>
      <c r="BF1427" s="232">
        <f>IF(N1427="snížená",J1427,0)</f>
        <v>0</v>
      </c>
      <c r="BG1427" s="232">
        <f>IF(N1427="zákl. přenesená",J1427,0)</f>
        <v>0</v>
      </c>
      <c r="BH1427" s="232">
        <f>IF(N1427="sníž. přenesená",J1427,0)</f>
        <v>0</v>
      </c>
      <c r="BI1427" s="232">
        <f>IF(N1427="nulová",J1427,0)</f>
        <v>0</v>
      </c>
      <c r="BJ1427" s="17" t="s">
        <v>80</v>
      </c>
      <c r="BK1427" s="232">
        <f>ROUND(I1427*H1427,2)</f>
        <v>0</v>
      </c>
      <c r="BL1427" s="17" t="s">
        <v>307</v>
      </c>
      <c r="BM1427" s="231" t="s">
        <v>1693</v>
      </c>
    </row>
    <row r="1428" s="14" customFormat="1">
      <c r="A1428" s="14"/>
      <c r="B1428" s="244"/>
      <c r="C1428" s="245"/>
      <c r="D1428" s="235" t="s">
        <v>179</v>
      </c>
      <c r="E1428" s="246" t="s">
        <v>1</v>
      </c>
      <c r="F1428" s="247" t="s">
        <v>1694</v>
      </c>
      <c r="G1428" s="245"/>
      <c r="H1428" s="248">
        <v>38.579999999999998</v>
      </c>
      <c r="I1428" s="249"/>
      <c r="J1428" s="245"/>
      <c r="K1428" s="245"/>
      <c r="L1428" s="250"/>
      <c r="M1428" s="251"/>
      <c r="N1428" s="252"/>
      <c r="O1428" s="252"/>
      <c r="P1428" s="252"/>
      <c r="Q1428" s="252"/>
      <c r="R1428" s="252"/>
      <c r="S1428" s="252"/>
      <c r="T1428" s="253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4" t="s">
        <v>179</v>
      </c>
      <c r="AU1428" s="254" t="s">
        <v>82</v>
      </c>
      <c r="AV1428" s="14" t="s">
        <v>82</v>
      </c>
      <c r="AW1428" s="14" t="s">
        <v>30</v>
      </c>
      <c r="AX1428" s="14" t="s">
        <v>73</v>
      </c>
      <c r="AY1428" s="254" t="s">
        <v>171</v>
      </c>
    </row>
    <row r="1429" s="14" customFormat="1">
      <c r="A1429" s="14"/>
      <c r="B1429" s="244"/>
      <c r="C1429" s="245"/>
      <c r="D1429" s="235" t="s">
        <v>179</v>
      </c>
      <c r="E1429" s="246" t="s">
        <v>1</v>
      </c>
      <c r="F1429" s="247" t="s">
        <v>1695</v>
      </c>
      <c r="G1429" s="245"/>
      <c r="H1429" s="248">
        <v>23.34</v>
      </c>
      <c r="I1429" s="249"/>
      <c r="J1429" s="245"/>
      <c r="K1429" s="245"/>
      <c r="L1429" s="250"/>
      <c r="M1429" s="251"/>
      <c r="N1429" s="252"/>
      <c r="O1429" s="252"/>
      <c r="P1429" s="252"/>
      <c r="Q1429" s="252"/>
      <c r="R1429" s="252"/>
      <c r="S1429" s="252"/>
      <c r="T1429" s="253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4" t="s">
        <v>179</v>
      </c>
      <c r="AU1429" s="254" t="s">
        <v>82</v>
      </c>
      <c r="AV1429" s="14" t="s">
        <v>82</v>
      </c>
      <c r="AW1429" s="14" t="s">
        <v>30</v>
      </c>
      <c r="AX1429" s="14" t="s">
        <v>73</v>
      </c>
      <c r="AY1429" s="254" t="s">
        <v>171</v>
      </c>
    </row>
    <row r="1430" s="14" customFormat="1">
      <c r="A1430" s="14"/>
      <c r="B1430" s="244"/>
      <c r="C1430" s="245"/>
      <c r="D1430" s="235" t="s">
        <v>179</v>
      </c>
      <c r="E1430" s="246" t="s">
        <v>1</v>
      </c>
      <c r="F1430" s="247" t="s">
        <v>1696</v>
      </c>
      <c r="G1430" s="245"/>
      <c r="H1430" s="248">
        <v>16.640000000000001</v>
      </c>
      <c r="I1430" s="249"/>
      <c r="J1430" s="245"/>
      <c r="K1430" s="245"/>
      <c r="L1430" s="250"/>
      <c r="M1430" s="251"/>
      <c r="N1430" s="252"/>
      <c r="O1430" s="252"/>
      <c r="P1430" s="252"/>
      <c r="Q1430" s="252"/>
      <c r="R1430" s="252"/>
      <c r="S1430" s="252"/>
      <c r="T1430" s="253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4" t="s">
        <v>179</v>
      </c>
      <c r="AU1430" s="254" t="s">
        <v>82</v>
      </c>
      <c r="AV1430" s="14" t="s">
        <v>82</v>
      </c>
      <c r="AW1430" s="14" t="s">
        <v>30</v>
      </c>
      <c r="AX1430" s="14" t="s">
        <v>73</v>
      </c>
      <c r="AY1430" s="254" t="s">
        <v>171</v>
      </c>
    </row>
    <row r="1431" s="14" customFormat="1">
      <c r="A1431" s="14"/>
      <c r="B1431" s="244"/>
      <c r="C1431" s="245"/>
      <c r="D1431" s="235" t="s">
        <v>179</v>
      </c>
      <c r="E1431" s="246" t="s">
        <v>1</v>
      </c>
      <c r="F1431" s="247" t="s">
        <v>1697</v>
      </c>
      <c r="G1431" s="245"/>
      <c r="H1431" s="248">
        <v>22.760000000000002</v>
      </c>
      <c r="I1431" s="249"/>
      <c r="J1431" s="245"/>
      <c r="K1431" s="245"/>
      <c r="L1431" s="250"/>
      <c r="M1431" s="251"/>
      <c r="N1431" s="252"/>
      <c r="O1431" s="252"/>
      <c r="P1431" s="252"/>
      <c r="Q1431" s="252"/>
      <c r="R1431" s="252"/>
      <c r="S1431" s="252"/>
      <c r="T1431" s="253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4" t="s">
        <v>179</v>
      </c>
      <c r="AU1431" s="254" t="s">
        <v>82</v>
      </c>
      <c r="AV1431" s="14" t="s">
        <v>82</v>
      </c>
      <c r="AW1431" s="14" t="s">
        <v>30</v>
      </c>
      <c r="AX1431" s="14" t="s">
        <v>73</v>
      </c>
      <c r="AY1431" s="254" t="s">
        <v>171</v>
      </c>
    </row>
    <row r="1432" s="14" customFormat="1">
      <c r="A1432" s="14"/>
      <c r="B1432" s="244"/>
      <c r="C1432" s="245"/>
      <c r="D1432" s="235" t="s">
        <v>179</v>
      </c>
      <c r="E1432" s="246" t="s">
        <v>1</v>
      </c>
      <c r="F1432" s="247" t="s">
        <v>1698</v>
      </c>
      <c r="G1432" s="245"/>
      <c r="H1432" s="248">
        <v>12</v>
      </c>
      <c r="I1432" s="249"/>
      <c r="J1432" s="245"/>
      <c r="K1432" s="245"/>
      <c r="L1432" s="250"/>
      <c r="M1432" s="251"/>
      <c r="N1432" s="252"/>
      <c r="O1432" s="252"/>
      <c r="P1432" s="252"/>
      <c r="Q1432" s="252"/>
      <c r="R1432" s="252"/>
      <c r="S1432" s="252"/>
      <c r="T1432" s="253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4" t="s">
        <v>179</v>
      </c>
      <c r="AU1432" s="254" t="s">
        <v>82</v>
      </c>
      <c r="AV1432" s="14" t="s">
        <v>82</v>
      </c>
      <c r="AW1432" s="14" t="s">
        <v>30</v>
      </c>
      <c r="AX1432" s="14" t="s">
        <v>73</v>
      </c>
      <c r="AY1432" s="254" t="s">
        <v>171</v>
      </c>
    </row>
    <row r="1433" s="14" customFormat="1">
      <c r="A1433" s="14"/>
      <c r="B1433" s="244"/>
      <c r="C1433" s="245"/>
      <c r="D1433" s="235" t="s">
        <v>179</v>
      </c>
      <c r="E1433" s="246" t="s">
        <v>1</v>
      </c>
      <c r="F1433" s="247" t="s">
        <v>1699</v>
      </c>
      <c r="G1433" s="245"/>
      <c r="H1433" s="248">
        <v>21.98</v>
      </c>
      <c r="I1433" s="249"/>
      <c r="J1433" s="245"/>
      <c r="K1433" s="245"/>
      <c r="L1433" s="250"/>
      <c r="M1433" s="251"/>
      <c r="N1433" s="252"/>
      <c r="O1433" s="252"/>
      <c r="P1433" s="252"/>
      <c r="Q1433" s="252"/>
      <c r="R1433" s="252"/>
      <c r="S1433" s="252"/>
      <c r="T1433" s="253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4" t="s">
        <v>179</v>
      </c>
      <c r="AU1433" s="254" t="s">
        <v>82</v>
      </c>
      <c r="AV1433" s="14" t="s">
        <v>82</v>
      </c>
      <c r="AW1433" s="14" t="s">
        <v>30</v>
      </c>
      <c r="AX1433" s="14" t="s">
        <v>73</v>
      </c>
      <c r="AY1433" s="254" t="s">
        <v>171</v>
      </c>
    </row>
    <row r="1434" s="14" customFormat="1">
      <c r="A1434" s="14"/>
      <c r="B1434" s="244"/>
      <c r="C1434" s="245"/>
      <c r="D1434" s="235" t="s">
        <v>179</v>
      </c>
      <c r="E1434" s="246" t="s">
        <v>1</v>
      </c>
      <c r="F1434" s="247" t="s">
        <v>1700</v>
      </c>
      <c r="G1434" s="245"/>
      <c r="H1434" s="248">
        <v>6.9400000000000004</v>
      </c>
      <c r="I1434" s="249"/>
      <c r="J1434" s="245"/>
      <c r="K1434" s="245"/>
      <c r="L1434" s="250"/>
      <c r="M1434" s="251"/>
      <c r="N1434" s="252"/>
      <c r="O1434" s="252"/>
      <c r="P1434" s="252"/>
      <c r="Q1434" s="252"/>
      <c r="R1434" s="252"/>
      <c r="S1434" s="252"/>
      <c r="T1434" s="253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4" t="s">
        <v>179</v>
      </c>
      <c r="AU1434" s="254" t="s">
        <v>82</v>
      </c>
      <c r="AV1434" s="14" t="s">
        <v>82</v>
      </c>
      <c r="AW1434" s="14" t="s">
        <v>30</v>
      </c>
      <c r="AX1434" s="14" t="s">
        <v>73</v>
      </c>
      <c r="AY1434" s="254" t="s">
        <v>171</v>
      </c>
    </row>
    <row r="1435" s="14" customFormat="1">
      <c r="A1435" s="14"/>
      <c r="B1435" s="244"/>
      <c r="C1435" s="245"/>
      <c r="D1435" s="235" t="s">
        <v>179</v>
      </c>
      <c r="E1435" s="246" t="s">
        <v>1</v>
      </c>
      <c r="F1435" s="247" t="s">
        <v>1701</v>
      </c>
      <c r="G1435" s="245"/>
      <c r="H1435" s="248">
        <v>20.600000000000001</v>
      </c>
      <c r="I1435" s="249"/>
      <c r="J1435" s="245"/>
      <c r="K1435" s="245"/>
      <c r="L1435" s="250"/>
      <c r="M1435" s="251"/>
      <c r="N1435" s="252"/>
      <c r="O1435" s="252"/>
      <c r="P1435" s="252"/>
      <c r="Q1435" s="252"/>
      <c r="R1435" s="252"/>
      <c r="S1435" s="252"/>
      <c r="T1435" s="253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4" t="s">
        <v>179</v>
      </c>
      <c r="AU1435" s="254" t="s">
        <v>82</v>
      </c>
      <c r="AV1435" s="14" t="s">
        <v>82</v>
      </c>
      <c r="AW1435" s="14" t="s">
        <v>30</v>
      </c>
      <c r="AX1435" s="14" t="s">
        <v>73</v>
      </c>
      <c r="AY1435" s="254" t="s">
        <v>171</v>
      </c>
    </row>
    <row r="1436" s="15" customFormat="1">
      <c r="A1436" s="15"/>
      <c r="B1436" s="255"/>
      <c r="C1436" s="256"/>
      <c r="D1436" s="235" t="s">
        <v>179</v>
      </c>
      <c r="E1436" s="257" t="s">
        <v>1</v>
      </c>
      <c r="F1436" s="258" t="s">
        <v>187</v>
      </c>
      <c r="G1436" s="256"/>
      <c r="H1436" s="259">
        <v>162.84</v>
      </c>
      <c r="I1436" s="260"/>
      <c r="J1436" s="256"/>
      <c r="K1436" s="256"/>
      <c r="L1436" s="261"/>
      <c r="M1436" s="262"/>
      <c r="N1436" s="263"/>
      <c r="O1436" s="263"/>
      <c r="P1436" s="263"/>
      <c r="Q1436" s="263"/>
      <c r="R1436" s="263"/>
      <c r="S1436" s="263"/>
      <c r="T1436" s="264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265" t="s">
        <v>179</v>
      </c>
      <c r="AU1436" s="265" t="s">
        <v>82</v>
      </c>
      <c r="AV1436" s="15" t="s">
        <v>177</v>
      </c>
      <c r="AW1436" s="15" t="s">
        <v>30</v>
      </c>
      <c r="AX1436" s="15" t="s">
        <v>80</v>
      </c>
      <c r="AY1436" s="265" t="s">
        <v>171</v>
      </c>
    </row>
    <row r="1437" s="2" customFormat="1" ht="24.15" customHeight="1">
      <c r="A1437" s="38"/>
      <c r="B1437" s="39"/>
      <c r="C1437" s="219" t="s">
        <v>1702</v>
      </c>
      <c r="D1437" s="219" t="s">
        <v>173</v>
      </c>
      <c r="E1437" s="220" t="s">
        <v>1703</v>
      </c>
      <c r="F1437" s="221" t="s">
        <v>1704</v>
      </c>
      <c r="G1437" s="222" t="s">
        <v>239</v>
      </c>
      <c r="H1437" s="223">
        <v>162.84</v>
      </c>
      <c r="I1437" s="224"/>
      <c r="J1437" s="225">
        <f>ROUND(I1437*H1437,2)</f>
        <v>0</v>
      </c>
      <c r="K1437" s="226"/>
      <c r="L1437" s="44"/>
      <c r="M1437" s="227" t="s">
        <v>1</v>
      </c>
      <c r="N1437" s="228" t="s">
        <v>38</v>
      </c>
      <c r="O1437" s="91"/>
      <c r="P1437" s="229">
        <f>O1437*H1437</f>
        <v>0</v>
      </c>
      <c r="Q1437" s="229">
        <v>2.0000000000000002E-05</v>
      </c>
      <c r="R1437" s="229">
        <f>Q1437*H1437</f>
        <v>0.0032568000000000002</v>
      </c>
      <c r="S1437" s="229">
        <v>0</v>
      </c>
      <c r="T1437" s="230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31" t="s">
        <v>307</v>
      </c>
      <c r="AT1437" s="231" t="s">
        <v>173</v>
      </c>
      <c r="AU1437" s="231" t="s">
        <v>82</v>
      </c>
      <c r="AY1437" s="17" t="s">
        <v>171</v>
      </c>
      <c r="BE1437" s="232">
        <f>IF(N1437="základní",J1437,0)</f>
        <v>0</v>
      </c>
      <c r="BF1437" s="232">
        <f>IF(N1437="snížená",J1437,0)</f>
        <v>0</v>
      </c>
      <c r="BG1437" s="232">
        <f>IF(N1437="zákl. přenesená",J1437,0)</f>
        <v>0</v>
      </c>
      <c r="BH1437" s="232">
        <f>IF(N1437="sníž. přenesená",J1437,0)</f>
        <v>0</v>
      </c>
      <c r="BI1437" s="232">
        <f>IF(N1437="nulová",J1437,0)</f>
        <v>0</v>
      </c>
      <c r="BJ1437" s="17" t="s">
        <v>80</v>
      </c>
      <c r="BK1437" s="232">
        <f>ROUND(I1437*H1437,2)</f>
        <v>0</v>
      </c>
      <c r="BL1437" s="17" t="s">
        <v>307</v>
      </c>
      <c r="BM1437" s="231" t="s">
        <v>1705</v>
      </c>
    </row>
    <row r="1438" s="14" customFormat="1">
      <c r="A1438" s="14"/>
      <c r="B1438" s="244"/>
      <c r="C1438" s="245"/>
      <c r="D1438" s="235" t="s">
        <v>179</v>
      </c>
      <c r="E1438" s="246" t="s">
        <v>1</v>
      </c>
      <c r="F1438" s="247" t="s">
        <v>1694</v>
      </c>
      <c r="G1438" s="245"/>
      <c r="H1438" s="248">
        <v>38.579999999999998</v>
      </c>
      <c r="I1438" s="249"/>
      <c r="J1438" s="245"/>
      <c r="K1438" s="245"/>
      <c r="L1438" s="250"/>
      <c r="M1438" s="251"/>
      <c r="N1438" s="252"/>
      <c r="O1438" s="252"/>
      <c r="P1438" s="252"/>
      <c r="Q1438" s="252"/>
      <c r="R1438" s="252"/>
      <c r="S1438" s="252"/>
      <c r="T1438" s="253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4" t="s">
        <v>179</v>
      </c>
      <c r="AU1438" s="254" t="s">
        <v>82</v>
      </c>
      <c r="AV1438" s="14" t="s">
        <v>82</v>
      </c>
      <c r="AW1438" s="14" t="s">
        <v>30</v>
      </c>
      <c r="AX1438" s="14" t="s">
        <v>73</v>
      </c>
      <c r="AY1438" s="254" t="s">
        <v>171</v>
      </c>
    </row>
    <row r="1439" s="14" customFormat="1">
      <c r="A1439" s="14"/>
      <c r="B1439" s="244"/>
      <c r="C1439" s="245"/>
      <c r="D1439" s="235" t="s">
        <v>179</v>
      </c>
      <c r="E1439" s="246" t="s">
        <v>1</v>
      </c>
      <c r="F1439" s="247" t="s">
        <v>1695</v>
      </c>
      <c r="G1439" s="245"/>
      <c r="H1439" s="248">
        <v>23.34</v>
      </c>
      <c r="I1439" s="249"/>
      <c r="J1439" s="245"/>
      <c r="K1439" s="245"/>
      <c r="L1439" s="250"/>
      <c r="M1439" s="251"/>
      <c r="N1439" s="252"/>
      <c r="O1439" s="252"/>
      <c r="P1439" s="252"/>
      <c r="Q1439" s="252"/>
      <c r="R1439" s="252"/>
      <c r="S1439" s="252"/>
      <c r="T1439" s="253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4" t="s">
        <v>179</v>
      </c>
      <c r="AU1439" s="254" t="s">
        <v>82</v>
      </c>
      <c r="AV1439" s="14" t="s">
        <v>82</v>
      </c>
      <c r="AW1439" s="14" t="s">
        <v>30</v>
      </c>
      <c r="AX1439" s="14" t="s">
        <v>73</v>
      </c>
      <c r="AY1439" s="254" t="s">
        <v>171</v>
      </c>
    </row>
    <row r="1440" s="14" customFormat="1">
      <c r="A1440" s="14"/>
      <c r="B1440" s="244"/>
      <c r="C1440" s="245"/>
      <c r="D1440" s="235" t="s">
        <v>179</v>
      </c>
      <c r="E1440" s="246" t="s">
        <v>1</v>
      </c>
      <c r="F1440" s="247" t="s">
        <v>1696</v>
      </c>
      <c r="G1440" s="245"/>
      <c r="H1440" s="248">
        <v>16.640000000000001</v>
      </c>
      <c r="I1440" s="249"/>
      <c r="J1440" s="245"/>
      <c r="K1440" s="245"/>
      <c r="L1440" s="250"/>
      <c r="M1440" s="251"/>
      <c r="N1440" s="252"/>
      <c r="O1440" s="252"/>
      <c r="P1440" s="252"/>
      <c r="Q1440" s="252"/>
      <c r="R1440" s="252"/>
      <c r="S1440" s="252"/>
      <c r="T1440" s="253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4" t="s">
        <v>179</v>
      </c>
      <c r="AU1440" s="254" t="s">
        <v>82</v>
      </c>
      <c r="AV1440" s="14" t="s">
        <v>82</v>
      </c>
      <c r="AW1440" s="14" t="s">
        <v>30</v>
      </c>
      <c r="AX1440" s="14" t="s">
        <v>73</v>
      </c>
      <c r="AY1440" s="254" t="s">
        <v>171</v>
      </c>
    </row>
    <row r="1441" s="14" customFormat="1">
      <c r="A1441" s="14"/>
      <c r="B1441" s="244"/>
      <c r="C1441" s="245"/>
      <c r="D1441" s="235" t="s">
        <v>179</v>
      </c>
      <c r="E1441" s="246" t="s">
        <v>1</v>
      </c>
      <c r="F1441" s="247" t="s">
        <v>1697</v>
      </c>
      <c r="G1441" s="245"/>
      <c r="H1441" s="248">
        <v>22.760000000000002</v>
      </c>
      <c r="I1441" s="249"/>
      <c r="J1441" s="245"/>
      <c r="K1441" s="245"/>
      <c r="L1441" s="250"/>
      <c r="M1441" s="251"/>
      <c r="N1441" s="252"/>
      <c r="O1441" s="252"/>
      <c r="P1441" s="252"/>
      <c r="Q1441" s="252"/>
      <c r="R1441" s="252"/>
      <c r="S1441" s="252"/>
      <c r="T1441" s="253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4" t="s">
        <v>179</v>
      </c>
      <c r="AU1441" s="254" t="s">
        <v>82</v>
      </c>
      <c r="AV1441" s="14" t="s">
        <v>82</v>
      </c>
      <c r="AW1441" s="14" t="s">
        <v>30</v>
      </c>
      <c r="AX1441" s="14" t="s">
        <v>73</v>
      </c>
      <c r="AY1441" s="254" t="s">
        <v>171</v>
      </c>
    </row>
    <row r="1442" s="14" customFormat="1">
      <c r="A1442" s="14"/>
      <c r="B1442" s="244"/>
      <c r="C1442" s="245"/>
      <c r="D1442" s="235" t="s">
        <v>179</v>
      </c>
      <c r="E1442" s="246" t="s">
        <v>1</v>
      </c>
      <c r="F1442" s="247" t="s">
        <v>1698</v>
      </c>
      <c r="G1442" s="245"/>
      <c r="H1442" s="248">
        <v>12</v>
      </c>
      <c r="I1442" s="249"/>
      <c r="J1442" s="245"/>
      <c r="K1442" s="245"/>
      <c r="L1442" s="250"/>
      <c r="M1442" s="251"/>
      <c r="N1442" s="252"/>
      <c r="O1442" s="252"/>
      <c r="P1442" s="252"/>
      <c r="Q1442" s="252"/>
      <c r="R1442" s="252"/>
      <c r="S1442" s="252"/>
      <c r="T1442" s="253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4" t="s">
        <v>179</v>
      </c>
      <c r="AU1442" s="254" t="s">
        <v>82</v>
      </c>
      <c r="AV1442" s="14" t="s">
        <v>82</v>
      </c>
      <c r="AW1442" s="14" t="s">
        <v>30</v>
      </c>
      <c r="AX1442" s="14" t="s">
        <v>73</v>
      </c>
      <c r="AY1442" s="254" t="s">
        <v>171</v>
      </c>
    </row>
    <row r="1443" s="14" customFormat="1">
      <c r="A1443" s="14"/>
      <c r="B1443" s="244"/>
      <c r="C1443" s="245"/>
      <c r="D1443" s="235" t="s">
        <v>179</v>
      </c>
      <c r="E1443" s="246" t="s">
        <v>1</v>
      </c>
      <c r="F1443" s="247" t="s">
        <v>1699</v>
      </c>
      <c r="G1443" s="245"/>
      <c r="H1443" s="248">
        <v>21.98</v>
      </c>
      <c r="I1443" s="249"/>
      <c r="J1443" s="245"/>
      <c r="K1443" s="245"/>
      <c r="L1443" s="250"/>
      <c r="M1443" s="251"/>
      <c r="N1443" s="252"/>
      <c r="O1443" s="252"/>
      <c r="P1443" s="252"/>
      <c r="Q1443" s="252"/>
      <c r="R1443" s="252"/>
      <c r="S1443" s="252"/>
      <c r="T1443" s="253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4" t="s">
        <v>179</v>
      </c>
      <c r="AU1443" s="254" t="s">
        <v>82</v>
      </c>
      <c r="AV1443" s="14" t="s">
        <v>82</v>
      </c>
      <c r="AW1443" s="14" t="s">
        <v>30</v>
      </c>
      <c r="AX1443" s="14" t="s">
        <v>73</v>
      </c>
      <c r="AY1443" s="254" t="s">
        <v>171</v>
      </c>
    </row>
    <row r="1444" s="14" customFormat="1">
      <c r="A1444" s="14"/>
      <c r="B1444" s="244"/>
      <c r="C1444" s="245"/>
      <c r="D1444" s="235" t="s">
        <v>179</v>
      </c>
      <c r="E1444" s="246" t="s">
        <v>1</v>
      </c>
      <c r="F1444" s="247" t="s">
        <v>1700</v>
      </c>
      <c r="G1444" s="245"/>
      <c r="H1444" s="248">
        <v>6.9400000000000004</v>
      </c>
      <c r="I1444" s="249"/>
      <c r="J1444" s="245"/>
      <c r="K1444" s="245"/>
      <c r="L1444" s="250"/>
      <c r="M1444" s="251"/>
      <c r="N1444" s="252"/>
      <c r="O1444" s="252"/>
      <c r="P1444" s="252"/>
      <c r="Q1444" s="252"/>
      <c r="R1444" s="252"/>
      <c r="S1444" s="252"/>
      <c r="T1444" s="253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4" t="s">
        <v>179</v>
      </c>
      <c r="AU1444" s="254" t="s">
        <v>82</v>
      </c>
      <c r="AV1444" s="14" t="s">
        <v>82</v>
      </c>
      <c r="AW1444" s="14" t="s">
        <v>30</v>
      </c>
      <c r="AX1444" s="14" t="s">
        <v>73</v>
      </c>
      <c r="AY1444" s="254" t="s">
        <v>171</v>
      </c>
    </row>
    <row r="1445" s="14" customFormat="1">
      <c r="A1445" s="14"/>
      <c r="B1445" s="244"/>
      <c r="C1445" s="245"/>
      <c r="D1445" s="235" t="s">
        <v>179</v>
      </c>
      <c r="E1445" s="246" t="s">
        <v>1</v>
      </c>
      <c r="F1445" s="247" t="s">
        <v>1701</v>
      </c>
      <c r="G1445" s="245"/>
      <c r="H1445" s="248">
        <v>20.600000000000001</v>
      </c>
      <c r="I1445" s="249"/>
      <c r="J1445" s="245"/>
      <c r="K1445" s="245"/>
      <c r="L1445" s="250"/>
      <c r="M1445" s="251"/>
      <c r="N1445" s="252"/>
      <c r="O1445" s="252"/>
      <c r="P1445" s="252"/>
      <c r="Q1445" s="252"/>
      <c r="R1445" s="252"/>
      <c r="S1445" s="252"/>
      <c r="T1445" s="253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4" t="s">
        <v>179</v>
      </c>
      <c r="AU1445" s="254" t="s">
        <v>82</v>
      </c>
      <c r="AV1445" s="14" t="s">
        <v>82</v>
      </c>
      <c r="AW1445" s="14" t="s">
        <v>30</v>
      </c>
      <c r="AX1445" s="14" t="s">
        <v>73</v>
      </c>
      <c r="AY1445" s="254" t="s">
        <v>171</v>
      </c>
    </row>
    <row r="1446" s="15" customFormat="1">
      <c r="A1446" s="15"/>
      <c r="B1446" s="255"/>
      <c r="C1446" s="256"/>
      <c r="D1446" s="235" t="s">
        <v>179</v>
      </c>
      <c r="E1446" s="257" t="s">
        <v>1</v>
      </c>
      <c r="F1446" s="258" t="s">
        <v>187</v>
      </c>
      <c r="G1446" s="256"/>
      <c r="H1446" s="259">
        <v>162.84</v>
      </c>
      <c r="I1446" s="260"/>
      <c r="J1446" s="256"/>
      <c r="K1446" s="256"/>
      <c r="L1446" s="261"/>
      <c r="M1446" s="262"/>
      <c r="N1446" s="263"/>
      <c r="O1446" s="263"/>
      <c r="P1446" s="263"/>
      <c r="Q1446" s="263"/>
      <c r="R1446" s="263"/>
      <c r="S1446" s="263"/>
      <c r="T1446" s="264"/>
      <c r="U1446" s="15"/>
      <c r="V1446" s="15"/>
      <c r="W1446" s="15"/>
      <c r="X1446" s="15"/>
      <c r="Y1446" s="15"/>
      <c r="Z1446" s="15"/>
      <c r="AA1446" s="15"/>
      <c r="AB1446" s="15"/>
      <c r="AC1446" s="15"/>
      <c r="AD1446" s="15"/>
      <c r="AE1446" s="15"/>
      <c r="AT1446" s="265" t="s">
        <v>179</v>
      </c>
      <c r="AU1446" s="265" t="s">
        <v>82</v>
      </c>
      <c r="AV1446" s="15" t="s">
        <v>177</v>
      </c>
      <c r="AW1446" s="15" t="s">
        <v>30</v>
      </c>
      <c r="AX1446" s="15" t="s">
        <v>80</v>
      </c>
      <c r="AY1446" s="265" t="s">
        <v>171</v>
      </c>
    </row>
    <row r="1447" s="2" customFormat="1" ht="21.75" customHeight="1">
      <c r="A1447" s="38"/>
      <c r="B1447" s="39"/>
      <c r="C1447" s="219" t="s">
        <v>1706</v>
      </c>
      <c r="D1447" s="219" t="s">
        <v>173</v>
      </c>
      <c r="E1447" s="220" t="s">
        <v>1707</v>
      </c>
      <c r="F1447" s="221" t="s">
        <v>1708</v>
      </c>
      <c r="G1447" s="222" t="s">
        <v>239</v>
      </c>
      <c r="H1447" s="223">
        <v>40</v>
      </c>
      <c r="I1447" s="224"/>
      <c r="J1447" s="225">
        <f>ROUND(I1447*H1447,2)</f>
        <v>0</v>
      </c>
      <c r="K1447" s="226"/>
      <c r="L1447" s="44"/>
      <c r="M1447" s="227" t="s">
        <v>1</v>
      </c>
      <c r="N1447" s="228" t="s">
        <v>38</v>
      </c>
      <c r="O1447" s="91"/>
      <c r="P1447" s="229">
        <f>O1447*H1447</f>
        <v>0</v>
      </c>
      <c r="Q1447" s="229">
        <v>0</v>
      </c>
      <c r="R1447" s="229">
        <f>Q1447*H1447</f>
        <v>0</v>
      </c>
      <c r="S1447" s="229">
        <v>0</v>
      </c>
      <c r="T1447" s="230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31" t="s">
        <v>307</v>
      </c>
      <c r="AT1447" s="231" t="s">
        <v>173</v>
      </c>
      <c r="AU1447" s="231" t="s">
        <v>82</v>
      </c>
      <c r="AY1447" s="17" t="s">
        <v>171</v>
      </c>
      <c r="BE1447" s="232">
        <f>IF(N1447="základní",J1447,0)</f>
        <v>0</v>
      </c>
      <c r="BF1447" s="232">
        <f>IF(N1447="snížená",J1447,0)</f>
        <v>0</v>
      </c>
      <c r="BG1447" s="232">
        <f>IF(N1447="zákl. přenesená",J1447,0)</f>
        <v>0</v>
      </c>
      <c r="BH1447" s="232">
        <f>IF(N1447="sníž. přenesená",J1447,0)</f>
        <v>0</v>
      </c>
      <c r="BI1447" s="232">
        <f>IF(N1447="nulová",J1447,0)</f>
        <v>0</v>
      </c>
      <c r="BJ1447" s="17" t="s">
        <v>80</v>
      </c>
      <c r="BK1447" s="232">
        <f>ROUND(I1447*H1447,2)</f>
        <v>0</v>
      </c>
      <c r="BL1447" s="17" t="s">
        <v>307</v>
      </c>
      <c r="BM1447" s="231" t="s">
        <v>1709</v>
      </c>
    </row>
    <row r="1448" s="14" customFormat="1">
      <c r="A1448" s="14"/>
      <c r="B1448" s="244"/>
      <c r="C1448" s="245"/>
      <c r="D1448" s="235" t="s">
        <v>179</v>
      </c>
      <c r="E1448" s="246" t="s">
        <v>1</v>
      </c>
      <c r="F1448" s="247" t="s">
        <v>478</v>
      </c>
      <c r="G1448" s="245"/>
      <c r="H1448" s="248">
        <v>40</v>
      </c>
      <c r="I1448" s="249"/>
      <c r="J1448" s="245"/>
      <c r="K1448" s="245"/>
      <c r="L1448" s="250"/>
      <c r="M1448" s="251"/>
      <c r="N1448" s="252"/>
      <c r="O1448" s="252"/>
      <c r="P1448" s="252"/>
      <c r="Q1448" s="252"/>
      <c r="R1448" s="252"/>
      <c r="S1448" s="252"/>
      <c r="T1448" s="253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4" t="s">
        <v>179</v>
      </c>
      <c r="AU1448" s="254" t="s">
        <v>82</v>
      </c>
      <c r="AV1448" s="14" t="s">
        <v>82</v>
      </c>
      <c r="AW1448" s="14" t="s">
        <v>30</v>
      </c>
      <c r="AX1448" s="14" t="s">
        <v>80</v>
      </c>
      <c r="AY1448" s="254" t="s">
        <v>171</v>
      </c>
    </row>
    <row r="1449" s="2" customFormat="1" ht="16.5" customHeight="1">
      <c r="A1449" s="38"/>
      <c r="B1449" s="39"/>
      <c r="C1449" s="219" t="s">
        <v>1710</v>
      </c>
      <c r="D1449" s="219" t="s">
        <v>173</v>
      </c>
      <c r="E1449" s="220" t="s">
        <v>1711</v>
      </c>
      <c r="F1449" s="221" t="s">
        <v>1712</v>
      </c>
      <c r="G1449" s="222" t="s">
        <v>195</v>
      </c>
      <c r="H1449" s="223">
        <v>24</v>
      </c>
      <c r="I1449" s="224"/>
      <c r="J1449" s="225">
        <f>ROUND(I1449*H1449,2)</f>
        <v>0</v>
      </c>
      <c r="K1449" s="226"/>
      <c r="L1449" s="44"/>
      <c r="M1449" s="227" t="s">
        <v>1</v>
      </c>
      <c r="N1449" s="228" t="s">
        <v>38</v>
      </c>
      <c r="O1449" s="91"/>
      <c r="P1449" s="229">
        <f>O1449*H1449</f>
        <v>0</v>
      </c>
      <c r="Q1449" s="229">
        <v>0.00021000000000000001</v>
      </c>
      <c r="R1449" s="229">
        <f>Q1449*H1449</f>
        <v>0.0050400000000000002</v>
      </c>
      <c r="S1449" s="229">
        <v>0</v>
      </c>
      <c r="T1449" s="230">
        <f>S1449*H1449</f>
        <v>0</v>
      </c>
      <c r="U1449" s="38"/>
      <c r="V1449" s="38"/>
      <c r="W1449" s="38"/>
      <c r="X1449" s="38"/>
      <c r="Y1449" s="38"/>
      <c r="Z1449" s="38"/>
      <c r="AA1449" s="38"/>
      <c r="AB1449" s="38"/>
      <c r="AC1449" s="38"/>
      <c r="AD1449" s="38"/>
      <c r="AE1449" s="38"/>
      <c r="AR1449" s="231" t="s">
        <v>307</v>
      </c>
      <c r="AT1449" s="231" t="s">
        <v>173</v>
      </c>
      <c r="AU1449" s="231" t="s">
        <v>82</v>
      </c>
      <c r="AY1449" s="17" t="s">
        <v>171</v>
      </c>
      <c r="BE1449" s="232">
        <f>IF(N1449="základní",J1449,0)</f>
        <v>0</v>
      </c>
      <c r="BF1449" s="232">
        <f>IF(N1449="snížená",J1449,0)</f>
        <v>0</v>
      </c>
      <c r="BG1449" s="232">
        <f>IF(N1449="zákl. přenesená",J1449,0)</f>
        <v>0</v>
      </c>
      <c r="BH1449" s="232">
        <f>IF(N1449="sníž. přenesená",J1449,0)</f>
        <v>0</v>
      </c>
      <c r="BI1449" s="232">
        <f>IF(N1449="nulová",J1449,0)</f>
        <v>0</v>
      </c>
      <c r="BJ1449" s="17" t="s">
        <v>80</v>
      </c>
      <c r="BK1449" s="232">
        <f>ROUND(I1449*H1449,2)</f>
        <v>0</v>
      </c>
      <c r="BL1449" s="17" t="s">
        <v>307</v>
      </c>
      <c r="BM1449" s="231" t="s">
        <v>1713</v>
      </c>
    </row>
    <row r="1450" s="14" customFormat="1">
      <c r="A1450" s="14"/>
      <c r="B1450" s="244"/>
      <c r="C1450" s="245"/>
      <c r="D1450" s="235" t="s">
        <v>179</v>
      </c>
      <c r="E1450" s="246" t="s">
        <v>1</v>
      </c>
      <c r="F1450" s="247" t="s">
        <v>357</v>
      </c>
      <c r="G1450" s="245"/>
      <c r="H1450" s="248">
        <v>24</v>
      </c>
      <c r="I1450" s="249"/>
      <c r="J1450" s="245"/>
      <c r="K1450" s="245"/>
      <c r="L1450" s="250"/>
      <c r="M1450" s="251"/>
      <c r="N1450" s="252"/>
      <c r="O1450" s="252"/>
      <c r="P1450" s="252"/>
      <c r="Q1450" s="252"/>
      <c r="R1450" s="252"/>
      <c r="S1450" s="252"/>
      <c r="T1450" s="253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4" t="s">
        <v>179</v>
      </c>
      <c r="AU1450" s="254" t="s">
        <v>82</v>
      </c>
      <c r="AV1450" s="14" t="s">
        <v>82</v>
      </c>
      <c r="AW1450" s="14" t="s">
        <v>30</v>
      </c>
      <c r="AX1450" s="14" t="s">
        <v>80</v>
      </c>
      <c r="AY1450" s="254" t="s">
        <v>171</v>
      </c>
    </row>
    <row r="1451" s="2" customFormat="1" ht="16.5" customHeight="1">
      <c r="A1451" s="38"/>
      <c r="B1451" s="39"/>
      <c r="C1451" s="219" t="s">
        <v>1714</v>
      </c>
      <c r="D1451" s="219" t="s">
        <v>173</v>
      </c>
      <c r="E1451" s="220" t="s">
        <v>1715</v>
      </c>
      <c r="F1451" s="221" t="s">
        <v>1716</v>
      </c>
      <c r="G1451" s="222" t="s">
        <v>195</v>
      </c>
      <c r="H1451" s="223">
        <v>12</v>
      </c>
      <c r="I1451" s="224"/>
      <c r="J1451" s="225">
        <f>ROUND(I1451*H1451,2)</f>
        <v>0</v>
      </c>
      <c r="K1451" s="226"/>
      <c r="L1451" s="44"/>
      <c r="M1451" s="227" t="s">
        <v>1</v>
      </c>
      <c r="N1451" s="228" t="s">
        <v>38</v>
      </c>
      <c r="O1451" s="91"/>
      <c r="P1451" s="229">
        <f>O1451*H1451</f>
        <v>0</v>
      </c>
      <c r="Q1451" s="229">
        <v>0.00020000000000000001</v>
      </c>
      <c r="R1451" s="229">
        <f>Q1451*H1451</f>
        <v>0.0024000000000000002</v>
      </c>
      <c r="S1451" s="229">
        <v>0</v>
      </c>
      <c r="T1451" s="230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31" t="s">
        <v>307</v>
      </c>
      <c r="AT1451" s="231" t="s">
        <v>173</v>
      </c>
      <c r="AU1451" s="231" t="s">
        <v>82</v>
      </c>
      <c r="AY1451" s="17" t="s">
        <v>171</v>
      </c>
      <c r="BE1451" s="232">
        <f>IF(N1451="základní",J1451,0)</f>
        <v>0</v>
      </c>
      <c r="BF1451" s="232">
        <f>IF(N1451="snížená",J1451,0)</f>
        <v>0</v>
      </c>
      <c r="BG1451" s="232">
        <f>IF(N1451="zákl. přenesená",J1451,0)</f>
        <v>0</v>
      </c>
      <c r="BH1451" s="232">
        <f>IF(N1451="sníž. přenesená",J1451,0)</f>
        <v>0</v>
      </c>
      <c r="BI1451" s="232">
        <f>IF(N1451="nulová",J1451,0)</f>
        <v>0</v>
      </c>
      <c r="BJ1451" s="17" t="s">
        <v>80</v>
      </c>
      <c r="BK1451" s="232">
        <f>ROUND(I1451*H1451,2)</f>
        <v>0</v>
      </c>
      <c r="BL1451" s="17" t="s">
        <v>307</v>
      </c>
      <c r="BM1451" s="231" t="s">
        <v>1717</v>
      </c>
    </row>
    <row r="1452" s="14" customFormat="1">
      <c r="A1452" s="14"/>
      <c r="B1452" s="244"/>
      <c r="C1452" s="245"/>
      <c r="D1452" s="235" t="s">
        <v>179</v>
      </c>
      <c r="E1452" s="246" t="s">
        <v>1</v>
      </c>
      <c r="F1452" s="247" t="s">
        <v>113</v>
      </c>
      <c r="G1452" s="245"/>
      <c r="H1452" s="248">
        <v>12</v>
      </c>
      <c r="I1452" s="249"/>
      <c r="J1452" s="245"/>
      <c r="K1452" s="245"/>
      <c r="L1452" s="250"/>
      <c r="M1452" s="251"/>
      <c r="N1452" s="252"/>
      <c r="O1452" s="252"/>
      <c r="P1452" s="252"/>
      <c r="Q1452" s="252"/>
      <c r="R1452" s="252"/>
      <c r="S1452" s="252"/>
      <c r="T1452" s="253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4" t="s">
        <v>179</v>
      </c>
      <c r="AU1452" s="254" t="s">
        <v>82</v>
      </c>
      <c r="AV1452" s="14" t="s">
        <v>82</v>
      </c>
      <c r="AW1452" s="14" t="s">
        <v>30</v>
      </c>
      <c r="AX1452" s="14" t="s">
        <v>80</v>
      </c>
      <c r="AY1452" s="254" t="s">
        <v>171</v>
      </c>
    </row>
    <row r="1453" s="2" customFormat="1" ht="16.5" customHeight="1">
      <c r="A1453" s="38"/>
      <c r="B1453" s="39"/>
      <c r="C1453" s="219" t="s">
        <v>1718</v>
      </c>
      <c r="D1453" s="219" t="s">
        <v>173</v>
      </c>
      <c r="E1453" s="220" t="s">
        <v>1719</v>
      </c>
      <c r="F1453" s="221" t="s">
        <v>1720</v>
      </c>
      <c r="G1453" s="222" t="s">
        <v>195</v>
      </c>
      <c r="H1453" s="223">
        <v>7</v>
      </c>
      <c r="I1453" s="224"/>
      <c r="J1453" s="225">
        <f>ROUND(I1453*H1453,2)</f>
        <v>0</v>
      </c>
      <c r="K1453" s="226"/>
      <c r="L1453" s="44"/>
      <c r="M1453" s="227" t="s">
        <v>1</v>
      </c>
      <c r="N1453" s="228" t="s">
        <v>38</v>
      </c>
      <c r="O1453" s="91"/>
      <c r="P1453" s="229">
        <f>O1453*H1453</f>
        <v>0</v>
      </c>
      <c r="Q1453" s="229">
        <v>0.00018000000000000001</v>
      </c>
      <c r="R1453" s="229">
        <f>Q1453*H1453</f>
        <v>0.0012600000000000001</v>
      </c>
      <c r="S1453" s="229">
        <v>0</v>
      </c>
      <c r="T1453" s="230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31" t="s">
        <v>307</v>
      </c>
      <c r="AT1453" s="231" t="s">
        <v>173</v>
      </c>
      <c r="AU1453" s="231" t="s">
        <v>82</v>
      </c>
      <c r="AY1453" s="17" t="s">
        <v>171</v>
      </c>
      <c r="BE1453" s="232">
        <f>IF(N1453="základní",J1453,0)</f>
        <v>0</v>
      </c>
      <c r="BF1453" s="232">
        <f>IF(N1453="snížená",J1453,0)</f>
        <v>0</v>
      </c>
      <c r="BG1453" s="232">
        <f>IF(N1453="zákl. přenesená",J1453,0)</f>
        <v>0</v>
      </c>
      <c r="BH1453" s="232">
        <f>IF(N1453="sníž. přenesená",J1453,0)</f>
        <v>0</v>
      </c>
      <c r="BI1453" s="232">
        <f>IF(N1453="nulová",J1453,0)</f>
        <v>0</v>
      </c>
      <c r="BJ1453" s="17" t="s">
        <v>80</v>
      </c>
      <c r="BK1453" s="232">
        <f>ROUND(I1453*H1453,2)</f>
        <v>0</v>
      </c>
      <c r="BL1453" s="17" t="s">
        <v>307</v>
      </c>
      <c r="BM1453" s="231" t="s">
        <v>1721</v>
      </c>
    </row>
    <row r="1454" s="13" customFormat="1">
      <c r="A1454" s="13"/>
      <c r="B1454" s="233"/>
      <c r="C1454" s="234"/>
      <c r="D1454" s="235" t="s">
        <v>179</v>
      </c>
      <c r="E1454" s="236" t="s">
        <v>1</v>
      </c>
      <c r="F1454" s="237" t="s">
        <v>1722</v>
      </c>
      <c r="G1454" s="234"/>
      <c r="H1454" s="236" t="s">
        <v>1</v>
      </c>
      <c r="I1454" s="238"/>
      <c r="J1454" s="234"/>
      <c r="K1454" s="234"/>
      <c r="L1454" s="239"/>
      <c r="M1454" s="240"/>
      <c r="N1454" s="241"/>
      <c r="O1454" s="241"/>
      <c r="P1454" s="241"/>
      <c r="Q1454" s="241"/>
      <c r="R1454" s="241"/>
      <c r="S1454" s="241"/>
      <c r="T1454" s="242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3" t="s">
        <v>179</v>
      </c>
      <c r="AU1454" s="243" t="s">
        <v>82</v>
      </c>
      <c r="AV1454" s="13" t="s">
        <v>80</v>
      </c>
      <c r="AW1454" s="13" t="s">
        <v>30</v>
      </c>
      <c r="AX1454" s="13" t="s">
        <v>73</v>
      </c>
      <c r="AY1454" s="243" t="s">
        <v>171</v>
      </c>
    </row>
    <row r="1455" s="14" customFormat="1">
      <c r="A1455" s="14"/>
      <c r="B1455" s="244"/>
      <c r="C1455" s="245"/>
      <c r="D1455" s="235" t="s">
        <v>179</v>
      </c>
      <c r="E1455" s="246" t="s">
        <v>1</v>
      </c>
      <c r="F1455" s="247" t="s">
        <v>191</v>
      </c>
      <c r="G1455" s="245"/>
      <c r="H1455" s="248">
        <v>3</v>
      </c>
      <c r="I1455" s="249"/>
      <c r="J1455" s="245"/>
      <c r="K1455" s="245"/>
      <c r="L1455" s="250"/>
      <c r="M1455" s="251"/>
      <c r="N1455" s="252"/>
      <c r="O1455" s="252"/>
      <c r="P1455" s="252"/>
      <c r="Q1455" s="252"/>
      <c r="R1455" s="252"/>
      <c r="S1455" s="252"/>
      <c r="T1455" s="253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4" t="s">
        <v>179</v>
      </c>
      <c r="AU1455" s="254" t="s">
        <v>82</v>
      </c>
      <c r="AV1455" s="14" t="s">
        <v>82</v>
      </c>
      <c r="AW1455" s="14" t="s">
        <v>30</v>
      </c>
      <c r="AX1455" s="14" t="s">
        <v>73</v>
      </c>
      <c r="AY1455" s="254" t="s">
        <v>171</v>
      </c>
    </row>
    <row r="1456" s="13" customFormat="1">
      <c r="A1456" s="13"/>
      <c r="B1456" s="233"/>
      <c r="C1456" s="234"/>
      <c r="D1456" s="235" t="s">
        <v>179</v>
      </c>
      <c r="E1456" s="236" t="s">
        <v>1</v>
      </c>
      <c r="F1456" s="237" t="s">
        <v>1723</v>
      </c>
      <c r="G1456" s="234"/>
      <c r="H1456" s="236" t="s">
        <v>1</v>
      </c>
      <c r="I1456" s="238"/>
      <c r="J1456" s="234"/>
      <c r="K1456" s="234"/>
      <c r="L1456" s="239"/>
      <c r="M1456" s="240"/>
      <c r="N1456" s="241"/>
      <c r="O1456" s="241"/>
      <c r="P1456" s="241"/>
      <c r="Q1456" s="241"/>
      <c r="R1456" s="241"/>
      <c r="S1456" s="241"/>
      <c r="T1456" s="242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3" t="s">
        <v>179</v>
      </c>
      <c r="AU1456" s="243" t="s">
        <v>82</v>
      </c>
      <c r="AV1456" s="13" t="s">
        <v>80</v>
      </c>
      <c r="AW1456" s="13" t="s">
        <v>30</v>
      </c>
      <c r="AX1456" s="13" t="s">
        <v>73</v>
      </c>
      <c r="AY1456" s="243" t="s">
        <v>171</v>
      </c>
    </row>
    <row r="1457" s="14" customFormat="1">
      <c r="A1457" s="14"/>
      <c r="B1457" s="244"/>
      <c r="C1457" s="245"/>
      <c r="D1457" s="235" t="s">
        <v>179</v>
      </c>
      <c r="E1457" s="246" t="s">
        <v>1</v>
      </c>
      <c r="F1457" s="247" t="s">
        <v>177</v>
      </c>
      <c r="G1457" s="245"/>
      <c r="H1457" s="248">
        <v>4</v>
      </c>
      <c r="I1457" s="249"/>
      <c r="J1457" s="245"/>
      <c r="K1457" s="245"/>
      <c r="L1457" s="250"/>
      <c r="M1457" s="251"/>
      <c r="N1457" s="252"/>
      <c r="O1457" s="252"/>
      <c r="P1457" s="252"/>
      <c r="Q1457" s="252"/>
      <c r="R1457" s="252"/>
      <c r="S1457" s="252"/>
      <c r="T1457" s="253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4" t="s">
        <v>179</v>
      </c>
      <c r="AU1457" s="254" t="s">
        <v>82</v>
      </c>
      <c r="AV1457" s="14" t="s">
        <v>82</v>
      </c>
      <c r="AW1457" s="14" t="s">
        <v>30</v>
      </c>
      <c r="AX1457" s="14" t="s">
        <v>73</v>
      </c>
      <c r="AY1457" s="254" t="s">
        <v>171</v>
      </c>
    </row>
    <row r="1458" s="15" customFormat="1">
      <c r="A1458" s="15"/>
      <c r="B1458" s="255"/>
      <c r="C1458" s="256"/>
      <c r="D1458" s="235" t="s">
        <v>179</v>
      </c>
      <c r="E1458" s="257" t="s">
        <v>1</v>
      </c>
      <c r="F1458" s="258" t="s">
        <v>187</v>
      </c>
      <c r="G1458" s="256"/>
      <c r="H1458" s="259">
        <v>7</v>
      </c>
      <c r="I1458" s="260"/>
      <c r="J1458" s="256"/>
      <c r="K1458" s="256"/>
      <c r="L1458" s="261"/>
      <c r="M1458" s="262"/>
      <c r="N1458" s="263"/>
      <c r="O1458" s="263"/>
      <c r="P1458" s="263"/>
      <c r="Q1458" s="263"/>
      <c r="R1458" s="263"/>
      <c r="S1458" s="263"/>
      <c r="T1458" s="264"/>
      <c r="U1458" s="15"/>
      <c r="V1458" s="15"/>
      <c r="W1458" s="15"/>
      <c r="X1458" s="15"/>
      <c r="Y1458" s="15"/>
      <c r="Z1458" s="15"/>
      <c r="AA1458" s="15"/>
      <c r="AB1458" s="15"/>
      <c r="AC1458" s="15"/>
      <c r="AD1458" s="15"/>
      <c r="AE1458" s="15"/>
      <c r="AT1458" s="265" t="s">
        <v>179</v>
      </c>
      <c r="AU1458" s="265" t="s">
        <v>82</v>
      </c>
      <c r="AV1458" s="15" t="s">
        <v>177</v>
      </c>
      <c r="AW1458" s="15" t="s">
        <v>30</v>
      </c>
      <c r="AX1458" s="15" t="s">
        <v>80</v>
      </c>
      <c r="AY1458" s="265" t="s">
        <v>171</v>
      </c>
    </row>
    <row r="1459" s="2" customFormat="1" ht="16.5" customHeight="1">
      <c r="A1459" s="38"/>
      <c r="B1459" s="39"/>
      <c r="C1459" s="219" t="s">
        <v>1724</v>
      </c>
      <c r="D1459" s="219" t="s">
        <v>173</v>
      </c>
      <c r="E1459" s="220" t="s">
        <v>1725</v>
      </c>
      <c r="F1459" s="221" t="s">
        <v>1726</v>
      </c>
      <c r="G1459" s="222" t="s">
        <v>239</v>
      </c>
      <c r="H1459" s="223">
        <v>49.520000000000003</v>
      </c>
      <c r="I1459" s="224"/>
      <c r="J1459" s="225">
        <f>ROUND(I1459*H1459,2)</f>
        <v>0</v>
      </c>
      <c r="K1459" s="226"/>
      <c r="L1459" s="44"/>
      <c r="M1459" s="227" t="s">
        <v>1</v>
      </c>
      <c r="N1459" s="228" t="s">
        <v>38</v>
      </c>
      <c r="O1459" s="91"/>
      <c r="P1459" s="229">
        <f>O1459*H1459</f>
        <v>0</v>
      </c>
      <c r="Q1459" s="229">
        <v>0.00032000000000000003</v>
      </c>
      <c r="R1459" s="229">
        <f>Q1459*H1459</f>
        <v>0.015846400000000004</v>
      </c>
      <c r="S1459" s="229">
        <v>0</v>
      </c>
      <c r="T1459" s="230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31" t="s">
        <v>307</v>
      </c>
      <c r="AT1459" s="231" t="s">
        <v>173</v>
      </c>
      <c r="AU1459" s="231" t="s">
        <v>82</v>
      </c>
      <c r="AY1459" s="17" t="s">
        <v>171</v>
      </c>
      <c r="BE1459" s="232">
        <f>IF(N1459="základní",J1459,0)</f>
        <v>0</v>
      </c>
      <c r="BF1459" s="232">
        <f>IF(N1459="snížená",J1459,0)</f>
        <v>0</v>
      </c>
      <c r="BG1459" s="232">
        <f>IF(N1459="zákl. přenesená",J1459,0)</f>
        <v>0</v>
      </c>
      <c r="BH1459" s="232">
        <f>IF(N1459="sníž. přenesená",J1459,0)</f>
        <v>0</v>
      </c>
      <c r="BI1459" s="232">
        <f>IF(N1459="nulová",J1459,0)</f>
        <v>0</v>
      </c>
      <c r="BJ1459" s="17" t="s">
        <v>80</v>
      </c>
      <c r="BK1459" s="232">
        <f>ROUND(I1459*H1459,2)</f>
        <v>0</v>
      </c>
      <c r="BL1459" s="17" t="s">
        <v>307</v>
      </c>
      <c r="BM1459" s="231" t="s">
        <v>1727</v>
      </c>
    </row>
    <row r="1460" s="14" customFormat="1">
      <c r="A1460" s="14"/>
      <c r="B1460" s="244"/>
      <c r="C1460" s="245"/>
      <c r="D1460" s="235" t="s">
        <v>179</v>
      </c>
      <c r="E1460" s="246" t="s">
        <v>1</v>
      </c>
      <c r="F1460" s="247" t="s">
        <v>1699</v>
      </c>
      <c r="G1460" s="245"/>
      <c r="H1460" s="248">
        <v>21.98</v>
      </c>
      <c r="I1460" s="249"/>
      <c r="J1460" s="245"/>
      <c r="K1460" s="245"/>
      <c r="L1460" s="250"/>
      <c r="M1460" s="251"/>
      <c r="N1460" s="252"/>
      <c r="O1460" s="252"/>
      <c r="P1460" s="252"/>
      <c r="Q1460" s="252"/>
      <c r="R1460" s="252"/>
      <c r="S1460" s="252"/>
      <c r="T1460" s="253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4" t="s">
        <v>179</v>
      </c>
      <c r="AU1460" s="254" t="s">
        <v>82</v>
      </c>
      <c r="AV1460" s="14" t="s">
        <v>82</v>
      </c>
      <c r="AW1460" s="14" t="s">
        <v>30</v>
      </c>
      <c r="AX1460" s="14" t="s">
        <v>73</v>
      </c>
      <c r="AY1460" s="254" t="s">
        <v>171</v>
      </c>
    </row>
    <row r="1461" s="14" customFormat="1">
      <c r="A1461" s="14"/>
      <c r="B1461" s="244"/>
      <c r="C1461" s="245"/>
      <c r="D1461" s="235" t="s">
        <v>179</v>
      </c>
      <c r="E1461" s="246" t="s">
        <v>1</v>
      </c>
      <c r="F1461" s="247" t="s">
        <v>1700</v>
      </c>
      <c r="G1461" s="245"/>
      <c r="H1461" s="248">
        <v>6.9400000000000004</v>
      </c>
      <c r="I1461" s="249"/>
      <c r="J1461" s="245"/>
      <c r="K1461" s="245"/>
      <c r="L1461" s="250"/>
      <c r="M1461" s="251"/>
      <c r="N1461" s="252"/>
      <c r="O1461" s="252"/>
      <c r="P1461" s="252"/>
      <c r="Q1461" s="252"/>
      <c r="R1461" s="252"/>
      <c r="S1461" s="252"/>
      <c r="T1461" s="253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4" t="s">
        <v>179</v>
      </c>
      <c r="AU1461" s="254" t="s">
        <v>82</v>
      </c>
      <c r="AV1461" s="14" t="s">
        <v>82</v>
      </c>
      <c r="AW1461" s="14" t="s">
        <v>30</v>
      </c>
      <c r="AX1461" s="14" t="s">
        <v>73</v>
      </c>
      <c r="AY1461" s="254" t="s">
        <v>171</v>
      </c>
    </row>
    <row r="1462" s="14" customFormat="1">
      <c r="A1462" s="14"/>
      <c r="B1462" s="244"/>
      <c r="C1462" s="245"/>
      <c r="D1462" s="235" t="s">
        <v>179</v>
      </c>
      <c r="E1462" s="246" t="s">
        <v>1</v>
      </c>
      <c r="F1462" s="247" t="s">
        <v>1701</v>
      </c>
      <c r="G1462" s="245"/>
      <c r="H1462" s="248">
        <v>20.600000000000001</v>
      </c>
      <c r="I1462" s="249"/>
      <c r="J1462" s="245"/>
      <c r="K1462" s="245"/>
      <c r="L1462" s="250"/>
      <c r="M1462" s="251"/>
      <c r="N1462" s="252"/>
      <c r="O1462" s="252"/>
      <c r="P1462" s="252"/>
      <c r="Q1462" s="252"/>
      <c r="R1462" s="252"/>
      <c r="S1462" s="252"/>
      <c r="T1462" s="253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4" t="s">
        <v>179</v>
      </c>
      <c r="AU1462" s="254" t="s">
        <v>82</v>
      </c>
      <c r="AV1462" s="14" t="s">
        <v>82</v>
      </c>
      <c r="AW1462" s="14" t="s">
        <v>30</v>
      </c>
      <c r="AX1462" s="14" t="s">
        <v>73</v>
      </c>
      <c r="AY1462" s="254" t="s">
        <v>171</v>
      </c>
    </row>
    <row r="1463" s="15" customFormat="1">
      <c r="A1463" s="15"/>
      <c r="B1463" s="255"/>
      <c r="C1463" s="256"/>
      <c r="D1463" s="235" t="s">
        <v>179</v>
      </c>
      <c r="E1463" s="257" t="s">
        <v>1</v>
      </c>
      <c r="F1463" s="258" t="s">
        <v>187</v>
      </c>
      <c r="G1463" s="256"/>
      <c r="H1463" s="259">
        <v>49.520000000000003</v>
      </c>
      <c r="I1463" s="260"/>
      <c r="J1463" s="256"/>
      <c r="K1463" s="256"/>
      <c r="L1463" s="261"/>
      <c r="M1463" s="262"/>
      <c r="N1463" s="263"/>
      <c r="O1463" s="263"/>
      <c r="P1463" s="263"/>
      <c r="Q1463" s="263"/>
      <c r="R1463" s="263"/>
      <c r="S1463" s="263"/>
      <c r="T1463" s="264"/>
      <c r="U1463" s="15"/>
      <c r="V1463" s="15"/>
      <c r="W1463" s="15"/>
      <c r="X1463" s="15"/>
      <c r="Y1463" s="15"/>
      <c r="Z1463" s="15"/>
      <c r="AA1463" s="15"/>
      <c r="AB1463" s="15"/>
      <c r="AC1463" s="15"/>
      <c r="AD1463" s="15"/>
      <c r="AE1463" s="15"/>
      <c r="AT1463" s="265" t="s">
        <v>179</v>
      </c>
      <c r="AU1463" s="265" t="s">
        <v>82</v>
      </c>
      <c r="AV1463" s="15" t="s">
        <v>177</v>
      </c>
      <c r="AW1463" s="15" t="s">
        <v>30</v>
      </c>
      <c r="AX1463" s="15" t="s">
        <v>80</v>
      </c>
      <c r="AY1463" s="265" t="s">
        <v>171</v>
      </c>
    </row>
    <row r="1464" s="2" customFormat="1" ht="24.15" customHeight="1">
      <c r="A1464" s="38"/>
      <c r="B1464" s="39"/>
      <c r="C1464" s="219" t="s">
        <v>1728</v>
      </c>
      <c r="D1464" s="219" t="s">
        <v>173</v>
      </c>
      <c r="E1464" s="220" t="s">
        <v>1729</v>
      </c>
      <c r="F1464" s="221" t="s">
        <v>1730</v>
      </c>
      <c r="G1464" s="222" t="s">
        <v>211</v>
      </c>
      <c r="H1464" s="223">
        <v>117.31</v>
      </c>
      <c r="I1464" s="224"/>
      <c r="J1464" s="225">
        <f>ROUND(I1464*H1464,2)</f>
        <v>0</v>
      </c>
      <c r="K1464" s="226"/>
      <c r="L1464" s="44"/>
      <c r="M1464" s="227" t="s">
        <v>1</v>
      </c>
      <c r="N1464" s="228" t="s">
        <v>38</v>
      </c>
      <c r="O1464" s="91"/>
      <c r="P1464" s="229">
        <f>O1464*H1464</f>
        <v>0</v>
      </c>
      <c r="Q1464" s="229">
        <v>5.0000000000000002E-05</v>
      </c>
      <c r="R1464" s="229">
        <f>Q1464*H1464</f>
        <v>0.0058655000000000001</v>
      </c>
      <c r="S1464" s="229">
        <v>0</v>
      </c>
      <c r="T1464" s="230">
        <f>S1464*H1464</f>
        <v>0</v>
      </c>
      <c r="U1464" s="38"/>
      <c r="V1464" s="38"/>
      <c r="W1464" s="38"/>
      <c r="X1464" s="38"/>
      <c r="Y1464" s="38"/>
      <c r="Z1464" s="38"/>
      <c r="AA1464" s="38"/>
      <c r="AB1464" s="38"/>
      <c r="AC1464" s="38"/>
      <c r="AD1464" s="38"/>
      <c r="AE1464" s="38"/>
      <c r="AR1464" s="231" t="s">
        <v>307</v>
      </c>
      <c r="AT1464" s="231" t="s">
        <v>173</v>
      </c>
      <c r="AU1464" s="231" t="s">
        <v>82</v>
      </c>
      <c r="AY1464" s="17" t="s">
        <v>171</v>
      </c>
      <c r="BE1464" s="232">
        <f>IF(N1464="základní",J1464,0)</f>
        <v>0</v>
      </c>
      <c r="BF1464" s="232">
        <f>IF(N1464="snížená",J1464,0)</f>
        <v>0</v>
      </c>
      <c r="BG1464" s="232">
        <f>IF(N1464="zákl. přenesená",J1464,0)</f>
        <v>0</v>
      </c>
      <c r="BH1464" s="232">
        <f>IF(N1464="sníž. přenesená",J1464,0)</f>
        <v>0</v>
      </c>
      <c r="BI1464" s="232">
        <f>IF(N1464="nulová",J1464,0)</f>
        <v>0</v>
      </c>
      <c r="BJ1464" s="17" t="s">
        <v>80</v>
      </c>
      <c r="BK1464" s="232">
        <f>ROUND(I1464*H1464,2)</f>
        <v>0</v>
      </c>
      <c r="BL1464" s="17" t="s">
        <v>307</v>
      </c>
      <c r="BM1464" s="231" t="s">
        <v>1731</v>
      </c>
    </row>
    <row r="1465" s="14" customFormat="1">
      <c r="A1465" s="14"/>
      <c r="B1465" s="244"/>
      <c r="C1465" s="245"/>
      <c r="D1465" s="235" t="s">
        <v>179</v>
      </c>
      <c r="E1465" s="246" t="s">
        <v>1</v>
      </c>
      <c r="F1465" s="247" t="s">
        <v>434</v>
      </c>
      <c r="G1465" s="245"/>
      <c r="H1465" s="248">
        <v>117.31</v>
      </c>
      <c r="I1465" s="249"/>
      <c r="J1465" s="245"/>
      <c r="K1465" s="245"/>
      <c r="L1465" s="250"/>
      <c r="M1465" s="251"/>
      <c r="N1465" s="252"/>
      <c r="O1465" s="252"/>
      <c r="P1465" s="252"/>
      <c r="Q1465" s="252"/>
      <c r="R1465" s="252"/>
      <c r="S1465" s="252"/>
      <c r="T1465" s="253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4" t="s">
        <v>179</v>
      </c>
      <c r="AU1465" s="254" t="s">
        <v>82</v>
      </c>
      <c r="AV1465" s="14" t="s">
        <v>82</v>
      </c>
      <c r="AW1465" s="14" t="s">
        <v>30</v>
      </c>
      <c r="AX1465" s="14" t="s">
        <v>73</v>
      </c>
      <c r="AY1465" s="254" t="s">
        <v>171</v>
      </c>
    </row>
    <row r="1466" s="15" customFormat="1">
      <c r="A1466" s="15"/>
      <c r="B1466" s="255"/>
      <c r="C1466" s="256"/>
      <c r="D1466" s="235" t="s">
        <v>179</v>
      </c>
      <c r="E1466" s="257" t="s">
        <v>1</v>
      </c>
      <c r="F1466" s="258" t="s">
        <v>187</v>
      </c>
      <c r="G1466" s="256"/>
      <c r="H1466" s="259">
        <v>117.31</v>
      </c>
      <c r="I1466" s="260"/>
      <c r="J1466" s="256"/>
      <c r="K1466" s="256"/>
      <c r="L1466" s="261"/>
      <c r="M1466" s="262"/>
      <c r="N1466" s="263"/>
      <c r="O1466" s="263"/>
      <c r="P1466" s="263"/>
      <c r="Q1466" s="263"/>
      <c r="R1466" s="263"/>
      <c r="S1466" s="263"/>
      <c r="T1466" s="264"/>
      <c r="U1466" s="15"/>
      <c r="V1466" s="15"/>
      <c r="W1466" s="15"/>
      <c r="X1466" s="15"/>
      <c r="Y1466" s="15"/>
      <c r="Z1466" s="15"/>
      <c r="AA1466" s="15"/>
      <c r="AB1466" s="15"/>
      <c r="AC1466" s="15"/>
      <c r="AD1466" s="15"/>
      <c r="AE1466" s="15"/>
      <c r="AT1466" s="265" t="s">
        <v>179</v>
      </c>
      <c r="AU1466" s="265" t="s">
        <v>82</v>
      </c>
      <c r="AV1466" s="15" t="s">
        <v>177</v>
      </c>
      <c r="AW1466" s="15" t="s">
        <v>30</v>
      </c>
      <c r="AX1466" s="15" t="s">
        <v>80</v>
      </c>
      <c r="AY1466" s="265" t="s">
        <v>171</v>
      </c>
    </row>
    <row r="1467" s="2" customFormat="1" ht="24.15" customHeight="1">
      <c r="A1467" s="38"/>
      <c r="B1467" s="39"/>
      <c r="C1467" s="219" t="s">
        <v>1732</v>
      </c>
      <c r="D1467" s="219" t="s">
        <v>173</v>
      </c>
      <c r="E1467" s="220" t="s">
        <v>1733</v>
      </c>
      <c r="F1467" s="221" t="s">
        <v>1734</v>
      </c>
      <c r="G1467" s="222" t="s">
        <v>371</v>
      </c>
      <c r="H1467" s="223">
        <v>5.1449999999999996</v>
      </c>
      <c r="I1467" s="224"/>
      <c r="J1467" s="225">
        <f>ROUND(I1467*H1467,2)</f>
        <v>0</v>
      </c>
      <c r="K1467" s="226"/>
      <c r="L1467" s="44"/>
      <c r="M1467" s="227" t="s">
        <v>1</v>
      </c>
      <c r="N1467" s="228" t="s">
        <v>38</v>
      </c>
      <c r="O1467" s="91"/>
      <c r="P1467" s="229">
        <f>O1467*H1467</f>
        <v>0</v>
      </c>
      <c r="Q1467" s="229">
        <v>0</v>
      </c>
      <c r="R1467" s="229">
        <f>Q1467*H1467</f>
        <v>0</v>
      </c>
      <c r="S1467" s="229">
        <v>0</v>
      </c>
      <c r="T1467" s="230">
        <f>S1467*H1467</f>
        <v>0</v>
      </c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R1467" s="231" t="s">
        <v>307</v>
      </c>
      <c r="AT1467" s="231" t="s">
        <v>173</v>
      </c>
      <c r="AU1467" s="231" t="s">
        <v>82</v>
      </c>
      <c r="AY1467" s="17" t="s">
        <v>171</v>
      </c>
      <c r="BE1467" s="232">
        <f>IF(N1467="základní",J1467,0)</f>
        <v>0</v>
      </c>
      <c r="BF1467" s="232">
        <f>IF(N1467="snížená",J1467,0)</f>
        <v>0</v>
      </c>
      <c r="BG1467" s="232">
        <f>IF(N1467="zákl. přenesená",J1467,0)</f>
        <v>0</v>
      </c>
      <c r="BH1467" s="232">
        <f>IF(N1467="sníž. přenesená",J1467,0)</f>
        <v>0</v>
      </c>
      <c r="BI1467" s="232">
        <f>IF(N1467="nulová",J1467,0)</f>
        <v>0</v>
      </c>
      <c r="BJ1467" s="17" t="s">
        <v>80</v>
      </c>
      <c r="BK1467" s="232">
        <f>ROUND(I1467*H1467,2)</f>
        <v>0</v>
      </c>
      <c r="BL1467" s="17" t="s">
        <v>307</v>
      </c>
      <c r="BM1467" s="231" t="s">
        <v>1735</v>
      </c>
    </row>
    <row r="1468" s="2" customFormat="1" ht="24.15" customHeight="1">
      <c r="A1468" s="38"/>
      <c r="B1468" s="39"/>
      <c r="C1468" s="219" t="s">
        <v>1736</v>
      </c>
      <c r="D1468" s="219" t="s">
        <v>173</v>
      </c>
      <c r="E1468" s="220" t="s">
        <v>1737</v>
      </c>
      <c r="F1468" s="221" t="s">
        <v>1738</v>
      </c>
      <c r="G1468" s="222" t="s">
        <v>371</v>
      </c>
      <c r="H1468" s="223">
        <v>5.1449999999999996</v>
      </c>
      <c r="I1468" s="224"/>
      <c r="J1468" s="225">
        <f>ROUND(I1468*H1468,2)</f>
        <v>0</v>
      </c>
      <c r="K1468" s="226"/>
      <c r="L1468" s="44"/>
      <c r="M1468" s="227" t="s">
        <v>1</v>
      </c>
      <c r="N1468" s="228" t="s">
        <v>38</v>
      </c>
      <c r="O1468" s="91"/>
      <c r="P1468" s="229">
        <f>O1468*H1468</f>
        <v>0</v>
      </c>
      <c r="Q1468" s="229">
        <v>0</v>
      </c>
      <c r="R1468" s="229">
        <f>Q1468*H1468</f>
        <v>0</v>
      </c>
      <c r="S1468" s="229">
        <v>0</v>
      </c>
      <c r="T1468" s="230">
        <f>S1468*H1468</f>
        <v>0</v>
      </c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R1468" s="231" t="s">
        <v>307</v>
      </c>
      <c r="AT1468" s="231" t="s">
        <v>173</v>
      </c>
      <c r="AU1468" s="231" t="s">
        <v>82</v>
      </c>
      <c r="AY1468" s="17" t="s">
        <v>171</v>
      </c>
      <c r="BE1468" s="232">
        <f>IF(N1468="základní",J1468,0)</f>
        <v>0</v>
      </c>
      <c r="BF1468" s="232">
        <f>IF(N1468="snížená",J1468,0)</f>
        <v>0</v>
      </c>
      <c r="BG1468" s="232">
        <f>IF(N1468="zákl. přenesená",J1468,0)</f>
        <v>0</v>
      </c>
      <c r="BH1468" s="232">
        <f>IF(N1468="sníž. přenesená",J1468,0)</f>
        <v>0</v>
      </c>
      <c r="BI1468" s="232">
        <f>IF(N1468="nulová",J1468,0)</f>
        <v>0</v>
      </c>
      <c r="BJ1468" s="17" t="s">
        <v>80</v>
      </c>
      <c r="BK1468" s="232">
        <f>ROUND(I1468*H1468,2)</f>
        <v>0</v>
      </c>
      <c r="BL1468" s="17" t="s">
        <v>307</v>
      </c>
      <c r="BM1468" s="231" t="s">
        <v>1739</v>
      </c>
    </row>
    <row r="1469" s="2" customFormat="1" ht="24.15" customHeight="1">
      <c r="A1469" s="38"/>
      <c r="B1469" s="39"/>
      <c r="C1469" s="219" t="s">
        <v>1740</v>
      </c>
      <c r="D1469" s="219" t="s">
        <v>173</v>
      </c>
      <c r="E1469" s="220" t="s">
        <v>1741</v>
      </c>
      <c r="F1469" s="221" t="s">
        <v>1742</v>
      </c>
      <c r="G1469" s="222" t="s">
        <v>371</v>
      </c>
      <c r="H1469" s="223">
        <v>5.1449999999999996</v>
      </c>
      <c r="I1469" s="224"/>
      <c r="J1469" s="225">
        <f>ROUND(I1469*H1469,2)</f>
        <v>0</v>
      </c>
      <c r="K1469" s="226"/>
      <c r="L1469" s="44"/>
      <c r="M1469" s="227" t="s">
        <v>1</v>
      </c>
      <c r="N1469" s="228" t="s">
        <v>38</v>
      </c>
      <c r="O1469" s="91"/>
      <c r="P1469" s="229">
        <f>O1469*H1469</f>
        <v>0</v>
      </c>
      <c r="Q1469" s="229">
        <v>0</v>
      </c>
      <c r="R1469" s="229">
        <f>Q1469*H1469</f>
        <v>0</v>
      </c>
      <c r="S1469" s="229">
        <v>0</v>
      </c>
      <c r="T1469" s="230">
        <f>S1469*H1469</f>
        <v>0</v>
      </c>
      <c r="U1469" s="38"/>
      <c r="V1469" s="38"/>
      <c r="W1469" s="38"/>
      <c r="X1469" s="38"/>
      <c r="Y1469" s="38"/>
      <c r="Z1469" s="38"/>
      <c r="AA1469" s="38"/>
      <c r="AB1469" s="38"/>
      <c r="AC1469" s="38"/>
      <c r="AD1469" s="38"/>
      <c r="AE1469" s="38"/>
      <c r="AR1469" s="231" t="s">
        <v>307</v>
      </c>
      <c r="AT1469" s="231" t="s">
        <v>173</v>
      </c>
      <c r="AU1469" s="231" t="s">
        <v>82</v>
      </c>
      <c r="AY1469" s="17" t="s">
        <v>171</v>
      </c>
      <c r="BE1469" s="232">
        <f>IF(N1469="základní",J1469,0)</f>
        <v>0</v>
      </c>
      <c r="BF1469" s="232">
        <f>IF(N1469="snížená",J1469,0)</f>
        <v>0</v>
      </c>
      <c r="BG1469" s="232">
        <f>IF(N1469="zákl. přenesená",J1469,0)</f>
        <v>0</v>
      </c>
      <c r="BH1469" s="232">
        <f>IF(N1469="sníž. přenesená",J1469,0)</f>
        <v>0</v>
      </c>
      <c r="BI1469" s="232">
        <f>IF(N1469="nulová",J1469,0)</f>
        <v>0</v>
      </c>
      <c r="BJ1469" s="17" t="s">
        <v>80</v>
      </c>
      <c r="BK1469" s="232">
        <f>ROUND(I1469*H1469,2)</f>
        <v>0</v>
      </c>
      <c r="BL1469" s="17" t="s">
        <v>307</v>
      </c>
      <c r="BM1469" s="231" t="s">
        <v>1743</v>
      </c>
    </row>
    <row r="1470" s="2" customFormat="1" ht="24.15" customHeight="1">
      <c r="A1470" s="38"/>
      <c r="B1470" s="39"/>
      <c r="C1470" s="219" t="s">
        <v>1744</v>
      </c>
      <c r="D1470" s="219" t="s">
        <v>173</v>
      </c>
      <c r="E1470" s="220" t="s">
        <v>1745</v>
      </c>
      <c r="F1470" s="221" t="s">
        <v>1746</v>
      </c>
      <c r="G1470" s="222" t="s">
        <v>371</v>
      </c>
      <c r="H1470" s="223">
        <v>5.1449999999999996</v>
      </c>
      <c r="I1470" s="224"/>
      <c r="J1470" s="225">
        <f>ROUND(I1470*H1470,2)</f>
        <v>0</v>
      </c>
      <c r="K1470" s="226"/>
      <c r="L1470" s="44"/>
      <c r="M1470" s="227" t="s">
        <v>1</v>
      </c>
      <c r="N1470" s="228" t="s">
        <v>38</v>
      </c>
      <c r="O1470" s="91"/>
      <c r="P1470" s="229">
        <f>O1470*H1470</f>
        <v>0</v>
      </c>
      <c r="Q1470" s="229">
        <v>0</v>
      </c>
      <c r="R1470" s="229">
        <f>Q1470*H1470</f>
        <v>0</v>
      </c>
      <c r="S1470" s="229">
        <v>0</v>
      </c>
      <c r="T1470" s="230">
        <f>S1470*H1470</f>
        <v>0</v>
      </c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R1470" s="231" t="s">
        <v>307</v>
      </c>
      <c r="AT1470" s="231" t="s">
        <v>173</v>
      </c>
      <c r="AU1470" s="231" t="s">
        <v>82</v>
      </c>
      <c r="AY1470" s="17" t="s">
        <v>171</v>
      </c>
      <c r="BE1470" s="232">
        <f>IF(N1470="základní",J1470,0)</f>
        <v>0</v>
      </c>
      <c r="BF1470" s="232">
        <f>IF(N1470="snížená",J1470,0)</f>
        <v>0</v>
      </c>
      <c r="BG1470" s="232">
        <f>IF(N1470="zákl. přenesená",J1470,0)</f>
        <v>0</v>
      </c>
      <c r="BH1470" s="232">
        <f>IF(N1470="sníž. přenesená",J1470,0)</f>
        <v>0</v>
      </c>
      <c r="BI1470" s="232">
        <f>IF(N1470="nulová",J1470,0)</f>
        <v>0</v>
      </c>
      <c r="BJ1470" s="17" t="s">
        <v>80</v>
      </c>
      <c r="BK1470" s="232">
        <f>ROUND(I1470*H1470,2)</f>
        <v>0</v>
      </c>
      <c r="BL1470" s="17" t="s">
        <v>307</v>
      </c>
      <c r="BM1470" s="231" t="s">
        <v>1747</v>
      </c>
    </row>
    <row r="1471" s="12" customFormat="1" ht="22.8" customHeight="1">
      <c r="A1471" s="12"/>
      <c r="B1471" s="203"/>
      <c r="C1471" s="204"/>
      <c r="D1471" s="205" t="s">
        <v>72</v>
      </c>
      <c r="E1471" s="217" t="s">
        <v>1748</v>
      </c>
      <c r="F1471" s="217" t="s">
        <v>1749</v>
      </c>
      <c r="G1471" s="204"/>
      <c r="H1471" s="204"/>
      <c r="I1471" s="207"/>
      <c r="J1471" s="218">
        <f>BK1471</f>
        <v>0</v>
      </c>
      <c r="K1471" s="204"/>
      <c r="L1471" s="209"/>
      <c r="M1471" s="210"/>
      <c r="N1471" s="211"/>
      <c r="O1471" s="211"/>
      <c r="P1471" s="212">
        <f>SUM(P1472:P1477)</f>
        <v>0</v>
      </c>
      <c r="Q1471" s="211"/>
      <c r="R1471" s="212">
        <f>SUM(R1472:R1477)</f>
        <v>0.012</v>
      </c>
      <c r="S1471" s="211"/>
      <c r="T1471" s="213">
        <f>SUM(T1472:T1477)</f>
        <v>0</v>
      </c>
      <c r="U1471" s="12"/>
      <c r="V1471" s="12"/>
      <c r="W1471" s="12"/>
      <c r="X1471" s="12"/>
      <c r="Y1471" s="12"/>
      <c r="Z1471" s="12"/>
      <c r="AA1471" s="12"/>
      <c r="AB1471" s="12"/>
      <c r="AC1471" s="12"/>
      <c r="AD1471" s="12"/>
      <c r="AE1471" s="12"/>
      <c r="AR1471" s="214" t="s">
        <v>82</v>
      </c>
      <c r="AT1471" s="215" t="s">
        <v>72</v>
      </c>
      <c r="AU1471" s="215" t="s">
        <v>80</v>
      </c>
      <c r="AY1471" s="214" t="s">
        <v>171</v>
      </c>
      <c r="BK1471" s="216">
        <f>SUM(BK1472:BK1477)</f>
        <v>0</v>
      </c>
    </row>
    <row r="1472" s="2" customFormat="1" ht="16.5" customHeight="1">
      <c r="A1472" s="38"/>
      <c r="B1472" s="39"/>
      <c r="C1472" s="219" t="s">
        <v>1750</v>
      </c>
      <c r="D1472" s="219" t="s">
        <v>173</v>
      </c>
      <c r="E1472" s="220" t="s">
        <v>1751</v>
      </c>
      <c r="F1472" s="221" t="s">
        <v>1752</v>
      </c>
      <c r="G1472" s="222" t="s">
        <v>211</v>
      </c>
      <c r="H1472" s="223">
        <v>30</v>
      </c>
      <c r="I1472" s="224"/>
      <c r="J1472" s="225">
        <f>ROUND(I1472*H1472,2)</f>
        <v>0</v>
      </c>
      <c r="K1472" s="226"/>
      <c r="L1472" s="44"/>
      <c r="M1472" s="227" t="s">
        <v>1</v>
      </c>
      <c r="N1472" s="228" t="s">
        <v>38</v>
      </c>
      <c r="O1472" s="91"/>
      <c r="P1472" s="229">
        <f>O1472*H1472</f>
        <v>0</v>
      </c>
      <c r="Q1472" s="229">
        <v>0.00040000000000000002</v>
      </c>
      <c r="R1472" s="229">
        <f>Q1472*H1472</f>
        <v>0.012</v>
      </c>
      <c r="S1472" s="229">
        <v>0</v>
      </c>
      <c r="T1472" s="230">
        <f>S1472*H1472</f>
        <v>0</v>
      </c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  <c r="AE1472" s="38"/>
      <c r="AR1472" s="231" t="s">
        <v>307</v>
      </c>
      <c r="AT1472" s="231" t="s">
        <v>173</v>
      </c>
      <c r="AU1472" s="231" t="s">
        <v>82</v>
      </c>
      <c r="AY1472" s="17" t="s">
        <v>171</v>
      </c>
      <c r="BE1472" s="232">
        <f>IF(N1472="základní",J1472,0)</f>
        <v>0</v>
      </c>
      <c r="BF1472" s="232">
        <f>IF(N1472="snížená",J1472,0)</f>
        <v>0</v>
      </c>
      <c r="BG1472" s="232">
        <f>IF(N1472="zákl. přenesená",J1472,0)</f>
        <v>0</v>
      </c>
      <c r="BH1472" s="232">
        <f>IF(N1472="sníž. přenesená",J1472,0)</f>
        <v>0</v>
      </c>
      <c r="BI1472" s="232">
        <f>IF(N1472="nulová",J1472,0)</f>
        <v>0</v>
      </c>
      <c r="BJ1472" s="17" t="s">
        <v>80</v>
      </c>
      <c r="BK1472" s="232">
        <f>ROUND(I1472*H1472,2)</f>
        <v>0</v>
      </c>
      <c r="BL1472" s="17" t="s">
        <v>307</v>
      </c>
      <c r="BM1472" s="231" t="s">
        <v>1753</v>
      </c>
    </row>
    <row r="1473" s="13" customFormat="1">
      <c r="A1473" s="13"/>
      <c r="B1473" s="233"/>
      <c r="C1473" s="234"/>
      <c r="D1473" s="235" t="s">
        <v>179</v>
      </c>
      <c r="E1473" s="236" t="s">
        <v>1</v>
      </c>
      <c r="F1473" s="237" t="s">
        <v>1754</v>
      </c>
      <c r="G1473" s="234"/>
      <c r="H1473" s="236" t="s">
        <v>1</v>
      </c>
      <c r="I1473" s="238"/>
      <c r="J1473" s="234"/>
      <c r="K1473" s="234"/>
      <c r="L1473" s="239"/>
      <c r="M1473" s="240"/>
      <c r="N1473" s="241"/>
      <c r="O1473" s="241"/>
      <c r="P1473" s="241"/>
      <c r="Q1473" s="241"/>
      <c r="R1473" s="241"/>
      <c r="S1473" s="241"/>
      <c r="T1473" s="242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43" t="s">
        <v>179</v>
      </c>
      <c r="AU1473" s="243" t="s">
        <v>82</v>
      </c>
      <c r="AV1473" s="13" t="s">
        <v>80</v>
      </c>
      <c r="AW1473" s="13" t="s">
        <v>30</v>
      </c>
      <c r="AX1473" s="13" t="s">
        <v>73</v>
      </c>
      <c r="AY1473" s="243" t="s">
        <v>171</v>
      </c>
    </row>
    <row r="1474" s="14" customFormat="1">
      <c r="A1474" s="14"/>
      <c r="B1474" s="244"/>
      <c r="C1474" s="245"/>
      <c r="D1474" s="235" t="s">
        <v>179</v>
      </c>
      <c r="E1474" s="246" t="s">
        <v>1</v>
      </c>
      <c r="F1474" s="247" t="s">
        <v>385</v>
      </c>
      <c r="G1474" s="245"/>
      <c r="H1474" s="248">
        <v>30</v>
      </c>
      <c r="I1474" s="249"/>
      <c r="J1474" s="245"/>
      <c r="K1474" s="245"/>
      <c r="L1474" s="250"/>
      <c r="M1474" s="251"/>
      <c r="N1474" s="252"/>
      <c r="O1474" s="252"/>
      <c r="P1474" s="252"/>
      <c r="Q1474" s="252"/>
      <c r="R1474" s="252"/>
      <c r="S1474" s="252"/>
      <c r="T1474" s="253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54" t="s">
        <v>179</v>
      </c>
      <c r="AU1474" s="254" t="s">
        <v>82</v>
      </c>
      <c r="AV1474" s="14" t="s">
        <v>82</v>
      </c>
      <c r="AW1474" s="14" t="s">
        <v>30</v>
      </c>
      <c r="AX1474" s="14" t="s">
        <v>80</v>
      </c>
      <c r="AY1474" s="254" t="s">
        <v>171</v>
      </c>
    </row>
    <row r="1475" s="2" customFormat="1" ht="24.15" customHeight="1">
      <c r="A1475" s="38"/>
      <c r="B1475" s="39"/>
      <c r="C1475" s="219" t="s">
        <v>1755</v>
      </c>
      <c r="D1475" s="219" t="s">
        <v>173</v>
      </c>
      <c r="E1475" s="220" t="s">
        <v>1756</v>
      </c>
      <c r="F1475" s="221" t="s">
        <v>1757</v>
      </c>
      <c r="G1475" s="222" t="s">
        <v>371</v>
      </c>
      <c r="H1475" s="223">
        <v>0.012</v>
      </c>
      <c r="I1475" s="224"/>
      <c r="J1475" s="225">
        <f>ROUND(I1475*H1475,2)</f>
        <v>0</v>
      </c>
      <c r="K1475" s="226"/>
      <c r="L1475" s="44"/>
      <c r="M1475" s="227" t="s">
        <v>1</v>
      </c>
      <c r="N1475" s="228" t="s">
        <v>38</v>
      </c>
      <c r="O1475" s="91"/>
      <c r="P1475" s="229">
        <f>O1475*H1475</f>
        <v>0</v>
      </c>
      <c r="Q1475" s="229">
        <v>0</v>
      </c>
      <c r="R1475" s="229">
        <f>Q1475*H1475</f>
        <v>0</v>
      </c>
      <c r="S1475" s="229">
        <v>0</v>
      </c>
      <c r="T1475" s="230">
        <f>S1475*H1475</f>
        <v>0</v>
      </c>
      <c r="U1475" s="38"/>
      <c r="V1475" s="38"/>
      <c r="W1475" s="38"/>
      <c r="X1475" s="38"/>
      <c r="Y1475" s="38"/>
      <c r="Z1475" s="38"/>
      <c r="AA1475" s="38"/>
      <c r="AB1475" s="38"/>
      <c r="AC1475" s="38"/>
      <c r="AD1475" s="38"/>
      <c r="AE1475" s="38"/>
      <c r="AR1475" s="231" t="s">
        <v>307</v>
      </c>
      <c r="AT1475" s="231" t="s">
        <v>173</v>
      </c>
      <c r="AU1475" s="231" t="s">
        <v>82</v>
      </c>
      <c r="AY1475" s="17" t="s">
        <v>171</v>
      </c>
      <c r="BE1475" s="232">
        <f>IF(N1475="základní",J1475,0)</f>
        <v>0</v>
      </c>
      <c r="BF1475" s="232">
        <f>IF(N1475="snížená",J1475,0)</f>
        <v>0</v>
      </c>
      <c r="BG1475" s="232">
        <f>IF(N1475="zákl. přenesená",J1475,0)</f>
        <v>0</v>
      </c>
      <c r="BH1475" s="232">
        <f>IF(N1475="sníž. přenesená",J1475,0)</f>
        <v>0</v>
      </c>
      <c r="BI1475" s="232">
        <f>IF(N1475="nulová",J1475,0)</f>
        <v>0</v>
      </c>
      <c r="BJ1475" s="17" t="s">
        <v>80</v>
      </c>
      <c r="BK1475" s="232">
        <f>ROUND(I1475*H1475,2)</f>
        <v>0</v>
      </c>
      <c r="BL1475" s="17" t="s">
        <v>307</v>
      </c>
      <c r="BM1475" s="231" t="s">
        <v>1758</v>
      </c>
    </row>
    <row r="1476" s="2" customFormat="1" ht="24.15" customHeight="1">
      <c r="A1476" s="38"/>
      <c r="B1476" s="39"/>
      <c r="C1476" s="219" t="s">
        <v>1759</v>
      </c>
      <c r="D1476" s="219" t="s">
        <v>173</v>
      </c>
      <c r="E1476" s="220" t="s">
        <v>1760</v>
      </c>
      <c r="F1476" s="221" t="s">
        <v>1761</v>
      </c>
      <c r="G1476" s="222" t="s">
        <v>371</v>
      </c>
      <c r="H1476" s="223">
        <v>0.012</v>
      </c>
      <c r="I1476" s="224"/>
      <c r="J1476" s="225">
        <f>ROUND(I1476*H1476,2)</f>
        <v>0</v>
      </c>
      <c r="K1476" s="226"/>
      <c r="L1476" s="44"/>
      <c r="M1476" s="227" t="s">
        <v>1</v>
      </c>
      <c r="N1476" s="228" t="s">
        <v>38</v>
      </c>
      <c r="O1476" s="91"/>
      <c r="P1476" s="229">
        <f>O1476*H1476</f>
        <v>0</v>
      </c>
      <c r="Q1476" s="229">
        <v>0</v>
      </c>
      <c r="R1476" s="229">
        <f>Q1476*H1476</f>
        <v>0</v>
      </c>
      <c r="S1476" s="229">
        <v>0</v>
      </c>
      <c r="T1476" s="230">
        <f>S1476*H1476</f>
        <v>0</v>
      </c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  <c r="AE1476" s="38"/>
      <c r="AR1476" s="231" t="s">
        <v>307</v>
      </c>
      <c r="AT1476" s="231" t="s">
        <v>173</v>
      </c>
      <c r="AU1476" s="231" t="s">
        <v>82</v>
      </c>
      <c r="AY1476" s="17" t="s">
        <v>171</v>
      </c>
      <c r="BE1476" s="232">
        <f>IF(N1476="základní",J1476,0)</f>
        <v>0</v>
      </c>
      <c r="BF1476" s="232">
        <f>IF(N1476="snížená",J1476,0)</f>
        <v>0</v>
      </c>
      <c r="BG1476" s="232">
        <f>IF(N1476="zákl. přenesená",J1476,0)</f>
        <v>0</v>
      </c>
      <c r="BH1476" s="232">
        <f>IF(N1476="sníž. přenesená",J1476,0)</f>
        <v>0</v>
      </c>
      <c r="BI1476" s="232">
        <f>IF(N1476="nulová",J1476,0)</f>
        <v>0</v>
      </c>
      <c r="BJ1476" s="17" t="s">
        <v>80</v>
      </c>
      <c r="BK1476" s="232">
        <f>ROUND(I1476*H1476,2)</f>
        <v>0</v>
      </c>
      <c r="BL1476" s="17" t="s">
        <v>307</v>
      </c>
      <c r="BM1476" s="231" t="s">
        <v>1762</v>
      </c>
    </row>
    <row r="1477" s="2" customFormat="1" ht="24.15" customHeight="1">
      <c r="A1477" s="38"/>
      <c r="B1477" s="39"/>
      <c r="C1477" s="219" t="s">
        <v>1763</v>
      </c>
      <c r="D1477" s="219" t="s">
        <v>173</v>
      </c>
      <c r="E1477" s="220" t="s">
        <v>1764</v>
      </c>
      <c r="F1477" s="221" t="s">
        <v>1765</v>
      </c>
      <c r="G1477" s="222" t="s">
        <v>371</v>
      </c>
      <c r="H1477" s="223">
        <v>0.012</v>
      </c>
      <c r="I1477" s="224"/>
      <c r="J1477" s="225">
        <f>ROUND(I1477*H1477,2)</f>
        <v>0</v>
      </c>
      <c r="K1477" s="226"/>
      <c r="L1477" s="44"/>
      <c r="M1477" s="227" t="s">
        <v>1</v>
      </c>
      <c r="N1477" s="228" t="s">
        <v>38</v>
      </c>
      <c r="O1477" s="91"/>
      <c r="P1477" s="229">
        <f>O1477*H1477</f>
        <v>0</v>
      </c>
      <c r="Q1477" s="229">
        <v>0</v>
      </c>
      <c r="R1477" s="229">
        <f>Q1477*H1477</f>
        <v>0</v>
      </c>
      <c r="S1477" s="229">
        <v>0</v>
      </c>
      <c r="T1477" s="230">
        <f>S1477*H1477</f>
        <v>0</v>
      </c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R1477" s="231" t="s">
        <v>307</v>
      </c>
      <c r="AT1477" s="231" t="s">
        <v>173</v>
      </c>
      <c r="AU1477" s="231" t="s">
        <v>82</v>
      </c>
      <c r="AY1477" s="17" t="s">
        <v>171</v>
      </c>
      <c r="BE1477" s="232">
        <f>IF(N1477="základní",J1477,0)</f>
        <v>0</v>
      </c>
      <c r="BF1477" s="232">
        <f>IF(N1477="snížená",J1477,0)</f>
        <v>0</v>
      </c>
      <c r="BG1477" s="232">
        <f>IF(N1477="zákl. přenesená",J1477,0)</f>
        <v>0</v>
      </c>
      <c r="BH1477" s="232">
        <f>IF(N1477="sníž. přenesená",J1477,0)</f>
        <v>0</v>
      </c>
      <c r="BI1477" s="232">
        <f>IF(N1477="nulová",J1477,0)</f>
        <v>0</v>
      </c>
      <c r="BJ1477" s="17" t="s">
        <v>80</v>
      </c>
      <c r="BK1477" s="232">
        <f>ROUND(I1477*H1477,2)</f>
        <v>0</v>
      </c>
      <c r="BL1477" s="17" t="s">
        <v>307</v>
      </c>
      <c r="BM1477" s="231" t="s">
        <v>1766</v>
      </c>
    </row>
    <row r="1478" s="12" customFormat="1" ht="22.8" customHeight="1">
      <c r="A1478" s="12"/>
      <c r="B1478" s="203"/>
      <c r="C1478" s="204"/>
      <c r="D1478" s="205" t="s">
        <v>72</v>
      </c>
      <c r="E1478" s="217" t="s">
        <v>1767</v>
      </c>
      <c r="F1478" s="217" t="s">
        <v>1768</v>
      </c>
      <c r="G1478" s="204"/>
      <c r="H1478" s="204"/>
      <c r="I1478" s="207"/>
      <c r="J1478" s="218">
        <f>BK1478</f>
        <v>0</v>
      </c>
      <c r="K1478" s="204"/>
      <c r="L1478" s="209"/>
      <c r="M1478" s="210"/>
      <c r="N1478" s="211"/>
      <c r="O1478" s="211"/>
      <c r="P1478" s="212">
        <f>SUM(P1479:P1600)</f>
        <v>0</v>
      </c>
      <c r="Q1478" s="211"/>
      <c r="R1478" s="212">
        <f>SUM(R1479:R1600)</f>
        <v>3.6299882999999995</v>
      </c>
      <c r="S1478" s="211"/>
      <c r="T1478" s="213">
        <f>SUM(T1479:T1600)</f>
        <v>0.00108</v>
      </c>
      <c r="U1478" s="12"/>
      <c r="V1478" s="12"/>
      <c r="W1478" s="12"/>
      <c r="X1478" s="12"/>
      <c r="Y1478" s="12"/>
      <c r="Z1478" s="12"/>
      <c r="AA1478" s="12"/>
      <c r="AB1478" s="12"/>
      <c r="AC1478" s="12"/>
      <c r="AD1478" s="12"/>
      <c r="AE1478" s="12"/>
      <c r="AR1478" s="214" t="s">
        <v>82</v>
      </c>
      <c r="AT1478" s="215" t="s">
        <v>72</v>
      </c>
      <c r="AU1478" s="215" t="s">
        <v>80</v>
      </c>
      <c r="AY1478" s="214" t="s">
        <v>171</v>
      </c>
      <c r="BK1478" s="216">
        <f>SUM(BK1479:BK1600)</f>
        <v>0</v>
      </c>
    </row>
    <row r="1479" s="2" customFormat="1" ht="16.5" customHeight="1">
      <c r="A1479" s="38"/>
      <c r="B1479" s="39"/>
      <c r="C1479" s="219" t="s">
        <v>1769</v>
      </c>
      <c r="D1479" s="219" t="s">
        <v>173</v>
      </c>
      <c r="E1479" s="220" t="s">
        <v>1770</v>
      </c>
      <c r="F1479" s="221" t="s">
        <v>1771</v>
      </c>
      <c r="G1479" s="222" t="s">
        <v>211</v>
      </c>
      <c r="H1479" s="223">
        <v>103.24800000000001</v>
      </c>
      <c r="I1479" s="224"/>
      <c r="J1479" s="225">
        <f>ROUND(I1479*H1479,2)</f>
        <v>0</v>
      </c>
      <c r="K1479" s="226"/>
      <c r="L1479" s="44"/>
      <c r="M1479" s="227" t="s">
        <v>1</v>
      </c>
      <c r="N1479" s="228" t="s">
        <v>38</v>
      </c>
      <c r="O1479" s="91"/>
      <c r="P1479" s="229">
        <f>O1479*H1479</f>
        <v>0</v>
      </c>
      <c r="Q1479" s="229">
        <v>0</v>
      </c>
      <c r="R1479" s="229">
        <f>Q1479*H1479</f>
        <v>0</v>
      </c>
      <c r="S1479" s="229">
        <v>0</v>
      </c>
      <c r="T1479" s="230">
        <f>S1479*H1479</f>
        <v>0</v>
      </c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  <c r="AE1479" s="38"/>
      <c r="AR1479" s="231" t="s">
        <v>307</v>
      </c>
      <c r="AT1479" s="231" t="s">
        <v>173</v>
      </c>
      <c r="AU1479" s="231" t="s">
        <v>82</v>
      </c>
      <c r="AY1479" s="17" t="s">
        <v>171</v>
      </c>
      <c r="BE1479" s="232">
        <f>IF(N1479="základní",J1479,0)</f>
        <v>0</v>
      </c>
      <c r="BF1479" s="232">
        <f>IF(N1479="snížená",J1479,0)</f>
        <v>0</v>
      </c>
      <c r="BG1479" s="232">
        <f>IF(N1479="zákl. přenesená",J1479,0)</f>
        <v>0</v>
      </c>
      <c r="BH1479" s="232">
        <f>IF(N1479="sníž. přenesená",J1479,0)</f>
        <v>0</v>
      </c>
      <c r="BI1479" s="232">
        <f>IF(N1479="nulová",J1479,0)</f>
        <v>0</v>
      </c>
      <c r="BJ1479" s="17" t="s">
        <v>80</v>
      </c>
      <c r="BK1479" s="232">
        <f>ROUND(I1479*H1479,2)</f>
        <v>0</v>
      </c>
      <c r="BL1479" s="17" t="s">
        <v>307</v>
      </c>
      <c r="BM1479" s="231" t="s">
        <v>1772</v>
      </c>
    </row>
    <row r="1480" s="13" customFormat="1">
      <c r="A1480" s="13"/>
      <c r="B1480" s="233"/>
      <c r="C1480" s="234"/>
      <c r="D1480" s="235" t="s">
        <v>179</v>
      </c>
      <c r="E1480" s="236" t="s">
        <v>1</v>
      </c>
      <c r="F1480" s="237" t="s">
        <v>265</v>
      </c>
      <c r="G1480" s="234"/>
      <c r="H1480" s="236" t="s">
        <v>1</v>
      </c>
      <c r="I1480" s="238"/>
      <c r="J1480" s="234"/>
      <c r="K1480" s="234"/>
      <c r="L1480" s="239"/>
      <c r="M1480" s="240"/>
      <c r="N1480" s="241"/>
      <c r="O1480" s="241"/>
      <c r="P1480" s="241"/>
      <c r="Q1480" s="241"/>
      <c r="R1480" s="241"/>
      <c r="S1480" s="241"/>
      <c r="T1480" s="242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3" t="s">
        <v>179</v>
      </c>
      <c r="AU1480" s="243" t="s">
        <v>82</v>
      </c>
      <c r="AV1480" s="13" t="s">
        <v>80</v>
      </c>
      <c r="AW1480" s="13" t="s">
        <v>30</v>
      </c>
      <c r="AX1480" s="13" t="s">
        <v>73</v>
      </c>
      <c r="AY1480" s="243" t="s">
        <v>171</v>
      </c>
    </row>
    <row r="1481" s="14" customFormat="1">
      <c r="A1481" s="14"/>
      <c r="B1481" s="244"/>
      <c r="C1481" s="245"/>
      <c r="D1481" s="235" t="s">
        <v>179</v>
      </c>
      <c r="E1481" s="246" t="s">
        <v>1</v>
      </c>
      <c r="F1481" s="247" t="s">
        <v>322</v>
      </c>
      <c r="G1481" s="245"/>
      <c r="H1481" s="248">
        <v>17.332000000000001</v>
      </c>
      <c r="I1481" s="249"/>
      <c r="J1481" s="245"/>
      <c r="K1481" s="245"/>
      <c r="L1481" s="250"/>
      <c r="M1481" s="251"/>
      <c r="N1481" s="252"/>
      <c r="O1481" s="252"/>
      <c r="P1481" s="252"/>
      <c r="Q1481" s="252"/>
      <c r="R1481" s="252"/>
      <c r="S1481" s="252"/>
      <c r="T1481" s="253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4" t="s">
        <v>179</v>
      </c>
      <c r="AU1481" s="254" t="s">
        <v>82</v>
      </c>
      <c r="AV1481" s="14" t="s">
        <v>82</v>
      </c>
      <c r="AW1481" s="14" t="s">
        <v>30</v>
      </c>
      <c r="AX1481" s="14" t="s">
        <v>73</v>
      </c>
      <c r="AY1481" s="254" t="s">
        <v>171</v>
      </c>
    </row>
    <row r="1482" s="13" customFormat="1">
      <c r="A1482" s="13"/>
      <c r="B1482" s="233"/>
      <c r="C1482" s="234"/>
      <c r="D1482" s="235" t="s">
        <v>179</v>
      </c>
      <c r="E1482" s="236" t="s">
        <v>1</v>
      </c>
      <c r="F1482" s="237" t="s">
        <v>267</v>
      </c>
      <c r="G1482" s="234"/>
      <c r="H1482" s="236" t="s">
        <v>1</v>
      </c>
      <c r="I1482" s="238"/>
      <c r="J1482" s="234"/>
      <c r="K1482" s="234"/>
      <c r="L1482" s="239"/>
      <c r="M1482" s="240"/>
      <c r="N1482" s="241"/>
      <c r="O1482" s="241"/>
      <c r="P1482" s="241"/>
      <c r="Q1482" s="241"/>
      <c r="R1482" s="241"/>
      <c r="S1482" s="241"/>
      <c r="T1482" s="242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43" t="s">
        <v>179</v>
      </c>
      <c r="AU1482" s="243" t="s">
        <v>82</v>
      </c>
      <c r="AV1482" s="13" t="s">
        <v>80</v>
      </c>
      <c r="AW1482" s="13" t="s">
        <v>30</v>
      </c>
      <c r="AX1482" s="13" t="s">
        <v>73</v>
      </c>
      <c r="AY1482" s="243" t="s">
        <v>171</v>
      </c>
    </row>
    <row r="1483" s="14" customFormat="1">
      <c r="A1483" s="14"/>
      <c r="B1483" s="244"/>
      <c r="C1483" s="245"/>
      <c r="D1483" s="235" t="s">
        <v>179</v>
      </c>
      <c r="E1483" s="246" t="s">
        <v>1</v>
      </c>
      <c r="F1483" s="247" t="s">
        <v>323</v>
      </c>
      <c r="G1483" s="245"/>
      <c r="H1483" s="248">
        <v>17.384</v>
      </c>
      <c r="I1483" s="249"/>
      <c r="J1483" s="245"/>
      <c r="K1483" s="245"/>
      <c r="L1483" s="250"/>
      <c r="M1483" s="251"/>
      <c r="N1483" s="252"/>
      <c r="O1483" s="252"/>
      <c r="P1483" s="252"/>
      <c r="Q1483" s="252"/>
      <c r="R1483" s="252"/>
      <c r="S1483" s="252"/>
      <c r="T1483" s="253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4" t="s">
        <v>179</v>
      </c>
      <c r="AU1483" s="254" t="s">
        <v>82</v>
      </c>
      <c r="AV1483" s="14" t="s">
        <v>82</v>
      </c>
      <c r="AW1483" s="14" t="s">
        <v>30</v>
      </c>
      <c r="AX1483" s="14" t="s">
        <v>73</v>
      </c>
      <c r="AY1483" s="254" t="s">
        <v>171</v>
      </c>
    </row>
    <row r="1484" s="13" customFormat="1">
      <c r="A1484" s="13"/>
      <c r="B1484" s="233"/>
      <c r="C1484" s="234"/>
      <c r="D1484" s="235" t="s">
        <v>179</v>
      </c>
      <c r="E1484" s="236" t="s">
        <v>1</v>
      </c>
      <c r="F1484" s="237" t="s">
        <v>183</v>
      </c>
      <c r="G1484" s="234"/>
      <c r="H1484" s="236" t="s">
        <v>1</v>
      </c>
      <c r="I1484" s="238"/>
      <c r="J1484" s="234"/>
      <c r="K1484" s="234"/>
      <c r="L1484" s="239"/>
      <c r="M1484" s="240"/>
      <c r="N1484" s="241"/>
      <c r="O1484" s="241"/>
      <c r="P1484" s="241"/>
      <c r="Q1484" s="241"/>
      <c r="R1484" s="241"/>
      <c r="S1484" s="241"/>
      <c r="T1484" s="242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3" t="s">
        <v>179</v>
      </c>
      <c r="AU1484" s="243" t="s">
        <v>82</v>
      </c>
      <c r="AV1484" s="13" t="s">
        <v>80</v>
      </c>
      <c r="AW1484" s="13" t="s">
        <v>30</v>
      </c>
      <c r="AX1484" s="13" t="s">
        <v>73</v>
      </c>
      <c r="AY1484" s="243" t="s">
        <v>171</v>
      </c>
    </row>
    <row r="1485" s="14" customFormat="1">
      <c r="A1485" s="14"/>
      <c r="B1485" s="244"/>
      <c r="C1485" s="245"/>
      <c r="D1485" s="235" t="s">
        <v>179</v>
      </c>
      <c r="E1485" s="246" t="s">
        <v>1</v>
      </c>
      <c r="F1485" s="247" t="s">
        <v>324</v>
      </c>
      <c r="G1485" s="245"/>
      <c r="H1485" s="248">
        <v>27.172000000000001</v>
      </c>
      <c r="I1485" s="249"/>
      <c r="J1485" s="245"/>
      <c r="K1485" s="245"/>
      <c r="L1485" s="250"/>
      <c r="M1485" s="251"/>
      <c r="N1485" s="252"/>
      <c r="O1485" s="252"/>
      <c r="P1485" s="252"/>
      <c r="Q1485" s="252"/>
      <c r="R1485" s="252"/>
      <c r="S1485" s="252"/>
      <c r="T1485" s="253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4" t="s">
        <v>179</v>
      </c>
      <c r="AU1485" s="254" t="s">
        <v>82</v>
      </c>
      <c r="AV1485" s="14" t="s">
        <v>82</v>
      </c>
      <c r="AW1485" s="14" t="s">
        <v>30</v>
      </c>
      <c r="AX1485" s="14" t="s">
        <v>73</v>
      </c>
      <c r="AY1485" s="254" t="s">
        <v>171</v>
      </c>
    </row>
    <row r="1486" s="13" customFormat="1">
      <c r="A1486" s="13"/>
      <c r="B1486" s="233"/>
      <c r="C1486" s="234"/>
      <c r="D1486" s="235" t="s">
        <v>179</v>
      </c>
      <c r="E1486" s="236" t="s">
        <v>1</v>
      </c>
      <c r="F1486" s="237" t="s">
        <v>274</v>
      </c>
      <c r="G1486" s="234"/>
      <c r="H1486" s="236" t="s">
        <v>1</v>
      </c>
      <c r="I1486" s="238"/>
      <c r="J1486" s="234"/>
      <c r="K1486" s="234"/>
      <c r="L1486" s="239"/>
      <c r="M1486" s="240"/>
      <c r="N1486" s="241"/>
      <c r="O1486" s="241"/>
      <c r="P1486" s="241"/>
      <c r="Q1486" s="241"/>
      <c r="R1486" s="241"/>
      <c r="S1486" s="241"/>
      <c r="T1486" s="242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43" t="s">
        <v>179</v>
      </c>
      <c r="AU1486" s="243" t="s">
        <v>82</v>
      </c>
      <c r="AV1486" s="13" t="s">
        <v>80</v>
      </c>
      <c r="AW1486" s="13" t="s">
        <v>30</v>
      </c>
      <c r="AX1486" s="13" t="s">
        <v>73</v>
      </c>
      <c r="AY1486" s="243" t="s">
        <v>171</v>
      </c>
    </row>
    <row r="1487" s="14" customFormat="1">
      <c r="A1487" s="14"/>
      <c r="B1487" s="244"/>
      <c r="C1487" s="245"/>
      <c r="D1487" s="235" t="s">
        <v>179</v>
      </c>
      <c r="E1487" s="246" t="s">
        <v>1</v>
      </c>
      <c r="F1487" s="247" t="s">
        <v>325</v>
      </c>
      <c r="G1487" s="245"/>
      <c r="H1487" s="248">
        <v>13</v>
      </c>
      <c r="I1487" s="249"/>
      <c r="J1487" s="245"/>
      <c r="K1487" s="245"/>
      <c r="L1487" s="250"/>
      <c r="M1487" s="251"/>
      <c r="N1487" s="252"/>
      <c r="O1487" s="252"/>
      <c r="P1487" s="252"/>
      <c r="Q1487" s="252"/>
      <c r="R1487" s="252"/>
      <c r="S1487" s="252"/>
      <c r="T1487" s="253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4" t="s">
        <v>179</v>
      </c>
      <c r="AU1487" s="254" t="s">
        <v>82</v>
      </c>
      <c r="AV1487" s="14" t="s">
        <v>82</v>
      </c>
      <c r="AW1487" s="14" t="s">
        <v>30</v>
      </c>
      <c r="AX1487" s="14" t="s">
        <v>73</v>
      </c>
      <c r="AY1487" s="254" t="s">
        <v>171</v>
      </c>
    </row>
    <row r="1488" s="13" customFormat="1">
      <c r="A1488" s="13"/>
      <c r="B1488" s="233"/>
      <c r="C1488" s="234"/>
      <c r="D1488" s="235" t="s">
        <v>179</v>
      </c>
      <c r="E1488" s="236" t="s">
        <v>1</v>
      </c>
      <c r="F1488" s="237" t="s">
        <v>278</v>
      </c>
      <c r="G1488" s="234"/>
      <c r="H1488" s="236" t="s">
        <v>1</v>
      </c>
      <c r="I1488" s="238"/>
      <c r="J1488" s="234"/>
      <c r="K1488" s="234"/>
      <c r="L1488" s="239"/>
      <c r="M1488" s="240"/>
      <c r="N1488" s="241"/>
      <c r="O1488" s="241"/>
      <c r="P1488" s="241"/>
      <c r="Q1488" s="241"/>
      <c r="R1488" s="241"/>
      <c r="S1488" s="241"/>
      <c r="T1488" s="242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3" t="s">
        <v>179</v>
      </c>
      <c r="AU1488" s="243" t="s">
        <v>82</v>
      </c>
      <c r="AV1488" s="13" t="s">
        <v>80</v>
      </c>
      <c r="AW1488" s="13" t="s">
        <v>30</v>
      </c>
      <c r="AX1488" s="13" t="s">
        <v>73</v>
      </c>
      <c r="AY1488" s="243" t="s">
        <v>171</v>
      </c>
    </row>
    <row r="1489" s="14" customFormat="1">
      <c r="A1489" s="14"/>
      <c r="B1489" s="244"/>
      <c r="C1489" s="245"/>
      <c r="D1489" s="235" t="s">
        <v>179</v>
      </c>
      <c r="E1489" s="246" t="s">
        <v>1</v>
      </c>
      <c r="F1489" s="247" t="s">
        <v>326</v>
      </c>
      <c r="G1489" s="245"/>
      <c r="H1489" s="248">
        <v>16.48</v>
      </c>
      <c r="I1489" s="249"/>
      <c r="J1489" s="245"/>
      <c r="K1489" s="245"/>
      <c r="L1489" s="250"/>
      <c r="M1489" s="251"/>
      <c r="N1489" s="252"/>
      <c r="O1489" s="252"/>
      <c r="P1489" s="252"/>
      <c r="Q1489" s="252"/>
      <c r="R1489" s="252"/>
      <c r="S1489" s="252"/>
      <c r="T1489" s="253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4" t="s">
        <v>179</v>
      </c>
      <c r="AU1489" s="254" t="s">
        <v>82</v>
      </c>
      <c r="AV1489" s="14" t="s">
        <v>82</v>
      </c>
      <c r="AW1489" s="14" t="s">
        <v>30</v>
      </c>
      <c r="AX1489" s="14" t="s">
        <v>73</v>
      </c>
      <c r="AY1489" s="254" t="s">
        <v>171</v>
      </c>
    </row>
    <row r="1490" s="13" customFormat="1">
      <c r="A1490" s="13"/>
      <c r="B1490" s="233"/>
      <c r="C1490" s="234"/>
      <c r="D1490" s="235" t="s">
        <v>179</v>
      </c>
      <c r="E1490" s="236" t="s">
        <v>1</v>
      </c>
      <c r="F1490" s="237" t="s">
        <v>181</v>
      </c>
      <c r="G1490" s="234"/>
      <c r="H1490" s="236" t="s">
        <v>1</v>
      </c>
      <c r="I1490" s="238"/>
      <c r="J1490" s="234"/>
      <c r="K1490" s="234"/>
      <c r="L1490" s="239"/>
      <c r="M1490" s="240"/>
      <c r="N1490" s="241"/>
      <c r="O1490" s="241"/>
      <c r="P1490" s="241"/>
      <c r="Q1490" s="241"/>
      <c r="R1490" s="241"/>
      <c r="S1490" s="241"/>
      <c r="T1490" s="242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43" t="s">
        <v>179</v>
      </c>
      <c r="AU1490" s="243" t="s">
        <v>82</v>
      </c>
      <c r="AV1490" s="13" t="s">
        <v>80</v>
      </c>
      <c r="AW1490" s="13" t="s">
        <v>30</v>
      </c>
      <c r="AX1490" s="13" t="s">
        <v>73</v>
      </c>
      <c r="AY1490" s="243" t="s">
        <v>171</v>
      </c>
    </row>
    <row r="1491" s="14" customFormat="1">
      <c r="A1491" s="14"/>
      <c r="B1491" s="244"/>
      <c r="C1491" s="245"/>
      <c r="D1491" s="235" t="s">
        <v>179</v>
      </c>
      <c r="E1491" s="246" t="s">
        <v>1</v>
      </c>
      <c r="F1491" s="247" t="s">
        <v>327</v>
      </c>
      <c r="G1491" s="245"/>
      <c r="H1491" s="248">
        <v>11.880000000000001</v>
      </c>
      <c r="I1491" s="249"/>
      <c r="J1491" s="245"/>
      <c r="K1491" s="245"/>
      <c r="L1491" s="250"/>
      <c r="M1491" s="251"/>
      <c r="N1491" s="252"/>
      <c r="O1491" s="252"/>
      <c r="P1491" s="252"/>
      <c r="Q1491" s="252"/>
      <c r="R1491" s="252"/>
      <c r="S1491" s="252"/>
      <c r="T1491" s="253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4" t="s">
        <v>179</v>
      </c>
      <c r="AU1491" s="254" t="s">
        <v>82</v>
      </c>
      <c r="AV1491" s="14" t="s">
        <v>82</v>
      </c>
      <c r="AW1491" s="14" t="s">
        <v>30</v>
      </c>
      <c r="AX1491" s="14" t="s">
        <v>73</v>
      </c>
      <c r="AY1491" s="254" t="s">
        <v>171</v>
      </c>
    </row>
    <row r="1492" s="15" customFormat="1">
      <c r="A1492" s="15"/>
      <c r="B1492" s="255"/>
      <c r="C1492" s="256"/>
      <c r="D1492" s="235" t="s">
        <v>179</v>
      </c>
      <c r="E1492" s="257" t="s">
        <v>1</v>
      </c>
      <c r="F1492" s="258" t="s">
        <v>187</v>
      </c>
      <c r="G1492" s="256"/>
      <c r="H1492" s="259">
        <v>103.24800000000001</v>
      </c>
      <c r="I1492" s="260"/>
      <c r="J1492" s="256"/>
      <c r="K1492" s="256"/>
      <c r="L1492" s="261"/>
      <c r="M1492" s="262"/>
      <c r="N1492" s="263"/>
      <c r="O1492" s="263"/>
      <c r="P1492" s="263"/>
      <c r="Q1492" s="263"/>
      <c r="R1492" s="263"/>
      <c r="S1492" s="263"/>
      <c r="T1492" s="264"/>
      <c r="U1492" s="15"/>
      <c r="V1492" s="15"/>
      <c r="W1492" s="15"/>
      <c r="X1492" s="15"/>
      <c r="Y1492" s="15"/>
      <c r="Z1492" s="15"/>
      <c r="AA1492" s="15"/>
      <c r="AB1492" s="15"/>
      <c r="AC1492" s="15"/>
      <c r="AD1492" s="15"/>
      <c r="AE1492" s="15"/>
      <c r="AT1492" s="265" t="s">
        <v>179</v>
      </c>
      <c r="AU1492" s="265" t="s">
        <v>82</v>
      </c>
      <c r="AV1492" s="15" t="s">
        <v>177</v>
      </c>
      <c r="AW1492" s="15" t="s">
        <v>30</v>
      </c>
      <c r="AX1492" s="15" t="s">
        <v>80</v>
      </c>
      <c r="AY1492" s="265" t="s">
        <v>171</v>
      </c>
    </row>
    <row r="1493" s="2" customFormat="1" ht="16.5" customHeight="1">
      <c r="A1493" s="38"/>
      <c r="B1493" s="39"/>
      <c r="C1493" s="219" t="s">
        <v>1773</v>
      </c>
      <c r="D1493" s="219" t="s">
        <v>173</v>
      </c>
      <c r="E1493" s="220" t="s">
        <v>1774</v>
      </c>
      <c r="F1493" s="221" t="s">
        <v>1775</v>
      </c>
      <c r="G1493" s="222" t="s">
        <v>211</v>
      </c>
      <c r="H1493" s="223">
        <v>103.24800000000001</v>
      </c>
      <c r="I1493" s="224"/>
      <c r="J1493" s="225">
        <f>ROUND(I1493*H1493,2)</f>
        <v>0</v>
      </c>
      <c r="K1493" s="226"/>
      <c r="L1493" s="44"/>
      <c r="M1493" s="227" t="s">
        <v>1</v>
      </c>
      <c r="N1493" s="228" t="s">
        <v>38</v>
      </c>
      <c r="O1493" s="91"/>
      <c r="P1493" s="229">
        <f>O1493*H1493</f>
        <v>0</v>
      </c>
      <c r="Q1493" s="229">
        <v>0.00029999999999999997</v>
      </c>
      <c r="R1493" s="229">
        <f>Q1493*H1493</f>
        <v>0.030974399999999999</v>
      </c>
      <c r="S1493" s="229">
        <v>0</v>
      </c>
      <c r="T1493" s="230">
        <f>S1493*H1493</f>
        <v>0</v>
      </c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  <c r="AE1493" s="38"/>
      <c r="AR1493" s="231" t="s">
        <v>307</v>
      </c>
      <c r="AT1493" s="231" t="s">
        <v>173</v>
      </c>
      <c r="AU1493" s="231" t="s">
        <v>82</v>
      </c>
      <c r="AY1493" s="17" t="s">
        <v>171</v>
      </c>
      <c r="BE1493" s="232">
        <f>IF(N1493="základní",J1493,0)</f>
        <v>0</v>
      </c>
      <c r="BF1493" s="232">
        <f>IF(N1493="snížená",J1493,0)</f>
        <v>0</v>
      </c>
      <c r="BG1493" s="232">
        <f>IF(N1493="zákl. přenesená",J1493,0)</f>
        <v>0</v>
      </c>
      <c r="BH1493" s="232">
        <f>IF(N1493="sníž. přenesená",J1493,0)</f>
        <v>0</v>
      </c>
      <c r="BI1493" s="232">
        <f>IF(N1493="nulová",J1493,0)</f>
        <v>0</v>
      </c>
      <c r="BJ1493" s="17" t="s">
        <v>80</v>
      </c>
      <c r="BK1493" s="232">
        <f>ROUND(I1493*H1493,2)</f>
        <v>0</v>
      </c>
      <c r="BL1493" s="17" t="s">
        <v>307</v>
      </c>
      <c r="BM1493" s="231" t="s">
        <v>1776</v>
      </c>
    </row>
    <row r="1494" s="13" customFormat="1">
      <c r="A1494" s="13"/>
      <c r="B1494" s="233"/>
      <c r="C1494" s="234"/>
      <c r="D1494" s="235" t="s">
        <v>179</v>
      </c>
      <c r="E1494" s="236" t="s">
        <v>1</v>
      </c>
      <c r="F1494" s="237" t="s">
        <v>265</v>
      </c>
      <c r="G1494" s="234"/>
      <c r="H1494" s="236" t="s">
        <v>1</v>
      </c>
      <c r="I1494" s="238"/>
      <c r="J1494" s="234"/>
      <c r="K1494" s="234"/>
      <c r="L1494" s="239"/>
      <c r="M1494" s="240"/>
      <c r="N1494" s="241"/>
      <c r="O1494" s="241"/>
      <c r="P1494" s="241"/>
      <c r="Q1494" s="241"/>
      <c r="R1494" s="241"/>
      <c r="S1494" s="241"/>
      <c r="T1494" s="242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43" t="s">
        <v>179</v>
      </c>
      <c r="AU1494" s="243" t="s">
        <v>82</v>
      </c>
      <c r="AV1494" s="13" t="s">
        <v>80</v>
      </c>
      <c r="AW1494" s="13" t="s">
        <v>30</v>
      </c>
      <c r="AX1494" s="13" t="s">
        <v>73</v>
      </c>
      <c r="AY1494" s="243" t="s">
        <v>171</v>
      </c>
    </row>
    <row r="1495" s="14" customFormat="1">
      <c r="A1495" s="14"/>
      <c r="B1495" s="244"/>
      <c r="C1495" s="245"/>
      <c r="D1495" s="235" t="s">
        <v>179</v>
      </c>
      <c r="E1495" s="246" t="s">
        <v>1</v>
      </c>
      <c r="F1495" s="247" t="s">
        <v>322</v>
      </c>
      <c r="G1495" s="245"/>
      <c r="H1495" s="248">
        <v>17.332000000000001</v>
      </c>
      <c r="I1495" s="249"/>
      <c r="J1495" s="245"/>
      <c r="K1495" s="245"/>
      <c r="L1495" s="250"/>
      <c r="M1495" s="251"/>
      <c r="N1495" s="252"/>
      <c r="O1495" s="252"/>
      <c r="P1495" s="252"/>
      <c r="Q1495" s="252"/>
      <c r="R1495" s="252"/>
      <c r="S1495" s="252"/>
      <c r="T1495" s="253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4" t="s">
        <v>179</v>
      </c>
      <c r="AU1495" s="254" t="s">
        <v>82</v>
      </c>
      <c r="AV1495" s="14" t="s">
        <v>82</v>
      </c>
      <c r="AW1495" s="14" t="s">
        <v>30</v>
      </c>
      <c r="AX1495" s="14" t="s">
        <v>73</v>
      </c>
      <c r="AY1495" s="254" t="s">
        <v>171</v>
      </c>
    </row>
    <row r="1496" s="13" customFormat="1">
      <c r="A1496" s="13"/>
      <c r="B1496" s="233"/>
      <c r="C1496" s="234"/>
      <c r="D1496" s="235" t="s">
        <v>179</v>
      </c>
      <c r="E1496" s="236" t="s">
        <v>1</v>
      </c>
      <c r="F1496" s="237" t="s">
        <v>267</v>
      </c>
      <c r="G1496" s="234"/>
      <c r="H1496" s="236" t="s">
        <v>1</v>
      </c>
      <c r="I1496" s="238"/>
      <c r="J1496" s="234"/>
      <c r="K1496" s="234"/>
      <c r="L1496" s="239"/>
      <c r="M1496" s="240"/>
      <c r="N1496" s="241"/>
      <c r="O1496" s="241"/>
      <c r="P1496" s="241"/>
      <c r="Q1496" s="241"/>
      <c r="R1496" s="241"/>
      <c r="S1496" s="241"/>
      <c r="T1496" s="242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43" t="s">
        <v>179</v>
      </c>
      <c r="AU1496" s="243" t="s">
        <v>82</v>
      </c>
      <c r="AV1496" s="13" t="s">
        <v>80</v>
      </c>
      <c r="AW1496" s="13" t="s">
        <v>30</v>
      </c>
      <c r="AX1496" s="13" t="s">
        <v>73</v>
      </c>
      <c r="AY1496" s="243" t="s">
        <v>171</v>
      </c>
    </row>
    <row r="1497" s="14" customFormat="1">
      <c r="A1497" s="14"/>
      <c r="B1497" s="244"/>
      <c r="C1497" s="245"/>
      <c r="D1497" s="235" t="s">
        <v>179</v>
      </c>
      <c r="E1497" s="246" t="s">
        <v>1</v>
      </c>
      <c r="F1497" s="247" t="s">
        <v>323</v>
      </c>
      <c r="G1497" s="245"/>
      <c r="H1497" s="248">
        <v>17.384</v>
      </c>
      <c r="I1497" s="249"/>
      <c r="J1497" s="245"/>
      <c r="K1497" s="245"/>
      <c r="L1497" s="250"/>
      <c r="M1497" s="251"/>
      <c r="N1497" s="252"/>
      <c r="O1497" s="252"/>
      <c r="P1497" s="252"/>
      <c r="Q1497" s="252"/>
      <c r="R1497" s="252"/>
      <c r="S1497" s="252"/>
      <c r="T1497" s="253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54" t="s">
        <v>179</v>
      </c>
      <c r="AU1497" s="254" t="s">
        <v>82</v>
      </c>
      <c r="AV1497" s="14" t="s">
        <v>82</v>
      </c>
      <c r="AW1497" s="14" t="s">
        <v>30</v>
      </c>
      <c r="AX1497" s="14" t="s">
        <v>73</v>
      </c>
      <c r="AY1497" s="254" t="s">
        <v>171</v>
      </c>
    </row>
    <row r="1498" s="13" customFormat="1">
      <c r="A1498" s="13"/>
      <c r="B1498" s="233"/>
      <c r="C1498" s="234"/>
      <c r="D1498" s="235" t="s">
        <v>179</v>
      </c>
      <c r="E1498" s="236" t="s">
        <v>1</v>
      </c>
      <c r="F1498" s="237" t="s">
        <v>183</v>
      </c>
      <c r="G1498" s="234"/>
      <c r="H1498" s="236" t="s">
        <v>1</v>
      </c>
      <c r="I1498" s="238"/>
      <c r="J1498" s="234"/>
      <c r="K1498" s="234"/>
      <c r="L1498" s="239"/>
      <c r="M1498" s="240"/>
      <c r="N1498" s="241"/>
      <c r="O1498" s="241"/>
      <c r="P1498" s="241"/>
      <c r="Q1498" s="241"/>
      <c r="R1498" s="241"/>
      <c r="S1498" s="241"/>
      <c r="T1498" s="242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43" t="s">
        <v>179</v>
      </c>
      <c r="AU1498" s="243" t="s">
        <v>82</v>
      </c>
      <c r="AV1498" s="13" t="s">
        <v>80</v>
      </c>
      <c r="AW1498" s="13" t="s">
        <v>30</v>
      </c>
      <c r="AX1498" s="13" t="s">
        <v>73</v>
      </c>
      <c r="AY1498" s="243" t="s">
        <v>171</v>
      </c>
    </row>
    <row r="1499" s="14" customFormat="1">
      <c r="A1499" s="14"/>
      <c r="B1499" s="244"/>
      <c r="C1499" s="245"/>
      <c r="D1499" s="235" t="s">
        <v>179</v>
      </c>
      <c r="E1499" s="246" t="s">
        <v>1</v>
      </c>
      <c r="F1499" s="247" t="s">
        <v>324</v>
      </c>
      <c r="G1499" s="245"/>
      <c r="H1499" s="248">
        <v>27.172000000000001</v>
      </c>
      <c r="I1499" s="249"/>
      <c r="J1499" s="245"/>
      <c r="K1499" s="245"/>
      <c r="L1499" s="250"/>
      <c r="M1499" s="251"/>
      <c r="N1499" s="252"/>
      <c r="O1499" s="252"/>
      <c r="P1499" s="252"/>
      <c r="Q1499" s="252"/>
      <c r="R1499" s="252"/>
      <c r="S1499" s="252"/>
      <c r="T1499" s="253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4" t="s">
        <v>179</v>
      </c>
      <c r="AU1499" s="254" t="s">
        <v>82</v>
      </c>
      <c r="AV1499" s="14" t="s">
        <v>82</v>
      </c>
      <c r="AW1499" s="14" t="s">
        <v>30</v>
      </c>
      <c r="AX1499" s="14" t="s">
        <v>73</v>
      </c>
      <c r="AY1499" s="254" t="s">
        <v>171</v>
      </c>
    </row>
    <row r="1500" s="13" customFormat="1">
      <c r="A1500" s="13"/>
      <c r="B1500" s="233"/>
      <c r="C1500" s="234"/>
      <c r="D1500" s="235" t="s">
        <v>179</v>
      </c>
      <c r="E1500" s="236" t="s">
        <v>1</v>
      </c>
      <c r="F1500" s="237" t="s">
        <v>274</v>
      </c>
      <c r="G1500" s="234"/>
      <c r="H1500" s="236" t="s">
        <v>1</v>
      </c>
      <c r="I1500" s="238"/>
      <c r="J1500" s="234"/>
      <c r="K1500" s="234"/>
      <c r="L1500" s="239"/>
      <c r="M1500" s="240"/>
      <c r="N1500" s="241"/>
      <c r="O1500" s="241"/>
      <c r="P1500" s="241"/>
      <c r="Q1500" s="241"/>
      <c r="R1500" s="241"/>
      <c r="S1500" s="241"/>
      <c r="T1500" s="242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43" t="s">
        <v>179</v>
      </c>
      <c r="AU1500" s="243" t="s">
        <v>82</v>
      </c>
      <c r="AV1500" s="13" t="s">
        <v>80</v>
      </c>
      <c r="AW1500" s="13" t="s">
        <v>30</v>
      </c>
      <c r="AX1500" s="13" t="s">
        <v>73</v>
      </c>
      <c r="AY1500" s="243" t="s">
        <v>171</v>
      </c>
    </row>
    <row r="1501" s="14" customFormat="1">
      <c r="A1501" s="14"/>
      <c r="B1501" s="244"/>
      <c r="C1501" s="245"/>
      <c r="D1501" s="235" t="s">
        <v>179</v>
      </c>
      <c r="E1501" s="246" t="s">
        <v>1</v>
      </c>
      <c r="F1501" s="247" t="s">
        <v>325</v>
      </c>
      <c r="G1501" s="245"/>
      <c r="H1501" s="248">
        <v>13</v>
      </c>
      <c r="I1501" s="249"/>
      <c r="J1501" s="245"/>
      <c r="K1501" s="245"/>
      <c r="L1501" s="250"/>
      <c r="M1501" s="251"/>
      <c r="N1501" s="252"/>
      <c r="O1501" s="252"/>
      <c r="P1501" s="252"/>
      <c r="Q1501" s="252"/>
      <c r="R1501" s="252"/>
      <c r="S1501" s="252"/>
      <c r="T1501" s="253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4" t="s">
        <v>179</v>
      </c>
      <c r="AU1501" s="254" t="s">
        <v>82</v>
      </c>
      <c r="AV1501" s="14" t="s">
        <v>82</v>
      </c>
      <c r="AW1501" s="14" t="s">
        <v>30</v>
      </c>
      <c r="AX1501" s="14" t="s">
        <v>73</v>
      </c>
      <c r="AY1501" s="254" t="s">
        <v>171</v>
      </c>
    </row>
    <row r="1502" s="13" customFormat="1">
      <c r="A1502" s="13"/>
      <c r="B1502" s="233"/>
      <c r="C1502" s="234"/>
      <c r="D1502" s="235" t="s">
        <v>179</v>
      </c>
      <c r="E1502" s="236" t="s">
        <v>1</v>
      </c>
      <c r="F1502" s="237" t="s">
        <v>278</v>
      </c>
      <c r="G1502" s="234"/>
      <c r="H1502" s="236" t="s">
        <v>1</v>
      </c>
      <c r="I1502" s="238"/>
      <c r="J1502" s="234"/>
      <c r="K1502" s="234"/>
      <c r="L1502" s="239"/>
      <c r="M1502" s="240"/>
      <c r="N1502" s="241"/>
      <c r="O1502" s="241"/>
      <c r="P1502" s="241"/>
      <c r="Q1502" s="241"/>
      <c r="R1502" s="241"/>
      <c r="S1502" s="241"/>
      <c r="T1502" s="242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43" t="s">
        <v>179</v>
      </c>
      <c r="AU1502" s="243" t="s">
        <v>82</v>
      </c>
      <c r="AV1502" s="13" t="s">
        <v>80</v>
      </c>
      <c r="AW1502" s="13" t="s">
        <v>30</v>
      </c>
      <c r="AX1502" s="13" t="s">
        <v>73</v>
      </c>
      <c r="AY1502" s="243" t="s">
        <v>171</v>
      </c>
    </row>
    <row r="1503" s="14" customFormat="1">
      <c r="A1503" s="14"/>
      <c r="B1503" s="244"/>
      <c r="C1503" s="245"/>
      <c r="D1503" s="235" t="s">
        <v>179</v>
      </c>
      <c r="E1503" s="246" t="s">
        <v>1</v>
      </c>
      <c r="F1503" s="247" t="s">
        <v>326</v>
      </c>
      <c r="G1503" s="245"/>
      <c r="H1503" s="248">
        <v>16.48</v>
      </c>
      <c r="I1503" s="249"/>
      <c r="J1503" s="245"/>
      <c r="K1503" s="245"/>
      <c r="L1503" s="250"/>
      <c r="M1503" s="251"/>
      <c r="N1503" s="252"/>
      <c r="O1503" s="252"/>
      <c r="P1503" s="252"/>
      <c r="Q1503" s="252"/>
      <c r="R1503" s="252"/>
      <c r="S1503" s="252"/>
      <c r="T1503" s="253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4" t="s">
        <v>179</v>
      </c>
      <c r="AU1503" s="254" t="s">
        <v>82</v>
      </c>
      <c r="AV1503" s="14" t="s">
        <v>82</v>
      </c>
      <c r="AW1503" s="14" t="s">
        <v>30</v>
      </c>
      <c r="AX1503" s="14" t="s">
        <v>73</v>
      </c>
      <c r="AY1503" s="254" t="s">
        <v>171</v>
      </c>
    </row>
    <row r="1504" s="13" customFormat="1">
      <c r="A1504" s="13"/>
      <c r="B1504" s="233"/>
      <c r="C1504" s="234"/>
      <c r="D1504" s="235" t="s">
        <v>179</v>
      </c>
      <c r="E1504" s="236" t="s">
        <v>1</v>
      </c>
      <c r="F1504" s="237" t="s">
        <v>181</v>
      </c>
      <c r="G1504" s="234"/>
      <c r="H1504" s="236" t="s">
        <v>1</v>
      </c>
      <c r="I1504" s="238"/>
      <c r="J1504" s="234"/>
      <c r="K1504" s="234"/>
      <c r="L1504" s="239"/>
      <c r="M1504" s="240"/>
      <c r="N1504" s="241"/>
      <c r="O1504" s="241"/>
      <c r="P1504" s="241"/>
      <c r="Q1504" s="241"/>
      <c r="R1504" s="241"/>
      <c r="S1504" s="241"/>
      <c r="T1504" s="242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43" t="s">
        <v>179</v>
      </c>
      <c r="AU1504" s="243" t="s">
        <v>82</v>
      </c>
      <c r="AV1504" s="13" t="s">
        <v>80</v>
      </c>
      <c r="AW1504" s="13" t="s">
        <v>30</v>
      </c>
      <c r="AX1504" s="13" t="s">
        <v>73</v>
      </c>
      <c r="AY1504" s="243" t="s">
        <v>171</v>
      </c>
    </row>
    <row r="1505" s="14" customFormat="1">
      <c r="A1505" s="14"/>
      <c r="B1505" s="244"/>
      <c r="C1505" s="245"/>
      <c r="D1505" s="235" t="s">
        <v>179</v>
      </c>
      <c r="E1505" s="246" t="s">
        <v>1</v>
      </c>
      <c r="F1505" s="247" t="s">
        <v>327</v>
      </c>
      <c r="G1505" s="245"/>
      <c r="H1505" s="248">
        <v>11.880000000000001</v>
      </c>
      <c r="I1505" s="249"/>
      <c r="J1505" s="245"/>
      <c r="K1505" s="245"/>
      <c r="L1505" s="250"/>
      <c r="M1505" s="251"/>
      <c r="N1505" s="252"/>
      <c r="O1505" s="252"/>
      <c r="P1505" s="252"/>
      <c r="Q1505" s="252"/>
      <c r="R1505" s="252"/>
      <c r="S1505" s="252"/>
      <c r="T1505" s="253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4" t="s">
        <v>179</v>
      </c>
      <c r="AU1505" s="254" t="s">
        <v>82</v>
      </c>
      <c r="AV1505" s="14" t="s">
        <v>82</v>
      </c>
      <c r="AW1505" s="14" t="s">
        <v>30</v>
      </c>
      <c r="AX1505" s="14" t="s">
        <v>73</v>
      </c>
      <c r="AY1505" s="254" t="s">
        <v>171</v>
      </c>
    </row>
    <row r="1506" s="15" customFormat="1">
      <c r="A1506" s="15"/>
      <c r="B1506" s="255"/>
      <c r="C1506" s="256"/>
      <c r="D1506" s="235" t="s">
        <v>179</v>
      </c>
      <c r="E1506" s="257" t="s">
        <v>1</v>
      </c>
      <c r="F1506" s="258" t="s">
        <v>187</v>
      </c>
      <c r="G1506" s="256"/>
      <c r="H1506" s="259">
        <v>103.24800000000001</v>
      </c>
      <c r="I1506" s="260"/>
      <c r="J1506" s="256"/>
      <c r="K1506" s="256"/>
      <c r="L1506" s="261"/>
      <c r="M1506" s="262"/>
      <c r="N1506" s="263"/>
      <c r="O1506" s="263"/>
      <c r="P1506" s="263"/>
      <c r="Q1506" s="263"/>
      <c r="R1506" s="263"/>
      <c r="S1506" s="263"/>
      <c r="T1506" s="264"/>
      <c r="U1506" s="15"/>
      <c r="V1506" s="15"/>
      <c r="W1506" s="15"/>
      <c r="X1506" s="15"/>
      <c r="Y1506" s="15"/>
      <c r="Z1506" s="15"/>
      <c r="AA1506" s="15"/>
      <c r="AB1506" s="15"/>
      <c r="AC1506" s="15"/>
      <c r="AD1506" s="15"/>
      <c r="AE1506" s="15"/>
      <c r="AT1506" s="265" t="s">
        <v>179</v>
      </c>
      <c r="AU1506" s="265" t="s">
        <v>82</v>
      </c>
      <c r="AV1506" s="15" t="s">
        <v>177</v>
      </c>
      <c r="AW1506" s="15" t="s">
        <v>30</v>
      </c>
      <c r="AX1506" s="15" t="s">
        <v>80</v>
      </c>
      <c r="AY1506" s="265" t="s">
        <v>171</v>
      </c>
    </row>
    <row r="1507" s="2" customFormat="1" ht="24.15" customHeight="1">
      <c r="A1507" s="38"/>
      <c r="B1507" s="39"/>
      <c r="C1507" s="219" t="s">
        <v>1777</v>
      </c>
      <c r="D1507" s="219" t="s">
        <v>173</v>
      </c>
      <c r="E1507" s="220" t="s">
        <v>1778</v>
      </c>
      <c r="F1507" s="221" t="s">
        <v>1779</v>
      </c>
      <c r="G1507" s="222" t="s">
        <v>211</v>
      </c>
      <c r="H1507" s="223">
        <v>103.24800000000001</v>
      </c>
      <c r="I1507" s="224"/>
      <c r="J1507" s="225">
        <f>ROUND(I1507*H1507,2)</f>
        <v>0</v>
      </c>
      <c r="K1507" s="226"/>
      <c r="L1507" s="44"/>
      <c r="M1507" s="227" t="s">
        <v>1</v>
      </c>
      <c r="N1507" s="228" t="s">
        <v>38</v>
      </c>
      <c r="O1507" s="91"/>
      <c r="P1507" s="229">
        <f>O1507*H1507</f>
        <v>0</v>
      </c>
      <c r="Q1507" s="229">
        <v>0.0015</v>
      </c>
      <c r="R1507" s="229">
        <f>Q1507*H1507</f>
        <v>0.15487200000000001</v>
      </c>
      <c r="S1507" s="229">
        <v>0</v>
      </c>
      <c r="T1507" s="230">
        <f>S1507*H1507</f>
        <v>0</v>
      </c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R1507" s="231" t="s">
        <v>307</v>
      </c>
      <c r="AT1507" s="231" t="s">
        <v>173</v>
      </c>
      <c r="AU1507" s="231" t="s">
        <v>82</v>
      </c>
      <c r="AY1507" s="17" t="s">
        <v>171</v>
      </c>
      <c r="BE1507" s="232">
        <f>IF(N1507="základní",J1507,0)</f>
        <v>0</v>
      </c>
      <c r="BF1507" s="232">
        <f>IF(N1507="snížená",J1507,0)</f>
        <v>0</v>
      </c>
      <c r="BG1507" s="232">
        <f>IF(N1507="zákl. přenesená",J1507,0)</f>
        <v>0</v>
      </c>
      <c r="BH1507" s="232">
        <f>IF(N1507="sníž. přenesená",J1507,0)</f>
        <v>0</v>
      </c>
      <c r="BI1507" s="232">
        <f>IF(N1507="nulová",J1507,0)</f>
        <v>0</v>
      </c>
      <c r="BJ1507" s="17" t="s">
        <v>80</v>
      </c>
      <c r="BK1507" s="232">
        <f>ROUND(I1507*H1507,2)</f>
        <v>0</v>
      </c>
      <c r="BL1507" s="17" t="s">
        <v>307</v>
      </c>
      <c r="BM1507" s="231" t="s">
        <v>1780</v>
      </c>
    </row>
    <row r="1508" s="13" customFormat="1">
      <c r="A1508" s="13"/>
      <c r="B1508" s="233"/>
      <c r="C1508" s="234"/>
      <c r="D1508" s="235" t="s">
        <v>179</v>
      </c>
      <c r="E1508" s="236" t="s">
        <v>1</v>
      </c>
      <c r="F1508" s="237" t="s">
        <v>265</v>
      </c>
      <c r="G1508" s="234"/>
      <c r="H1508" s="236" t="s">
        <v>1</v>
      </c>
      <c r="I1508" s="238"/>
      <c r="J1508" s="234"/>
      <c r="K1508" s="234"/>
      <c r="L1508" s="239"/>
      <c r="M1508" s="240"/>
      <c r="N1508" s="241"/>
      <c r="O1508" s="241"/>
      <c r="P1508" s="241"/>
      <c r="Q1508" s="241"/>
      <c r="R1508" s="241"/>
      <c r="S1508" s="241"/>
      <c r="T1508" s="242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43" t="s">
        <v>179</v>
      </c>
      <c r="AU1508" s="243" t="s">
        <v>82</v>
      </c>
      <c r="AV1508" s="13" t="s">
        <v>80</v>
      </c>
      <c r="AW1508" s="13" t="s">
        <v>30</v>
      </c>
      <c r="AX1508" s="13" t="s">
        <v>73</v>
      </c>
      <c r="AY1508" s="243" t="s">
        <v>171</v>
      </c>
    </row>
    <row r="1509" s="14" customFormat="1">
      <c r="A1509" s="14"/>
      <c r="B1509" s="244"/>
      <c r="C1509" s="245"/>
      <c r="D1509" s="235" t="s">
        <v>179</v>
      </c>
      <c r="E1509" s="246" t="s">
        <v>1</v>
      </c>
      <c r="F1509" s="247" t="s">
        <v>322</v>
      </c>
      <c r="G1509" s="245"/>
      <c r="H1509" s="248">
        <v>17.332000000000001</v>
      </c>
      <c r="I1509" s="249"/>
      <c r="J1509" s="245"/>
      <c r="K1509" s="245"/>
      <c r="L1509" s="250"/>
      <c r="M1509" s="251"/>
      <c r="N1509" s="252"/>
      <c r="O1509" s="252"/>
      <c r="P1509" s="252"/>
      <c r="Q1509" s="252"/>
      <c r="R1509" s="252"/>
      <c r="S1509" s="252"/>
      <c r="T1509" s="253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54" t="s">
        <v>179</v>
      </c>
      <c r="AU1509" s="254" t="s">
        <v>82</v>
      </c>
      <c r="AV1509" s="14" t="s">
        <v>82</v>
      </c>
      <c r="AW1509" s="14" t="s">
        <v>30</v>
      </c>
      <c r="AX1509" s="14" t="s">
        <v>73</v>
      </c>
      <c r="AY1509" s="254" t="s">
        <v>171</v>
      </c>
    </row>
    <row r="1510" s="13" customFormat="1">
      <c r="A1510" s="13"/>
      <c r="B1510" s="233"/>
      <c r="C1510" s="234"/>
      <c r="D1510" s="235" t="s">
        <v>179</v>
      </c>
      <c r="E1510" s="236" t="s">
        <v>1</v>
      </c>
      <c r="F1510" s="237" t="s">
        <v>267</v>
      </c>
      <c r="G1510" s="234"/>
      <c r="H1510" s="236" t="s">
        <v>1</v>
      </c>
      <c r="I1510" s="238"/>
      <c r="J1510" s="234"/>
      <c r="K1510" s="234"/>
      <c r="L1510" s="239"/>
      <c r="M1510" s="240"/>
      <c r="N1510" s="241"/>
      <c r="O1510" s="241"/>
      <c r="P1510" s="241"/>
      <c r="Q1510" s="241"/>
      <c r="R1510" s="241"/>
      <c r="S1510" s="241"/>
      <c r="T1510" s="242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43" t="s">
        <v>179</v>
      </c>
      <c r="AU1510" s="243" t="s">
        <v>82</v>
      </c>
      <c r="AV1510" s="13" t="s">
        <v>80</v>
      </c>
      <c r="AW1510" s="13" t="s">
        <v>30</v>
      </c>
      <c r="AX1510" s="13" t="s">
        <v>73</v>
      </c>
      <c r="AY1510" s="243" t="s">
        <v>171</v>
      </c>
    </row>
    <row r="1511" s="14" customFormat="1">
      <c r="A1511" s="14"/>
      <c r="B1511" s="244"/>
      <c r="C1511" s="245"/>
      <c r="D1511" s="235" t="s">
        <v>179</v>
      </c>
      <c r="E1511" s="246" t="s">
        <v>1</v>
      </c>
      <c r="F1511" s="247" t="s">
        <v>323</v>
      </c>
      <c r="G1511" s="245"/>
      <c r="H1511" s="248">
        <v>17.384</v>
      </c>
      <c r="I1511" s="249"/>
      <c r="J1511" s="245"/>
      <c r="K1511" s="245"/>
      <c r="L1511" s="250"/>
      <c r="M1511" s="251"/>
      <c r="N1511" s="252"/>
      <c r="O1511" s="252"/>
      <c r="P1511" s="252"/>
      <c r="Q1511" s="252"/>
      <c r="R1511" s="252"/>
      <c r="S1511" s="252"/>
      <c r="T1511" s="253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4" t="s">
        <v>179</v>
      </c>
      <c r="AU1511" s="254" t="s">
        <v>82</v>
      </c>
      <c r="AV1511" s="14" t="s">
        <v>82</v>
      </c>
      <c r="AW1511" s="14" t="s">
        <v>30</v>
      </c>
      <c r="AX1511" s="14" t="s">
        <v>73</v>
      </c>
      <c r="AY1511" s="254" t="s">
        <v>171</v>
      </c>
    </row>
    <row r="1512" s="13" customFormat="1">
      <c r="A1512" s="13"/>
      <c r="B1512" s="233"/>
      <c r="C1512" s="234"/>
      <c r="D1512" s="235" t="s">
        <v>179</v>
      </c>
      <c r="E1512" s="236" t="s">
        <v>1</v>
      </c>
      <c r="F1512" s="237" t="s">
        <v>183</v>
      </c>
      <c r="G1512" s="234"/>
      <c r="H1512" s="236" t="s">
        <v>1</v>
      </c>
      <c r="I1512" s="238"/>
      <c r="J1512" s="234"/>
      <c r="K1512" s="234"/>
      <c r="L1512" s="239"/>
      <c r="M1512" s="240"/>
      <c r="N1512" s="241"/>
      <c r="O1512" s="241"/>
      <c r="P1512" s="241"/>
      <c r="Q1512" s="241"/>
      <c r="R1512" s="241"/>
      <c r="S1512" s="241"/>
      <c r="T1512" s="242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43" t="s">
        <v>179</v>
      </c>
      <c r="AU1512" s="243" t="s">
        <v>82</v>
      </c>
      <c r="AV1512" s="13" t="s">
        <v>80</v>
      </c>
      <c r="AW1512" s="13" t="s">
        <v>30</v>
      </c>
      <c r="AX1512" s="13" t="s">
        <v>73</v>
      </c>
      <c r="AY1512" s="243" t="s">
        <v>171</v>
      </c>
    </row>
    <row r="1513" s="14" customFormat="1">
      <c r="A1513" s="14"/>
      <c r="B1513" s="244"/>
      <c r="C1513" s="245"/>
      <c r="D1513" s="235" t="s">
        <v>179</v>
      </c>
      <c r="E1513" s="246" t="s">
        <v>1</v>
      </c>
      <c r="F1513" s="247" t="s">
        <v>324</v>
      </c>
      <c r="G1513" s="245"/>
      <c r="H1513" s="248">
        <v>27.172000000000001</v>
      </c>
      <c r="I1513" s="249"/>
      <c r="J1513" s="245"/>
      <c r="K1513" s="245"/>
      <c r="L1513" s="250"/>
      <c r="M1513" s="251"/>
      <c r="N1513" s="252"/>
      <c r="O1513" s="252"/>
      <c r="P1513" s="252"/>
      <c r="Q1513" s="252"/>
      <c r="R1513" s="252"/>
      <c r="S1513" s="252"/>
      <c r="T1513" s="253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4" t="s">
        <v>179</v>
      </c>
      <c r="AU1513" s="254" t="s">
        <v>82</v>
      </c>
      <c r="AV1513" s="14" t="s">
        <v>82</v>
      </c>
      <c r="AW1513" s="14" t="s">
        <v>30</v>
      </c>
      <c r="AX1513" s="14" t="s">
        <v>73</v>
      </c>
      <c r="AY1513" s="254" t="s">
        <v>171</v>
      </c>
    </row>
    <row r="1514" s="13" customFormat="1">
      <c r="A1514" s="13"/>
      <c r="B1514" s="233"/>
      <c r="C1514" s="234"/>
      <c r="D1514" s="235" t="s">
        <v>179</v>
      </c>
      <c r="E1514" s="236" t="s">
        <v>1</v>
      </c>
      <c r="F1514" s="237" t="s">
        <v>274</v>
      </c>
      <c r="G1514" s="234"/>
      <c r="H1514" s="236" t="s">
        <v>1</v>
      </c>
      <c r="I1514" s="238"/>
      <c r="J1514" s="234"/>
      <c r="K1514" s="234"/>
      <c r="L1514" s="239"/>
      <c r="M1514" s="240"/>
      <c r="N1514" s="241"/>
      <c r="O1514" s="241"/>
      <c r="P1514" s="241"/>
      <c r="Q1514" s="241"/>
      <c r="R1514" s="241"/>
      <c r="S1514" s="241"/>
      <c r="T1514" s="242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43" t="s">
        <v>179</v>
      </c>
      <c r="AU1514" s="243" t="s">
        <v>82</v>
      </c>
      <c r="AV1514" s="13" t="s">
        <v>80</v>
      </c>
      <c r="AW1514" s="13" t="s">
        <v>30</v>
      </c>
      <c r="AX1514" s="13" t="s">
        <v>73</v>
      </c>
      <c r="AY1514" s="243" t="s">
        <v>171</v>
      </c>
    </row>
    <row r="1515" s="14" customFormat="1">
      <c r="A1515" s="14"/>
      <c r="B1515" s="244"/>
      <c r="C1515" s="245"/>
      <c r="D1515" s="235" t="s">
        <v>179</v>
      </c>
      <c r="E1515" s="246" t="s">
        <v>1</v>
      </c>
      <c r="F1515" s="247" t="s">
        <v>325</v>
      </c>
      <c r="G1515" s="245"/>
      <c r="H1515" s="248">
        <v>13</v>
      </c>
      <c r="I1515" s="249"/>
      <c r="J1515" s="245"/>
      <c r="K1515" s="245"/>
      <c r="L1515" s="250"/>
      <c r="M1515" s="251"/>
      <c r="N1515" s="252"/>
      <c r="O1515" s="252"/>
      <c r="P1515" s="252"/>
      <c r="Q1515" s="252"/>
      <c r="R1515" s="252"/>
      <c r="S1515" s="252"/>
      <c r="T1515" s="253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4" t="s">
        <v>179</v>
      </c>
      <c r="AU1515" s="254" t="s">
        <v>82</v>
      </c>
      <c r="AV1515" s="14" t="s">
        <v>82</v>
      </c>
      <c r="AW1515" s="14" t="s">
        <v>30</v>
      </c>
      <c r="AX1515" s="14" t="s">
        <v>73</v>
      </c>
      <c r="AY1515" s="254" t="s">
        <v>171</v>
      </c>
    </row>
    <row r="1516" s="13" customFormat="1">
      <c r="A1516" s="13"/>
      <c r="B1516" s="233"/>
      <c r="C1516" s="234"/>
      <c r="D1516" s="235" t="s">
        <v>179</v>
      </c>
      <c r="E1516" s="236" t="s">
        <v>1</v>
      </c>
      <c r="F1516" s="237" t="s">
        <v>278</v>
      </c>
      <c r="G1516" s="234"/>
      <c r="H1516" s="236" t="s">
        <v>1</v>
      </c>
      <c r="I1516" s="238"/>
      <c r="J1516" s="234"/>
      <c r="K1516" s="234"/>
      <c r="L1516" s="239"/>
      <c r="M1516" s="240"/>
      <c r="N1516" s="241"/>
      <c r="O1516" s="241"/>
      <c r="P1516" s="241"/>
      <c r="Q1516" s="241"/>
      <c r="R1516" s="241"/>
      <c r="S1516" s="241"/>
      <c r="T1516" s="242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43" t="s">
        <v>179</v>
      </c>
      <c r="AU1516" s="243" t="s">
        <v>82</v>
      </c>
      <c r="AV1516" s="13" t="s">
        <v>80</v>
      </c>
      <c r="AW1516" s="13" t="s">
        <v>30</v>
      </c>
      <c r="AX1516" s="13" t="s">
        <v>73</v>
      </c>
      <c r="AY1516" s="243" t="s">
        <v>171</v>
      </c>
    </row>
    <row r="1517" s="14" customFormat="1">
      <c r="A1517" s="14"/>
      <c r="B1517" s="244"/>
      <c r="C1517" s="245"/>
      <c r="D1517" s="235" t="s">
        <v>179</v>
      </c>
      <c r="E1517" s="246" t="s">
        <v>1</v>
      </c>
      <c r="F1517" s="247" t="s">
        <v>326</v>
      </c>
      <c r="G1517" s="245"/>
      <c r="H1517" s="248">
        <v>16.48</v>
      </c>
      <c r="I1517" s="249"/>
      <c r="J1517" s="245"/>
      <c r="K1517" s="245"/>
      <c r="L1517" s="250"/>
      <c r="M1517" s="251"/>
      <c r="N1517" s="252"/>
      <c r="O1517" s="252"/>
      <c r="P1517" s="252"/>
      <c r="Q1517" s="252"/>
      <c r="R1517" s="252"/>
      <c r="S1517" s="252"/>
      <c r="T1517" s="253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4" t="s">
        <v>179</v>
      </c>
      <c r="AU1517" s="254" t="s">
        <v>82</v>
      </c>
      <c r="AV1517" s="14" t="s">
        <v>82</v>
      </c>
      <c r="AW1517" s="14" t="s">
        <v>30</v>
      </c>
      <c r="AX1517" s="14" t="s">
        <v>73</v>
      </c>
      <c r="AY1517" s="254" t="s">
        <v>171</v>
      </c>
    </row>
    <row r="1518" s="13" customFormat="1">
      <c r="A1518" s="13"/>
      <c r="B1518" s="233"/>
      <c r="C1518" s="234"/>
      <c r="D1518" s="235" t="s">
        <v>179</v>
      </c>
      <c r="E1518" s="236" t="s">
        <v>1</v>
      </c>
      <c r="F1518" s="237" t="s">
        <v>181</v>
      </c>
      <c r="G1518" s="234"/>
      <c r="H1518" s="236" t="s">
        <v>1</v>
      </c>
      <c r="I1518" s="238"/>
      <c r="J1518" s="234"/>
      <c r="K1518" s="234"/>
      <c r="L1518" s="239"/>
      <c r="M1518" s="240"/>
      <c r="N1518" s="241"/>
      <c r="O1518" s="241"/>
      <c r="P1518" s="241"/>
      <c r="Q1518" s="241"/>
      <c r="R1518" s="241"/>
      <c r="S1518" s="241"/>
      <c r="T1518" s="242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43" t="s">
        <v>179</v>
      </c>
      <c r="AU1518" s="243" t="s">
        <v>82</v>
      </c>
      <c r="AV1518" s="13" t="s">
        <v>80</v>
      </c>
      <c r="AW1518" s="13" t="s">
        <v>30</v>
      </c>
      <c r="AX1518" s="13" t="s">
        <v>73</v>
      </c>
      <c r="AY1518" s="243" t="s">
        <v>171</v>
      </c>
    </row>
    <row r="1519" s="14" customFormat="1">
      <c r="A1519" s="14"/>
      <c r="B1519" s="244"/>
      <c r="C1519" s="245"/>
      <c r="D1519" s="235" t="s">
        <v>179</v>
      </c>
      <c r="E1519" s="246" t="s">
        <v>1</v>
      </c>
      <c r="F1519" s="247" t="s">
        <v>327</v>
      </c>
      <c r="G1519" s="245"/>
      <c r="H1519" s="248">
        <v>11.880000000000001</v>
      </c>
      <c r="I1519" s="249"/>
      <c r="J1519" s="245"/>
      <c r="K1519" s="245"/>
      <c r="L1519" s="250"/>
      <c r="M1519" s="251"/>
      <c r="N1519" s="252"/>
      <c r="O1519" s="252"/>
      <c r="P1519" s="252"/>
      <c r="Q1519" s="252"/>
      <c r="R1519" s="252"/>
      <c r="S1519" s="252"/>
      <c r="T1519" s="253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4" t="s">
        <v>179</v>
      </c>
      <c r="AU1519" s="254" t="s">
        <v>82</v>
      </c>
      <c r="AV1519" s="14" t="s">
        <v>82</v>
      </c>
      <c r="AW1519" s="14" t="s">
        <v>30</v>
      </c>
      <c r="AX1519" s="14" t="s">
        <v>73</v>
      </c>
      <c r="AY1519" s="254" t="s">
        <v>171</v>
      </c>
    </row>
    <row r="1520" s="15" customFormat="1">
      <c r="A1520" s="15"/>
      <c r="B1520" s="255"/>
      <c r="C1520" s="256"/>
      <c r="D1520" s="235" t="s">
        <v>179</v>
      </c>
      <c r="E1520" s="257" t="s">
        <v>1</v>
      </c>
      <c r="F1520" s="258" t="s">
        <v>187</v>
      </c>
      <c r="G1520" s="256"/>
      <c r="H1520" s="259">
        <v>103.24800000000001</v>
      </c>
      <c r="I1520" s="260"/>
      <c r="J1520" s="256"/>
      <c r="K1520" s="256"/>
      <c r="L1520" s="261"/>
      <c r="M1520" s="262"/>
      <c r="N1520" s="263"/>
      <c r="O1520" s="263"/>
      <c r="P1520" s="263"/>
      <c r="Q1520" s="263"/>
      <c r="R1520" s="263"/>
      <c r="S1520" s="263"/>
      <c r="T1520" s="264"/>
      <c r="U1520" s="15"/>
      <c r="V1520" s="15"/>
      <c r="W1520" s="15"/>
      <c r="X1520" s="15"/>
      <c r="Y1520" s="15"/>
      <c r="Z1520" s="15"/>
      <c r="AA1520" s="15"/>
      <c r="AB1520" s="15"/>
      <c r="AC1520" s="15"/>
      <c r="AD1520" s="15"/>
      <c r="AE1520" s="15"/>
      <c r="AT1520" s="265" t="s">
        <v>179</v>
      </c>
      <c r="AU1520" s="265" t="s">
        <v>82</v>
      </c>
      <c r="AV1520" s="15" t="s">
        <v>177</v>
      </c>
      <c r="AW1520" s="15" t="s">
        <v>30</v>
      </c>
      <c r="AX1520" s="15" t="s">
        <v>80</v>
      </c>
      <c r="AY1520" s="265" t="s">
        <v>171</v>
      </c>
    </row>
    <row r="1521" s="2" customFormat="1" ht="24.15" customHeight="1">
      <c r="A1521" s="38"/>
      <c r="B1521" s="39"/>
      <c r="C1521" s="219" t="s">
        <v>1781</v>
      </c>
      <c r="D1521" s="219" t="s">
        <v>173</v>
      </c>
      <c r="E1521" s="220" t="s">
        <v>1782</v>
      </c>
      <c r="F1521" s="221" t="s">
        <v>1783</v>
      </c>
      <c r="G1521" s="222" t="s">
        <v>195</v>
      </c>
      <c r="H1521" s="223">
        <v>7</v>
      </c>
      <c r="I1521" s="224"/>
      <c r="J1521" s="225">
        <f>ROUND(I1521*H1521,2)</f>
        <v>0</v>
      </c>
      <c r="K1521" s="226"/>
      <c r="L1521" s="44"/>
      <c r="M1521" s="227" t="s">
        <v>1</v>
      </c>
      <c r="N1521" s="228" t="s">
        <v>38</v>
      </c>
      <c r="O1521" s="91"/>
      <c r="P1521" s="229">
        <f>O1521*H1521</f>
        <v>0</v>
      </c>
      <c r="Q1521" s="229">
        <v>0.00021000000000000001</v>
      </c>
      <c r="R1521" s="229">
        <f>Q1521*H1521</f>
        <v>0.00147</v>
      </c>
      <c r="S1521" s="229">
        <v>0</v>
      </c>
      <c r="T1521" s="230">
        <f>S1521*H1521</f>
        <v>0</v>
      </c>
      <c r="U1521" s="38"/>
      <c r="V1521" s="38"/>
      <c r="W1521" s="38"/>
      <c r="X1521" s="38"/>
      <c r="Y1521" s="38"/>
      <c r="Z1521" s="38"/>
      <c r="AA1521" s="38"/>
      <c r="AB1521" s="38"/>
      <c r="AC1521" s="38"/>
      <c r="AD1521" s="38"/>
      <c r="AE1521" s="38"/>
      <c r="AR1521" s="231" t="s">
        <v>307</v>
      </c>
      <c r="AT1521" s="231" t="s">
        <v>173</v>
      </c>
      <c r="AU1521" s="231" t="s">
        <v>82</v>
      </c>
      <c r="AY1521" s="17" t="s">
        <v>171</v>
      </c>
      <c r="BE1521" s="232">
        <f>IF(N1521="základní",J1521,0)</f>
        <v>0</v>
      </c>
      <c r="BF1521" s="232">
        <f>IF(N1521="snížená",J1521,0)</f>
        <v>0</v>
      </c>
      <c r="BG1521" s="232">
        <f>IF(N1521="zákl. přenesená",J1521,0)</f>
        <v>0</v>
      </c>
      <c r="BH1521" s="232">
        <f>IF(N1521="sníž. přenesená",J1521,0)</f>
        <v>0</v>
      </c>
      <c r="BI1521" s="232">
        <f>IF(N1521="nulová",J1521,0)</f>
        <v>0</v>
      </c>
      <c r="BJ1521" s="17" t="s">
        <v>80</v>
      </c>
      <c r="BK1521" s="232">
        <f>ROUND(I1521*H1521,2)</f>
        <v>0</v>
      </c>
      <c r="BL1521" s="17" t="s">
        <v>307</v>
      </c>
      <c r="BM1521" s="231" t="s">
        <v>1784</v>
      </c>
    </row>
    <row r="1522" s="13" customFormat="1">
      <c r="A1522" s="13"/>
      <c r="B1522" s="233"/>
      <c r="C1522" s="234"/>
      <c r="D1522" s="235" t="s">
        <v>179</v>
      </c>
      <c r="E1522" s="236" t="s">
        <v>1</v>
      </c>
      <c r="F1522" s="237" t="s">
        <v>1785</v>
      </c>
      <c r="G1522" s="234"/>
      <c r="H1522" s="236" t="s">
        <v>1</v>
      </c>
      <c r="I1522" s="238"/>
      <c r="J1522" s="234"/>
      <c r="K1522" s="234"/>
      <c r="L1522" s="239"/>
      <c r="M1522" s="240"/>
      <c r="N1522" s="241"/>
      <c r="O1522" s="241"/>
      <c r="P1522" s="241"/>
      <c r="Q1522" s="241"/>
      <c r="R1522" s="241"/>
      <c r="S1522" s="241"/>
      <c r="T1522" s="242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3" t="s">
        <v>179</v>
      </c>
      <c r="AU1522" s="243" t="s">
        <v>82</v>
      </c>
      <c r="AV1522" s="13" t="s">
        <v>80</v>
      </c>
      <c r="AW1522" s="13" t="s">
        <v>30</v>
      </c>
      <c r="AX1522" s="13" t="s">
        <v>73</v>
      </c>
      <c r="AY1522" s="243" t="s">
        <v>171</v>
      </c>
    </row>
    <row r="1523" s="14" customFormat="1">
      <c r="A1523" s="14"/>
      <c r="B1523" s="244"/>
      <c r="C1523" s="245"/>
      <c r="D1523" s="235" t="s">
        <v>179</v>
      </c>
      <c r="E1523" s="246" t="s">
        <v>1</v>
      </c>
      <c r="F1523" s="247" t="s">
        <v>220</v>
      </c>
      <c r="G1523" s="245"/>
      <c r="H1523" s="248">
        <v>7</v>
      </c>
      <c r="I1523" s="249"/>
      <c r="J1523" s="245"/>
      <c r="K1523" s="245"/>
      <c r="L1523" s="250"/>
      <c r="M1523" s="251"/>
      <c r="N1523" s="252"/>
      <c r="O1523" s="252"/>
      <c r="P1523" s="252"/>
      <c r="Q1523" s="252"/>
      <c r="R1523" s="252"/>
      <c r="S1523" s="252"/>
      <c r="T1523" s="253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4" t="s">
        <v>179</v>
      </c>
      <c r="AU1523" s="254" t="s">
        <v>82</v>
      </c>
      <c r="AV1523" s="14" t="s">
        <v>82</v>
      </c>
      <c r="AW1523" s="14" t="s">
        <v>30</v>
      </c>
      <c r="AX1523" s="14" t="s">
        <v>73</v>
      </c>
      <c r="AY1523" s="254" t="s">
        <v>171</v>
      </c>
    </row>
    <row r="1524" s="15" customFormat="1">
      <c r="A1524" s="15"/>
      <c r="B1524" s="255"/>
      <c r="C1524" s="256"/>
      <c r="D1524" s="235" t="s">
        <v>179</v>
      </c>
      <c r="E1524" s="257" t="s">
        <v>1</v>
      </c>
      <c r="F1524" s="258" t="s">
        <v>187</v>
      </c>
      <c r="G1524" s="256"/>
      <c r="H1524" s="259">
        <v>7</v>
      </c>
      <c r="I1524" s="260"/>
      <c r="J1524" s="256"/>
      <c r="K1524" s="256"/>
      <c r="L1524" s="261"/>
      <c r="M1524" s="262"/>
      <c r="N1524" s="263"/>
      <c r="O1524" s="263"/>
      <c r="P1524" s="263"/>
      <c r="Q1524" s="263"/>
      <c r="R1524" s="263"/>
      <c r="S1524" s="263"/>
      <c r="T1524" s="264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65" t="s">
        <v>179</v>
      </c>
      <c r="AU1524" s="265" t="s">
        <v>82</v>
      </c>
      <c r="AV1524" s="15" t="s">
        <v>177</v>
      </c>
      <c r="AW1524" s="15" t="s">
        <v>30</v>
      </c>
      <c r="AX1524" s="15" t="s">
        <v>80</v>
      </c>
      <c r="AY1524" s="265" t="s">
        <v>171</v>
      </c>
    </row>
    <row r="1525" s="2" customFormat="1" ht="37.8" customHeight="1">
      <c r="A1525" s="38"/>
      <c r="B1525" s="39"/>
      <c r="C1525" s="219" t="s">
        <v>1786</v>
      </c>
      <c r="D1525" s="219" t="s">
        <v>173</v>
      </c>
      <c r="E1525" s="220" t="s">
        <v>1787</v>
      </c>
      <c r="F1525" s="221" t="s">
        <v>1788</v>
      </c>
      <c r="G1525" s="222" t="s">
        <v>211</v>
      </c>
      <c r="H1525" s="223">
        <v>103.24800000000001</v>
      </c>
      <c r="I1525" s="224"/>
      <c r="J1525" s="225">
        <f>ROUND(I1525*H1525,2)</f>
        <v>0</v>
      </c>
      <c r="K1525" s="226"/>
      <c r="L1525" s="44"/>
      <c r="M1525" s="227" t="s">
        <v>1</v>
      </c>
      <c r="N1525" s="228" t="s">
        <v>38</v>
      </c>
      <c r="O1525" s="91"/>
      <c r="P1525" s="229">
        <f>O1525*H1525</f>
        <v>0</v>
      </c>
      <c r="Q1525" s="229">
        <v>0.0089999999999999993</v>
      </c>
      <c r="R1525" s="229">
        <f>Q1525*H1525</f>
        <v>0.92923199999999995</v>
      </c>
      <c r="S1525" s="229">
        <v>0</v>
      </c>
      <c r="T1525" s="230">
        <f>S1525*H1525</f>
        <v>0</v>
      </c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  <c r="AE1525" s="38"/>
      <c r="AR1525" s="231" t="s">
        <v>307</v>
      </c>
      <c r="AT1525" s="231" t="s">
        <v>173</v>
      </c>
      <c r="AU1525" s="231" t="s">
        <v>82</v>
      </c>
      <c r="AY1525" s="17" t="s">
        <v>171</v>
      </c>
      <c r="BE1525" s="232">
        <f>IF(N1525="základní",J1525,0)</f>
        <v>0</v>
      </c>
      <c r="BF1525" s="232">
        <f>IF(N1525="snížená",J1525,0)</f>
        <v>0</v>
      </c>
      <c r="BG1525" s="232">
        <f>IF(N1525="zákl. přenesená",J1525,0)</f>
        <v>0</v>
      </c>
      <c r="BH1525" s="232">
        <f>IF(N1525="sníž. přenesená",J1525,0)</f>
        <v>0</v>
      </c>
      <c r="BI1525" s="232">
        <f>IF(N1525="nulová",J1525,0)</f>
        <v>0</v>
      </c>
      <c r="BJ1525" s="17" t="s">
        <v>80</v>
      </c>
      <c r="BK1525" s="232">
        <f>ROUND(I1525*H1525,2)</f>
        <v>0</v>
      </c>
      <c r="BL1525" s="17" t="s">
        <v>307</v>
      </c>
      <c r="BM1525" s="231" t="s">
        <v>1789</v>
      </c>
    </row>
    <row r="1526" s="13" customFormat="1">
      <c r="A1526" s="13"/>
      <c r="B1526" s="233"/>
      <c r="C1526" s="234"/>
      <c r="D1526" s="235" t="s">
        <v>179</v>
      </c>
      <c r="E1526" s="236" t="s">
        <v>1</v>
      </c>
      <c r="F1526" s="237" t="s">
        <v>265</v>
      </c>
      <c r="G1526" s="234"/>
      <c r="H1526" s="236" t="s">
        <v>1</v>
      </c>
      <c r="I1526" s="238"/>
      <c r="J1526" s="234"/>
      <c r="K1526" s="234"/>
      <c r="L1526" s="239"/>
      <c r="M1526" s="240"/>
      <c r="N1526" s="241"/>
      <c r="O1526" s="241"/>
      <c r="P1526" s="241"/>
      <c r="Q1526" s="241"/>
      <c r="R1526" s="241"/>
      <c r="S1526" s="241"/>
      <c r="T1526" s="242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43" t="s">
        <v>179</v>
      </c>
      <c r="AU1526" s="243" t="s">
        <v>82</v>
      </c>
      <c r="AV1526" s="13" t="s">
        <v>80</v>
      </c>
      <c r="AW1526" s="13" t="s">
        <v>30</v>
      </c>
      <c r="AX1526" s="13" t="s">
        <v>73</v>
      </c>
      <c r="AY1526" s="243" t="s">
        <v>171</v>
      </c>
    </row>
    <row r="1527" s="14" customFormat="1">
      <c r="A1527" s="14"/>
      <c r="B1527" s="244"/>
      <c r="C1527" s="245"/>
      <c r="D1527" s="235" t="s">
        <v>179</v>
      </c>
      <c r="E1527" s="246" t="s">
        <v>1</v>
      </c>
      <c r="F1527" s="247" t="s">
        <v>322</v>
      </c>
      <c r="G1527" s="245"/>
      <c r="H1527" s="248">
        <v>17.332000000000001</v>
      </c>
      <c r="I1527" s="249"/>
      <c r="J1527" s="245"/>
      <c r="K1527" s="245"/>
      <c r="L1527" s="250"/>
      <c r="M1527" s="251"/>
      <c r="N1527" s="252"/>
      <c r="O1527" s="252"/>
      <c r="P1527" s="252"/>
      <c r="Q1527" s="252"/>
      <c r="R1527" s="252"/>
      <c r="S1527" s="252"/>
      <c r="T1527" s="253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4" t="s">
        <v>179</v>
      </c>
      <c r="AU1527" s="254" t="s">
        <v>82</v>
      </c>
      <c r="AV1527" s="14" t="s">
        <v>82</v>
      </c>
      <c r="AW1527" s="14" t="s">
        <v>30</v>
      </c>
      <c r="AX1527" s="14" t="s">
        <v>73</v>
      </c>
      <c r="AY1527" s="254" t="s">
        <v>171</v>
      </c>
    </row>
    <row r="1528" s="13" customFormat="1">
      <c r="A1528" s="13"/>
      <c r="B1528" s="233"/>
      <c r="C1528" s="234"/>
      <c r="D1528" s="235" t="s">
        <v>179</v>
      </c>
      <c r="E1528" s="236" t="s">
        <v>1</v>
      </c>
      <c r="F1528" s="237" t="s">
        <v>267</v>
      </c>
      <c r="G1528" s="234"/>
      <c r="H1528" s="236" t="s">
        <v>1</v>
      </c>
      <c r="I1528" s="238"/>
      <c r="J1528" s="234"/>
      <c r="K1528" s="234"/>
      <c r="L1528" s="239"/>
      <c r="M1528" s="240"/>
      <c r="N1528" s="241"/>
      <c r="O1528" s="241"/>
      <c r="P1528" s="241"/>
      <c r="Q1528" s="241"/>
      <c r="R1528" s="241"/>
      <c r="S1528" s="241"/>
      <c r="T1528" s="242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43" t="s">
        <v>179</v>
      </c>
      <c r="AU1528" s="243" t="s">
        <v>82</v>
      </c>
      <c r="AV1528" s="13" t="s">
        <v>80</v>
      </c>
      <c r="AW1528" s="13" t="s">
        <v>30</v>
      </c>
      <c r="AX1528" s="13" t="s">
        <v>73</v>
      </c>
      <c r="AY1528" s="243" t="s">
        <v>171</v>
      </c>
    </row>
    <row r="1529" s="14" customFormat="1">
      <c r="A1529" s="14"/>
      <c r="B1529" s="244"/>
      <c r="C1529" s="245"/>
      <c r="D1529" s="235" t="s">
        <v>179</v>
      </c>
      <c r="E1529" s="246" t="s">
        <v>1</v>
      </c>
      <c r="F1529" s="247" t="s">
        <v>323</v>
      </c>
      <c r="G1529" s="245"/>
      <c r="H1529" s="248">
        <v>17.384</v>
      </c>
      <c r="I1529" s="249"/>
      <c r="J1529" s="245"/>
      <c r="K1529" s="245"/>
      <c r="L1529" s="250"/>
      <c r="M1529" s="251"/>
      <c r="N1529" s="252"/>
      <c r="O1529" s="252"/>
      <c r="P1529" s="252"/>
      <c r="Q1529" s="252"/>
      <c r="R1529" s="252"/>
      <c r="S1529" s="252"/>
      <c r="T1529" s="253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4" t="s">
        <v>179</v>
      </c>
      <c r="AU1529" s="254" t="s">
        <v>82</v>
      </c>
      <c r="AV1529" s="14" t="s">
        <v>82</v>
      </c>
      <c r="AW1529" s="14" t="s">
        <v>30</v>
      </c>
      <c r="AX1529" s="14" t="s">
        <v>73</v>
      </c>
      <c r="AY1529" s="254" t="s">
        <v>171</v>
      </c>
    </row>
    <row r="1530" s="13" customFormat="1">
      <c r="A1530" s="13"/>
      <c r="B1530" s="233"/>
      <c r="C1530" s="234"/>
      <c r="D1530" s="235" t="s">
        <v>179</v>
      </c>
      <c r="E1530" s="236" t="s">
        <v>1</v>
      </c>
      <c r="F1530" s="237" t="s">
        <v>183</v>
      </c>
      <c r="G1530" s="234"/>
      <c r="H1530" s="236" t="s">
        <v>1</v>
      </c>
      <c r="I1530" s="238"/>
      <c r="J1530" s="234"/>
      <c r="K1530" s="234"/>
      <c r="L1530" s="239"/>
      <c r="M1530" s="240"/>
      <c r="N1530" s="241"/>
      <c r="O1530" s="241"/>
      <c r="P1530" s="241"/>
      <c r="Q1530" s="241"/>
      <c r="R1530" s="241"/>
      <c r="S1530" s="241"/>
      <c r="T1530" s="242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43" t="s">
        <v>179</v>
      </c>
      <c r="AU1530" s="243" t="s">
        <v>82</v>
      </c>
      <c r="AV1530" s="13" t="s">
        <v>80</v>
      </c>
      <c r="AW1530" s="13" t="s">
        <v>30</v>
      </c>
      <c r="AX1530" s="13" t="s">
        <v>73</v>
      </c>
      <c r="AY1530" s="243" t="s">
        <v>171</v>
      </c>
    </row>
    <row r="1531" s="14" customFormat="1">
      <c r="A1531" s="14"/>
      <c r="B1531" s="244"/>
      <c r="C1531" s="245"/>
      <c r="D1531" s="235" t="s">
        <v>179</v>
      </c>
      <c r="E1531" s="246" t="s">
        <v>1</v>
      </c>
      <c r="F1531" s="247" t="s">
        <v>324</v>
      </c>
      <c r="G1531" s="245"/>
      <c r="H1531" s="248">
        <v>27.172000000000001</v>
      </c>
      <c r="I1531" s="249"/>
      <c r="J1531" s="245"/>
      <c r="K1531" s="245"/>
      <c r="L1531" s="250"/>
      <c r="M1531" s="251"/>
      <c r="N1531" s="252"/>
      <c r="O1531" s="252"/>
      <c r="P1531" s="252"/>
      <c r="Q1531" s="252"/>
      <c r="R1531" s="252"/>
      <c r="S1531" s="252"/>
      <c r="T1531" s="253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4" t="s">
        <v>179</v>
      </c>
      <c r="AU1531" s="254" t="s">
        <v>82</v>
      </c>
      <c r="AV1531" s="14" t="s">
        <v>82</v>
      </c>
      <c r="AW1531" s="14" t="s">
        <v>30</v>
      </c>
      <c r="AX1531" s="14" t="s">
        <v>73</v>
      </c>
      <c r="AY1531" s="254" t="s">
        <v>171</v>
      </c>
    </row>
    <row r="1532" s="13" customFormat="1">
      <c r="A1532" s="13"/>
      <c r="B1532" s="233"/>
      <c r="C1532" s="234"/>
      <c r="D1532" s="235" t="s">
        <v>179</v>
      </c>
      <c r="E1532" s="236" t="s">
        <v>1</v>
      </c>
      <c r="F1532" s="237" t="s">
        <v>274</v>
      </c>
      <c r="G1532" s="234"/>
      <c r="H1532" s="236" t="s">
        <v>1</v>
      </c>
      <c r="I1532" s="238"/>
      <c r="J1532" s="234"/>
      <c r="K1532" s="234"/>
      <c r="L1532" s="239"/>
      <c r="M1532" s="240"/>
      <c r="N1532" s="241"/>
      <c r="O1532" s="241"/>
      <c r="P1532" s="241"/>
      <c r="Q1532" s="241"/>
      <c r="R1532" s="241"/>
      <c r="S1532" s="241"/>
      <c r="T1532" s="242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43" t="s">
        <v>179</v>
      </c>
      <c r="AU1532" s="243" t="s">
        <v>82</v>
      </c>
      <c r="AV1532" s="13" t="s">
        <v>80</v>
      </c>
      <c r="AW1532" s="13" t="s">
        <v>30</v>
      </c>
      <c r="AX1532" s="13" t="s">
        <v>73</v>
      </c>
      <c r="AY1532" s="243" t="s">
        <v>171</v>
      </c>
    </row>
    <row r="1533" s="14" customFormat="1">
      <c r="A1533" s="14"/>
      <c r="B1533" s="244"/>
      <c r="C1533" s="245"/>
      <c r="D1533" s="235" t="s">
        <v>179</v>
      </c>
      <c r="E1533" s="246" t="s">
        <v>1</v>
      </c>
      <c r="F1533" s="247" t="s">
        <v>325</v>
      </c>
      <c r="G1533" s="245"/>
      <c r="H1533" s="248">
        <v>13</v>
      </c>
      <c r="I1533" s="249"/>
      <c r="J1533" s="245"/>
      <c r="K1533" s="245"/>
      <c r="L1533" s="250"/>
      <c r="M1533" s="251"/>
      <c r="N1533" s="252"/>
      <c r="O1533" s="252"/>
      <c r="P1533" s="252"/>
      <c r="Q1533" s="252"/>
      <c r="R1533" s="252"/>
      <c r="S1533" s="252"/>
      <c r="T1533" s="253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4" t="s">
        <v>179</v>
      </c>
      <c r="AU1533" s="254" t="s">
        <v>82</v>
      </c>
      <c r="AV1533" s="14" t="s">
        <v>82</v>
      </c>
      <c r="AW1533" s="14" t="s">
        <v>30</v>
      </c>
      <c r="AX1533" s="14" t="s">
        <v>73</v>
      </c>
      <c r="AY1533" s="254" t="s">
        <v>171</v>
      </c>
    </row>
    <row r="1534" s="13" customFormat="1">
      <c r="A1534" s="13"/>
      <c r="B1534" s="233"/>
      <c r="C1534" s="234"/>
      <c r="D1534" s="235" t="s">
        <v>179</v>
      </c>
      <c r="E1534" s="236" t="s">
        <v>1</v>
      </c>
      <c r="F1534" s="237" t="s">
        <v>278</v>
      </c>
      <c r="G1534" s="234"/>
      <c r="H1534" s="236" t="s">
        <v>1</v>
      </c>
      <c r="I1534" s="238"/>
      <c r="J1534" s="234"/>
      <c r="K1534" s="234"/>
      <c r="L1534" s="239"/>
      <c r="M1534" s="240"/>
      <c r="N1534" s="241"/>
      <c r="O1534" s="241"/>
      <c r="P1534" s="241"/>
      <c r="Q1534" s="241"/>
      <c r="R1534" s="241"/>
      <c r="S1534" s="241"/>
      <c r="T1534" s="242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43" t="s">
        <v>179</v>
      </c>
      <c r="AU1534" s="243" t="s">
        <v>82</v>
      </c>
      <c r="AV1534" s="13" t="s">
        <v>80</v>
      </c>
      <c r="AW1534" s="13" t="s">
        <v>30</v>
      </c>
      <c r="AX1534" s="13" t="s">
        <v>73</v>
      </c>
      <c r="AY1534" s="243" t="s">
        <v>171</v>
      </c>
    </row>
    <row r="1535" s="14" customFormat="1">
      <c r="A1535" s="14"/>
      <c r="B1535" s="244"/>
      <c r="C1535" s="245"/>
      <c r="D1535" s="235" t="s">
        <v>179</v>
      </c>
      <c r="E1535" s="246" t="s">
        <v>1</v>
      </c>
      <c r="F1535" s="247" t="s">
        <v>326</v>
      </c>
      <c r="G1535" s="245"/>
      <c r="H1535" s="248">
        <v>16.48</v>
      </c>
      <c r="I1535" s="249"/>
      <c r="J1535" s="245"/>
      <c r="K1535" s="245"/>
      <c r="L1535" s="250"/>
      <c r="M1535" s="251"/>
      <c r="N1535" s="252"/>
      <c r="O1535" s="252"/>
      <c r="P1535" s="252"/>
      <c r="Q1535" s="252"/>
      <c r="R1535" s="252"/>
      <c r="S1535" s="252"/>
      <c r="T1535" s="253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4" t="s">
        <v>179</v>
      </c>
      <c r="AU1535" s="254" t="s">
        <v>82</v>
      </c>
      <c r="AV1535" s="14" t="s">
        <v>82</v>
      </c>
      <c r="AW1535" s="14" t="s">
        <v>30</v>
      </c>
      <c r="AX1535" s="14" t="s">
        <v>73</v>
      </c>
      <c r="AY1535" s="254" t="s">
        <v>171</v>
      </c>
    </row>
    <row r="1536" s="13" customFormat="1">
      <c r="A1536" s="13"/>
      <c r="B1536" s="233"/>
      <c r="C1536" s="234"/>
      <c r="D1536" s="235" t="s">
        <v>179</v>
      </c>
      <c r="E1536" s="236" t="s">
        <v>1</v>
      </c>
      <c r="F1536" s="237" t="s">
        <v>181</v>
      </c>
      <c r="G1536" s="234"/>
      <c r="H1536" s="236" t="s">
        <v>1</v>
      </c>
      <c r="I1536" s="238"/>
      <c r="J1536" s="234"/>
      <c r="K1536" s="234"/>
      <c r="L1536" s="239"/>
      <c r="M1536" s="240"/>
      <c r="N1536" s="241"/>
      <c r="O1536" s="241"/>
      <c r="P1536" s="241"/>
      <c r="Q1536" s="241"/>
      <c r="R1536" s="241"/>
      <c r="S1536" s="241"/>
      <c r="T1536" s="242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43" t="s">
        <v>179</v>
      </c>
      <c r="AU1536" s="243" t="s">
        <v>82</v>
      </c>
      <c r="AV1536" s="13" t="s">
        <v>80</v>
      </c>
      <c r="AW1536" s="13" t="s">
        <v>30</v>
      </c>
      <c r="AX1536" s="13" t="s">
        <v>73</v>
      </c>
      <c r="AY1536" s="243" t="s">
        <v>171</v>
      </c>
    </row>
    <row r="1537" s="14" customFormat="1">
      <c r="A1537" s="14"/>
      <c r="B1537" s="244"/>
      <c r="C1537" s="245"/>
      <c r="D1537" s="235" t="s">
        <v>179</v>
      </c>
      <c r="E1537" s="246" t="s">
        <v>1</v>
      </c>
      <c r="F1537" s="247" t="s">
        <v>327</v>
      </c>
      <c r="G1537" s="245"/>
      <c r="H1537" s="248">
        <v>11.880000000000001</v>
      </c>
      <c r="I1537" s="249"/>
      <c r="J1537" s="245"/>
      <c r="K1537" s="245"/>
      <c r="L1537" s="250"/>
      <c r="M1537" s="251"/>
      <c r="N1537" s="252"/>
      <c r="O1537" s="252"/>
      <c r="P1537" s="252"/>
      <c r="Q1537" s="252"/>
      <c r="R1537" s="252"/>
      <c r="S1537" s="252"/>
      <c r="T1537" s="253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4" t="s">
        <v>179</v>
      </c>
      <c r="AU1537" s="254" t="s">
        <v>82</v>
      </c>
      <c r="AV1537" s="14" t="s">
        <v>82</v>
      </c>
      <c r="AW1537" s="14" t="s">
        <v>30</v>
      </c>
      <c r="AX1537" s="14" t="s">
        <v>73</v>
      </c>
      <c r="AY1537" s="254" t="s">
        <v>171</v>
      </c>
    </row>
    <row r="1538" s="15" customFormat="1">
      <c r="A1538" s="15"/>
      <c r="B1538" s="255"/>
      <c r="C1538" s="256"/>
      <c r="D1538" s="235" t="s">
        <v>179</v>
      </c>
      <c r="E1538" s="257" t="s">
        <v>1</v>
      </c>
      <c r="F1538" s="258" t="s">
        <v>187</v>
      </c>
      <c r="G1538" s="256"/>
      <c r="H1538" s="259">
        <v>103.24800000000001</v>
      </c>
      <c r="I1538" s="260"/>
      <c r="J1538" s="256"/>
      <c r="K1538" s="256"/>
      <c r="L1538" s="261"/>
      <c r="M1538" s="262"/>
      <c r="N1538" s="263"/>
      <c r="O1538" s="263"/>
      <c r="P1538" s="263"/>
      <c r="Q1538" s="263"/>
      <c r="R1538" s="263"/>
      <c r="S1538" s="263"/>
      <c r="T1538" s="264"/>
      <c r="U1538" s="15"/>
      <c r="V1538" s="15"/>
      <c r="W1538" s="15"/>
      <c r="X1538" s="15"/>
      <c r="Y1538" s="15"/>
      <c r="Z1538" s="15"/>
      <c r="AA1538" s="15"/>
      <c r="AB1538" s="15"/>
      <c r="AC1538" s="15"/>
      <c r="AD1538" s="15"/>
      <c r="AE1538" s="15"/>
      <c r="AT1538" s="265" t="s">
        <v>179</v>
      </c>
      <c r="AU1538" s="265" t="s">
        <v>82</v>
      </c>
      <c r="AV1538" s="15" t="s">
        <v>177</v>
      </c>
      <c r="AW1538" s="15" t="s">
        <v>30</v>
      </c>
      <c r="AX1538" s="15" t="s">
        <v>80</v>
      </c>
      <c r="AY1538" s="265" t="s">
        <v>171</v>
      </c>
    </row>
    <row r="1539" s="2" customFormat="1" ht="16.5" customHeight="1">
      <c r="A1539" s="38"/>
      <c r="B1539" s="39"/>
      <c r="C1539" s="266" t="s">
        <v>1790</v>
      </c>
      <c r="D1539" s="266" t="s">
        <v>393</v>
      </c>
      <c r="E1539" s="267" t="s">
        <v>1791</v>
      </c>
      <c r="F1539" s="268" t="s">
        <v>1792</v>
      </c>
      <c r="G1539" s="269" t="s">
        <v>211</v>
      </c>
      <c r="H1539" s="270">
        <v>118.735</v>
      </c>
      <c r="I1539" s="271"/>
      <c r="J1539" s="272">
        <f>ROUND(I1539*H1539,2)</f>
        <v>0</v>
      </c>
      <c r="K1539" s="273"/>
      <c r="L1539" s="274"/>
      <c r="M1539" s="275" t="s">
        <v>1</v>
      </c>
      <c r="N1539" s="276" t="s">
        <v>38</v>
      </c>
      <c r="O1539" s="91"/>
      <c r="P1539" s="229">
        <f>O1539*H1539</f>
        <v>0</v>
      </c>
      <c r="Q1539" s="229">
        <v>0.018499999999999999</v>
      </c>
      <c r="R1539" s="229">
        <f>Q1539*H1539</f>
        <v>2.1965974999999998</v>
      </c>
      <c r="S1539" s="229">
        <v>0</v>
      </c>
      <c r="T1539" s="230">
        <f>S1539*H1539</f>
        <v>0</v>
      </c>
      <c r="U1539" s="38"/>
      <c r="V1539" s="38"/>
      <c r="W1539" s="38"/>
      <c r="X1539" s="38"/>
      <c r="Y1539" s="38"/>
      <c r="Z1539" s="38"/>
      <c r="AA1539" s="38"/>
      <c r="AB1539" s="38"/>
      <c r="AC1539" s="38"/>
      <c r="AD1539" s="38"/>
      <c r="AE1539" s="38"/>
      <c r="AR1539" s="231" t="s">
        <v>399</v>
      </c>
      <c r="AT1539" s="231" t="s">
        <v>393</v>
      </c>
      <c r="AU1539" s="231" t="s">
        <v>82</v>
      </c>
      <c r="AY1539" s="17" t="s">
        <v>171</v>
      </c>
      <c r="BE1539" s="232">
        <f>IF(N1539="základní",J1539,0)</f>
        <v>0</v>
      </c>
      <c r="BF1539" s="232">
        <f>IF(N1539="snížená",J1539,0)</f>
        <v>0</v>
      </c>
      <c r="BG1539" s="232">
        <f>IF(N1539="zákl. přenesená",J1539,0)</f>
        <v>0</v>
      </c>
      <c r="BH1539" s="232">
        <f>IF(N1539="sníž. přenesená",J1539,0)</f>
        <v>0</v>
      </c>
      <c r="BI1539" s="232">
        <f>IF(N1539="nulová",J1539,0)</f>
        <v>0</v>
      </c>
      <c r="BJ1539" s="17" t="s">
        <v>80</v>
      </c>
      <c r="BK1539" s="232">
        <f>ROUND(I1539*H1539,2)</f>
        <v>0</v>
      </c>
      <c r="BL1539" s="17" t="s">
        <v>307</v>
      </c>
      <c r="BM1539" s="231" t="s">
        <v>1793</v>
      </c>
    </row>
    <row r="1540" s="14" customFormat="1">
      <c r="A1540" s="14"/>
      <c r="B1540" s="244"/>
      <c r="C1540" s="245"/>
      <c r="D1540" s="235" t="s">
        <v>179</v>
      </c>
      <c r="E1540" s="246" t="s">
        <v>1</v>
      </c>
      <c r="F1540" s="247" t="s">
        <v>253</v>
      </c>
      <c r="G1540" s="245"/>
      <c r="H1540" s="248">
        <v>103.24800000000001</v>
      </c>
      <c r="I1540" s="249"/>
      <c r="J1540" s="245"/>
      <c r="K1540" s="245"/>
      <c r="L1540" s="250"/>
      <c r="M1540" s="251"/>
      <c r="N1540" s="252"/>
      <c r="O1540" s="252"/>
      <c r="P1540" s="252"/>
      <c r="Q1540" s="252"/>
      <c r="R1540" s="252"/>
      <c r="S1540" s="252"/>
      <c r="T1540" s="253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4" t="s">
        <v>179</v>
      </c>
      <c r="AU1540" s="254" t="s">
        <v>82</v>
      </c>
      <c r="AV1540" s="14" t="s">
        <v>82</v>
      </c>
      <c r="AW1540" s="14" t="s">
        <v>30</v>
      </c>
      <c r="AX1540" s="14" t="s">
        <v>73</v>
      </c>
      <c r="AY1540" s="254" t="s">
        <v>171</v>
      </c>
    </row>
    <row r="1541" s="15" customFormat="1">
      <c r="A1541" s="15"/>
      <c r="B1541" s="255"/>
      <c r="C1541" s="256"/>
      <c r="D1541" s="235" t="s">
        <v>179</v>
      </c>
      <c r="E1541" s="257" t="s">
        <v>1</v>
      </c>
      <c r="F1541" s="258" t="s">
        <v>187</v>
      </c>
      <c r="G1541" s="256"/>
      <c r="H1541" s="259">
        <v>103.24800000000001</v>
      </c>
      <c r="I1541" s="260"/>
      <c r="J1541" s="256"/>
      <c r="K1541" s="256"/>
      <c r="L1541" s="261"/>
      <c r="M1541" s="262"/>
      <c r="N1541" s="263"/>
      <c r="O1541" s="263"/>
      <c r="P1541" s="263"/>
      <c r="Q1541" s="263"/>
      <c r="R1541" s="263"/>
      <c r="S1541" s="263"/>
      <c r="T1541" s="264"/>
      <c r="U1541" s="15"/>
      <c r="V1541" s="15"/>
      <c r="W1541" s="15"/>
      <c r="X1541" s="15"/>
      <c r="Y1541" s="15"/>
      <c r="Z1541" s="15"/>
      <c r="AA1541" s="15"/>
      <c r="AB1541" s="15"/>
      <c r="AC1541" s="15"/>
      <c r="AD1541" s="15"/>
      <c r="AE1541" s="15"/>
      <c r="AT1541" s="265" t="s">
        <v>179</v>
      </c>
      <c r="AU1541" s="265" t="s">
        <v>82</v>
      </c>
      <c r="AV1541" s="15" t="s">
        <v>177</v>
      </c>
      <c r="AW1541" s="15" t="s">
        <v>30</v>
      </c>
      <c r="AX1541" s="15" t="s">
        <v>80</v>
      </c>
      <c r="AY1541" s="265" t="s">
        <v>171</v>
      </c>
    </row>
    <row r="1542" s="14" customFormat="1">
      <c r="A1542" s="14"/>
      <c r="B1542" s="244"/>
      <c r="C1542" s="245"/>
      <c r="D1542" s="235" t="s">
        <v>179</v>
      </c>
      <c r="E1542" s="245"/>
      <c r="F1542" s="247" t="s">
        <v>1794</v>
      </c>
      <c r="G1542" s="245"/>
      <c r="H1542" s="248">
        <v>118.735</v>
      </c>
      <c r="I1542" s="249"/>
      <c r="J1542" s="245"/>
      <c r="K1542" s="245"/>
      <c r="L1542" s="250"/>
      <c r="M1542" s="251"/>
      <c r="N1542" s="252"/>
      <c r="O1542" s="252"/>
      <c r="P1542" s="252"/>
      <c r="Q1542" s="252"/>
      <c r="R1542" s="252"/>
      <c r="S1542" s="252"/>
      <c r="T1542" s="253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4" t="s">
        <v>179</v>
      </c>
      <c r="AU1542" s="254" t="s">
        <v>82</v>
      </c>
      <c r="AV1542" s="14" t="s">
        <v>82</v>
      </c>
      <c r="AW1542" s="14" t="s">
        <v>4</v>
      </c>
      <c r="AX1542" s="14" t="s">
        <v>80</v>
      </c>
      <c r="AY1542" s="254" t="s">
        <v>171</v>
      </c>
    </row>
    <row r="1543" s="2" customFormat="1" ht="24.15" customHeight="1">
      <c r="A1543" s="38"/>
      <c r="B1543" s="39"/>
      <c r="C1543" s="219" t="s">
        <v>1795</v>
      </c>
      <c r="D1543" s="219" t="s">
        <v>173</v>
      </c>
      <c r="E1543" s="220" t="s">
        <v>1796</v>
      </c>
      <c r="F1543" s="221" t="s">
        <v>1797</v>
      </c>
      <c r="G1543" s="222" t="s">
        <v>211</v>
      </c>
      <c r="H1543" s="223">
        <v>103.24800000000001</v>
      </c>
      <c r="I1543" s="224"/>
      <c r="J1543" s="225">
        <f>ROUND(I1543*H1543,2)</f>
        <v>0</v>
      </c>
      <c r="K1543" s="226"/>
      <c r="L1543" s="44"/>
      <c r="M1543" s="227" t="s">
        <v>1</v>
      </c>
      <c r="N1543" s="228" t="s">
        <v>38</v>
      </c>
      <c r="O1543" s="91"/>
      <c r="P1543" s="229">
        <f>O1543*H1543</f>
        <v>0</v>
      </c>
      <c r="Q1543" s="229">
        <v>0</v>
      </c>
      <c r="R1543" s="229">
        <f>Q1543*H1543</f>
        <v>0</v>
      </c>
      <c r="S1543" s="229">
        <v>0</v>
      </c>
      <c r="T1543" s="230">
        <f>S1543*H1543</f>
        <v>0</v>
      </c>
      <c r="U1543" s="38"/>
      <c r="V1543" s="38"/>
      <c r="W1543" s="38"/>
      <c r="X1543" s="38"/>
      <c r="Y1543" s="38"/>
      <c r="Z1543" s="38"/>
      <c r="AA1543" s="38"/>
      <c r="AB1543" s="38"/>
      <c r="AC1543" s="38"/>
      <c r="AD1543" s="38"/>
      <c r="AE1543" s="38"/>
      <c r="AR1543" s="231" t="s">
        <v>307</v>
      </c>
      <c r="AT1543" s="231" t="s">
        <v>173</v>
      </c>
      <c r="AU1543" s="231" t="s">
        <v>82</v>
      </c>
      <c r="AY1543" s="17" t="s">
        <v>171</v>
      </c>
      <c r="BE1543" s="232">
        <f>IF(N1543="základní",J1543,0)</f>
        <v>0</v>
      </c>
      <c r="BF1543" s="232">
        <f>IF(N1543="snížená",J1543,0)</f>
        <v>0</v>
      </c>
      <c r="BG1543" s="232">
        <f>IF(N1543="zákl. přenesená",J1543,0)</f>
        <v>0</v>
      </c>
      <c r="BH1543" s="232">
        <f>IF(N1543="sníž. přenesená",J1543,0)</f>
        <v>0</v>
      </c>
      <c r="BI1543" s="232">
        <f>IF(N1543="nulová",J1543,0)</f>
        <v>0</v>
      </c>
      <c r="BJ1543" s="17" t="s">
        <v>80</v>
      </c>
      <c r="BK1543" s="232">
        <f>ROUND(I1543*H1543,2)</f>
        <v>0</v>
      </c>
      <c r="BL1543" s="17" t="s">
        <v>307</v>
      </c>
      <c r="BM1543" s="231" t="s">
        <v>1798</v>
      </c>
    </row>
    <row r="1544" s="13" customFormat="1">
      <c r="A1544" s="13"/>
      <c r="B1544" s="233"/>
      <c r="C1544" s="234"/>
      <c r="D1544" s="235" t="s">
        <v>179</v>
      </c>
      <c r="E1544" s="236" t="s">
        <v>1</v>
      </c>
      <c r="F1544" s="237" t="s">
        <v>265</v>
      </c>
      <c r="G1544" s="234"/>
      <c r="H1544" s="236" t="s">
        <v>1</v>
      </c>
      <c r="I1544" s="238"/>
      <c r="J1544" s="234"/>
      <c r="K1544" s="234"/>
      <c r="L1544" s="239"/>
      <c r="M1544" s="240"/>
      <c r="N1544" s="241"/>
      <c r="O1544" s="241"/>
      <c r="P1544" s="241"/>
      <c r="Q1544" s="241"/>
      <c r="R1544" s="241"/>
      <c r="S1544" s="241"/>
      <c r="T1544" s="242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43" t="s">
        <v>179</v>
      </c>
      <c r="AU1544" s="243" t="s">
        <v>82</v>
      </c>
      <c r="AV1544" s="13" t="s">
        <v>80</v>
      </c>
      <c r="AW1544" s="13" t="s">
        <v>30</v>
      </c>
      <c r="AX1544" s="13" t="s">
        <v>73</v>
      </c>
      <c r="AY1544" s="243" t="s">
        <v>171</v>
      </c>
    </row>
    <row r="1545" s="14" customFormat="1">
      <c r="A1545" s="14"/>
      <c r="B1545" s="244"/>
      <c r="C1545" s="245"/>
      <c r="D1545" s="235" t="s">
        <v>179</v>
      </c>
      <c r="E1545" s="246" t="s">
        <v>1</v>
      </c>
      <c r="F1545" s="247" t="s">
        <v>322</v>
      </c>
      <c r="G1545" s="245"/>
      <c r="H1545" s="248">
        <v>17.332000000000001</v>
      </c>
      <c r="I1545" s="249"/>
      <c r="J1545" s="245"/>
      <c r="K1545" s="245"/>
      <c r="L1545" s="250"/>
      <c r="M1545" s="251"/>
      <c r="N1545" s="252"/>
      <c r="O1545" s="252"/>
      <c r="P1545" s="252"/>
      <c r="Q1545" s="252"/>
      <c r="R1545" s="252"/>
      <c r="S1545" s="252"/>
      <c r="T1545" s="253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4" t="s">
        <v>179</v>
      </c>
      <c r="AU1545" s="254" t="s">
        <v>82</v>
      </c>
      <c r="AV1545" s="14" t="s">
        <v>82</v>
      </c>
      <c r="AW1545" s="14" t="s">
        <v>30</v>
      </c>
      <c r="AX1545" s="14" t="s">
        <v>73</v>
      </c>
      <c r="AY1545" s="254" t="s">
        <v>171</v>
      </c>
    </row>
    <row r="1546" s="13" customFormat="1">
      <c r="A1546" s="13"/>
      <c r="B1546" s="233"/>
      <c r="C1546" s="234"/>
      <c r="D1546" s="235" t="s">
        <v>179</v>
      </c>
      <c r="E1546" s="236" t="s">
        <v>1</v>
      </c>
      <c r="F1546" s="237" t="s">
        <v>267</v>
      </c>
      <c r="G1546" s="234"/>
      <c r="H1546" s="236" t="s">
        <v>1</v>
      </c>
      <c r="I1546" s="238"/>
      <c r="J1546" s="234"/>
      <c r="K1546" s="234"/>
      <c r="L1546" s="239"/>
      <c r="M1546" s="240"/>
      <c r="N1546" s="241"/>
      <c r="O1546" s="241"/>
      <c r="P1546" s="241"/>
      <c r="Q1546" s="241"/>
      <c r="R1546" s="241"/>
      <c r="S1546" s="241"/>
      <c r="T1546" s="242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43" t="s">
        <v>179</v>
      </c>
      <c r="AU1546" s="243" t="s">
        <v>82</v>
      </c>
      <c r="AV1546" s="13" t="s">
        <v>80</v>
      </c>
      <c r="AW1546" s="13" t="s">
        <v>30</v>
      </c>
      <c r="AX1546" s="13" t="s">
        <v>73</v>
      </c>
      <c r="AY1546" s="243" t="s">
        <v>171</v>
      </c>
    </row>
    <row r="1547" s="14" customFormat="1">
      <c r="A1547" s="14"/>
      <c r="B1547" s="244"/>
      <c r="C1547" s="245"/>
      <c r="D1547" s="235" t="s">
        <v>179</v>
      </c>
      <c r="E1547" s="246" t="s">
        <v>1</v>
      </c>
      <c r="F1547" s="247" t="s">
        <v>323</v>
      </c>
      <c r="G1547" s="245"/>
      <c r="H1547" s="248">
        <v>17.384</v>
      </c>
      <c r="I1547" s="249"/>
      <c r="J1547" s="245"/>
      <c r="K1547" s="245"/>
      <c r="L1547" s="250"/>
      <c r="M1547" s="251"/>
      <c r="N1547" s="252"/>
      <c r="O1547" s="252"/>
      <c r="P1547" s="252"/>
      <c r="Q1547" s="252"/>
      <c r="R1547" s="252"/>
      <c r="S1547" s="252"/>
      <c r="T1547" s="253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4" t="s">
        <v>179</v>
      </c>
      <c r="AU1547" s="254" t="s">
        <v>82</v>
      </c>
      <c r="AV1547" s="14" t="s">
        <v>82</v>
      </c>
      <c r="AW1547" s="14" t="s">
        <v>30</v>
      </c>
      <c r="AX1547" s="14" t="s">
        <v>73</v>
      </c>
      <c r="AY1547" s="254" t="s">
        <v>171</v>
      </c>
    </row>
    <row r="1548" s="13" customFormat="1">
      <c r="A1548" s="13"/>
      <c r="B1548" s="233"/>
      <c r="C1548" s="234"/>
      <c r="D1548" s="235" t="s">
        <v>179</v>
      </c>
      <c r="E1548" s="236" t="s">
        <v>1</v>
      </c>
      <c r="F1548" s="237" t="s">
        <v>183</v>
      </c>
      <c r="G1548" s="234"/>
      <c r="H1548" s="236" t="s">
        <v>1</v>
      </c>
      <c r="I1548" s="238"/>
      <c r="J1548" s="234"/>
      <c r="K1548" s="234"/>
      <c r="L1548" s="239"/>
      <c r="M1548" s="240"/>
      <c r="N1548" s="241"/>
      <c r="O1548" s="241"/>
      <c r="P1548" s="241"/>
      <c r="Q1548" s="241"/>
      <c r="R1548" s="241"/>
      <c r="S1548" s="241"/>
      <c r="T1548" s="242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43" t="s">
        <v>179</v>
      </c>
      <c r="AU1548" s="243" t="s">
        <v>82</v>
      </c>
      <c r="AV1548" s="13" t="s">
        <v>80</v>
      </c>
      <c r="AW1548" s="13" t="s">
        <v>30</v>
      </c>
      <c r="AX1548" s="13" t="s">
        <v>73</v>
      </c>
      <c r="AY1548" s="243" t="s">
        <v>171</v>
      </c>
    </row>
    <row r="1549" s="14" customFormat="1">
      <c r="A1549" s="14"/>
      <c r="B1549" s="244"/>
      <c r="C1549" s="245"/>
      <c r="D1549" s="235" t="s">
        <v>179</v>
      </c>
      <c r="E1549" s="246" t="s">
        <v>1</v>
      </c>
      <c r="F1549" s="247" t="s">
        <v>324</v>
      </c>
      <c r="G1549" s="245"/>
      <c r="H1549" s="248">
        <v>27.172000000000001</v>
      </c>
      <c r="I1549" s="249"/>
      <c r="J1549" s="245"/>
      <c r="K1549" s="245"/>
      <c r="L1549" s="250"/>
      <c r="M1549" s="251"/>
      <c r="N1549" s="252"/>
      <c r="O1549" s="252"/>
      <c r="P1549" s="252"/>
      <c r="Q1549" s="252"/>
      <c r="R1549" s="252"/>
      <c r="S1549" s="252"/>
      <c r="T1549" s="253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4" t="s">
        <v>179</v>
      </c>
      <c r="AU1549" s="254" t="s">
        <v>82</v>
      </c>
      <c r="AV1549" s="14" t="s">
        <v>82</v>
      </c>
      <c r="AW1549" s="14" t="s">
        <v>30</v>
      </c>
      <c r="AX1549" s="14" t="s">
        <v>73</v>
      </c>
      <c r="AY1549" s="254" t="s">
        <v>171</v>
      </c>
    </row>
    <row r="1550" s="13" customFormat="1">
      <c r="A1550" s="13"/>
      <c r="B1550" s="233"/>
      <c r="C1550" s="234"/>
      <c r="D1550" s="235" t="s">
        <v>179</v>
      </c>
      <c r="E1550" s="236" t="s">
        <v>1</v>
      </c>
      <c r="F1550" s="237" t="s">
        <v>274</v>
      </c>
      <c r="G1550" s="234"/>
      <c r="H1550" s="236" t="s">
        <v>1</v>
      </c>
      <c r="I1550" s="238"/>
      <c r="J1550" s="234"/>
      <c r="K1550" s="234"/>
      <c r="L1550" s="239"/>
      <c r="M1550" s="240"/>
      <c r="N1550" s="241"/>
      <c r="O1550" s="241"/>
      <c r="P1550" s="241"/>
      <c r="Q1550" s="241"/>
      <c r="R1550" s="241"/>
      <c r="S1550" s="241"/>
      <c r="T1550" s="242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43" t="s">
        <v>179</v>
      </c>
      <c r="AU1550" s="243" t="s">
        <v>82</v>
      </c>
      <c r="AV1550" s="13" t="s">
        <v>80</v>
      </c>
      <c r="AW1550" s="13" t="s">
        <v>30</v>
      </c>
      <c r="AX1550" s="13" t="s">
        <v>73</v>
      </c>
      <c r="AY1550" s="243" t="s">
        <v>171</v>
      </c>
    </row>
    <row r="1551" s="14" customFormat="1">
      <c r="A1551" s="14"/>
      <c r="B1551" s="244"/>
      <c r="C1551" s="245"/>
      <c r="D1551" s="235" t="s">
        <v>179</v>
      </c>
      <c r="E1551" s="246" t="s">
        <v>1</v>
      </c>
      <c r="F1551" s="247" t="s">
        <v>325</v>
      </c>
      <c r="G1551" s="245"/>
      <c r="H1551" s="248">
        <v>13</v>
      </c>
      <c r="I1551" s="249"/>
      <c r="J1551" s="245"/>
      <c r="K1551" s="245"/>
      <c r="L1551" s="250"/>
      <c r="M1551" s="251"/>
      <c r="N1551" s="252"/>
      <c r="O1551" s="252"/>
      <c r="P1551" s="252"/>
      <c r="Q1551" s="252"/>
      <c r="R1551" s="252"/>
      <c r="S1551" s="252"/>
      <c r="T1551" s="253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4" t="s">
        <v>179</v>
      </c>
      <c r="AU1551" s="254" t="s">
        <v>82</v>
      </c>
      <c r="AV1551" s="14" t="s">
        <v>82</v>
      </c>
      <c r="AW1551" s="14" t="s">
        <v>30</v>
      </c>
      <c r="AX1551" s="14" t="s">
        <v>73</v>
      </c>
      <c r="AY1551" s="254" t="s">
        <v>171</v>
      </c>
    </row>
    <row r="1552" s="13" customFormat="1">
      <c r="A1552" s="13"/>
      <c r="B1552" s="233"/>
      <c r="C1552" s="234"/>
      <c r="D1552" s="235" t="s">
        <v>179</v>
      </c>
      <c r="E1552" s="236" t="s">
        <v>1</v>
      </c>
      <c r="F1552" s="237" t="s">
        <v>278</v>
      </c>
      <c r="G1552" s="234"/>
      <c r="H1552" s="236" t="s">
        <v>1</v>
      </c>
      <c r="I1552" s="238"/>
      <c r="J1552" s="234"/>
      <c r="K1552" s="234"/>
      <c r="L1552" s="239"/>
      <c r="M1552" s="240"/>
      <c r="N1552" s="241"/>
      <c r="O1552" s="241"/>
      <c r="P1552" s="241"/>
      <c r="Q1552" s="241"/>
      <c r="R1552" s="241"/>
      <c r="S1552" s="241"/>
      <c r="T1552" s="242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43" t="s">
        <v>179</v>
      </c>
      <c r="AU1552" s="243" t="s">
        <v>82</v>
      </c>
      <c r="AV1552" s="13" t="s">
        <v>80</v>
      </c>
      <c r="AW1552" s="13" t="s">
        <v>30</v>
      </c>
      <c r="AX1552" s="13" t="s">
        <v>73</v>
      </c>
      <c r="AY1552" s="243" t="s">
        <v>171</v>
      </c>
    </row>
    <row r="1553" s="14" customFormat="1">
      <c r="A1553" s="14"/>
      <c r="B1553" s="244"/>
      <c r="C1553" s="245"/>
      <c r="D1553" s="235" t="s">
        <v>179</v>
      </c>
      <c r="E1553" s="246" t="s">
        <v>1</v>
      </c>
      <c r="F1553" s="247" t="s">
        <v>326</v>
      </c>
      <c r="G1553" s="245"/>
      <c r="H1553" s="248">
        <v>16.48</v>
      </c>
      <c r="I1553" s="249"/>
      <c r="J1553" s="245"/>
      <c r="K1553" s="245"/>
      <c r="L1553" s="250"/>
      <c r="M1553" s="251"/>
      <c r="N1553" s="252"/>
      <c r="O1553" s="252"/>
      <c r="P1553" s="252"/>
      <c r="Q1553" s="252"/>
      <c r="R1553" s="252"/>
      <c r="S1553" s="252"/>
      <c r="T1553" s="253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4" t="s">
        <v>179</v>
      </c>
      <c r="AU1553" s="254" t="s">
        <v>82</v>
      </c>
      <c r="AV1553" s="14" t="s">
        <v>82</v>
      </c>
      <c r="AW1553" s="14" t="s">
        <v>30</v>
      </c>
      <c r="AX1553" s="14" t="s">
        <v>73</v>
      </c>
      <c r="AY1553" s="254" t="s">
        <v>171</v>
      </c>
    </row>
    <row r="1554" s="13" customFormat="1">
      <c r="A1554" s="13"/>
      <c r="B1554" s="233"/>
      <c r="C1554" s="234"/>
      <c r="D1554" s="235" t="s">
        <v>179</v>
      </c>
      <c r="E1554" s="236" t="s">
        <v>1</v>
      </c>
      <c r="F1554" s="237" t="s">
        <v>181</v>
      </c>
      <c r="G1554" s="234"/>
      <c r="H1554" s="236" t="s">
        <v>1</v>
      </c>
      <c r="I1554" s="238"/>
      <c r="J1554" s="234"/>
      <c r="K1554" s="234"/>
      <c r="L1554" s="239"/>
      <c r="M1554" s="240"/>
      <c r="N1554" s="241"/>
      <c r="O1554" s="241"/>
      <c r="P1554" s="241"/>
      <c r="Q1554" s="241"/>
      <c r="R1554" s="241"/>
      <c r="S1554" s="241"/>
      <c r="T1554" s="242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3" t="s">
        <v>179</v>
      </c>
      <c r="AU1554" s="243" t="s">
        <v>82</v>
      </c>
      <c r="AV1554" s="13" t="s">
        <v>80</v>
      </c>
      <c r="AW1554" s="13" t="s">
        <v>30</v>
      </c>
      <c r="AX1554" s="13" t="s">
        <v>73</v>
      </c>
      <c r="AY1554" s="243" t="s">
        <v>171</v>
      </c>
    </row>
    <row r="1555" s="14" customFormat="1">
      <c r="A1555" s="14"/>
      <c r="B1555" s="244"/>
      <c r="C1555" s="245"/>
      <c r="D1555" s="235" t="s">
        <v>179</v>
      </c>
      <c r="E1555" s="246" t="s">
        <v>1</v>
      </c>
      <c r="F1555" s="247" t="s">
        <v>327</v>
      </c>
      <c r="G1555" s="245"/>
      <c r="H1555" s="248">
        <v>11.880000000000001</v>
      </c>
      <c r="I1555" s="249"/>
      <c r="J1555" s="245"/>
      <c r="K1555" s="245"/>
      <c r="L1555" s="250"/>
      <c r="M1555" s="251"/>
      <c r="N1555" s="252"/>
      <c r="O1555" s="252"/>
      <c r="P1555" s="252"/>
      <c r="Q1555" s="252"/>
      <c r="R1555" s="252"/>
      <c r="S1555" s="252"/>
      <c r="T1555" s="253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4" t="s">
        <v>179</v>
      </c>
      <c r="AU1555" s="254" t="s">
        <v>82</v>
      </c>
      <c r="AV1555" s="14" t="s">
        <v>82</v>
      </c>
      <c r="AW1555" s="14" t="s">
        <v>30</v>
      </c>
      <c r="AX1555" s="14" t="s">
        <v>73</v>
      </c>
      <c r="AY1555" s="254" t="s">
        <v>171</v>
      </c>
    </row>
    <row r="1556" s="15" customFormat="1">
      <c r="A1556" s="15"/>
      <c r="B1556" s="255"/>
      <c r="C1556" s="256"/>
      <c r="D1556" s="235" t="s">
        <v>179</v>
      </c>
      <c r="E1556" s="257" t="s">
        <v>1</v>
      </c>
      <c r="F1556" s="258" t="s">
        <v>187</v>
      </c>
      <c r="G1556" s="256"/>
      <c r="H1556" s="259">
        <v>103.24800000000001</v>
      </c>
      <c r="I1556" s="260"/>
      <c r="J1556" s="256"/>
      <c r="K1556" s="256"/>
      <c r="L1556" s="261"/>
      <c r="M1556" s="262"/>
      <c r="N1556" s="263"/>
      <c r="O1556" s="263"/>
      <c r="P1556" s="263"/>
      <c r="Q1556" s="263"/>
      <c r="R1556" s="263"/>
      <c r="S1556" s="263"/>
      <c r="T1556" s="264"/>
      <c r="U1556" s="15"/>
      <c r="V1556" s="15"/>
      <c r="W1556" s="15"/>
      <c r="X1556" s="15"/>
      <c r="Y1556" s="15"/>
      <c r="Z1556" s="15"/>
      <c r="AA1556" s="15"/>
      <c r="AB1556" s="15"/>
      <c r="AC1556" s="15"/>
      <c r="AD1556" s="15"/>
      <c r="AE1556" s="15"/>
      <c r="AT1556" s="265" t="s">
        <v>179</v>
      </c>
      <c r="AU1556" s="265" t="s">
        <v>82</v>
      </c>
      <c r="AV1556" s="15" t="s">
        <v>177</v>
      </c>
      <c r="AW1556" s="15" t="s">
        <v>30</v>
      </c>
      <c r="AX1556" s="15" t="s">
        <v>80</v>
      </c>
      <c r="AY1556" s="265" t="s">
        <v>171</v>
      </c>
    </row>
    <row r="1557" s="2" customFormat="1" ht="16.5" customHeight="1">
      <c r="A1557" s="38"/>
      <c r="B1557" s="39"/>
      <c r="C1557" s="219" t="s">
        <v>1799</v>
      </c>
      <c r="D1557" s="219" t="s">
        <v>173</v>
      </c>
      <c r="E1557" s="220" t="s">
        <v>1800</v>
      </c>
      <c r="F1557" s="221" t="s">
        <v>1801</v>
      </c>
      <c r="G1557" s="222" t="s">
        <v>239</v>
      </c>
      <c r="H1557" s="223">
        <v>48</v>
      </c>
      <c r="I1557" s="224"/>
      <c r="J1557" s="225">
        <f>ROUND(I1557*H1557,2)</f>
        <v>0</v>
      </c>
      <c r="K1557" s="226"/>
      <c r="L1557" s="44"/>
      <c r="M1557" s="227" t="s">
        <v>1</v>
      </c>
      <c r="N1557" s="228" t="s">
        <v>38</v>
      </c>
      <c r="O1557" s="91"/>
      <c r="P1557" s="229">
        <f>O1557*H1557</f>
        <v>0</v>
      </c>
      <c r="Q1557" s="229">
        <v>0.0064099999999999999</v>
      </c>
      <c r="R1557" s="229">
        <f>Q1557*H1557</f>
        <v>0.30768000000000001</v>
      </c>
      <c r="S1557" s="229">
        <v>0</v>
      </c>
      <c r="T1557" s="230">
        <f>S1557*H1557</f>
        <v>0</v>
      </c>
      <c r="U1557" s="38"/>
      <c r="V1557" s="38"/>
      <c r="W1557" s="38"/>
      <c r="X1557" s="38"/>
      <c r="Y1557" s="38"/>
      <c r="Z1557" s="38"/>
      <c r="AA1557" s="38"/>
      <c r="AB1557" s="38"/>
      <c r="AC1557" s="38"/>
      <c r="AD1557" s="38"/>
      <c r="AE1557" s="38"/>
      <c r="AR1557" s="231" t="s">
        <v>307</v>
      </c>
      <c r="AT1557" s="231" t="s">
        <v>173</v>
      </c>
      <c r="AU1557" s="231" t="s">
        <v>82</v>
      </c>
      <c r="AY1557" s="17" t="s">
        <v>171</v>
      </c>
      <c r="BE1557" s="232">
        <f>IF(N1557="základní",J1557,0)</f>
        <v>0</v>
      </c>
      <c r="BF1557" s="232">
        <f>IF(N1557="snížená",J1557,0)</f>
        <v>0</v>
      </c>
      <c r="BG1557" s="232">
        <f>IF(N1557="zákl. přenesená",J1557,0)</f>
        <v>0</v>
      </c>
      <c r="BH1557" s="232">
        <f>IF(N1557="sníž. přenesená",J1557,0)</f>
        <v>0</v>
      </c>
      <c r="BI1557" s="232">
        <f>IF(N1557="nulová",J1557,0)</f>
        <v>0</v>
      </c>
      <c r="BJ1557" s="17" t="s">
        <v>80</v>
      </c>
      <c r="BK1557" s="232">
        <f>ROUND(I1557*H1557,2)</f>
        <v>0</v>
      </c>
      <c r="BL1557" s="17" t="s">
        <v>307</v>
      </c>
      <c r="BM1557" s="231" t="s">
        <v>1802</v>
      </c>
    </row>
    <row r="1558" s="14" customFormat="1">
      <c r="A1558" s="14"/>
      <c r="B1558" s="244"/>
      <c r="C1558" s="245"/>
      <c r="D1558" s="235" t="s">
        <v>179</v>
      </c>
      <c r="E1558" s="246" t="s">
        <v>1</v>
      </c>
      <c r="F1558" s="247" t="s">
        <v>533</v>
      </c>
      <c r="G1558" s="245"/>
      <c r="H1558" s="248">
        <v>48</v>
      </c>
      <c r="I1558" s="249"/>
      <c r="J1558" s="245"/>
      <c r="K1558" s="245"/>
      <c r="L1558" s="250"/>
      <c r="M1558" s="251"/>
      <c r="N1558" s="252"/>
      <c r="O1558" s="252"/>
      <c r="P1558" s="252"/>
      <c r="Q1558" s="252"/>
      <c r="R1558" s="252"/>
      <c r="S1558" s="252"/>
      <c r="T1558" s="253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4" t="s">
        <v>179</v>
      </c>
      <c r="AU1558" s="254" t="s">
        <v>82</v>
      </c>
      <c r="AV1558" s="14" t="s">
        <v>82</v>
      </c>
      <c r="AW1558" s="14" t="s">
        <v>30</v>
      </c>
      <c r="AX1558" s="14" t="s">
        <v>80</v>
      </c>
      <c r="AY1558" s="254" t="s">
        <v>171</v>
      </c>
    </row>
    <row r="1559" s="2" customFormat="1" ht="24.15" customHeight="1">
      <c r="A1559" s="38"/>
      <c r="B1559" s="39"/>
      <c r="C1559" s="219" t="s">
        <v>1803</v>
      </c>
      <c r="D1559" s="219" t="s">
        <v>173</v>
      </c>
      <c r="E1559" s="220" t="s">
        <v>1804</v>
      </c>
      <c r="F1559" s="221" t="s">
        <v>1805</v>
      </c>
      <c r="G1559" s="222" t="s">
        <v>195</v>
      </c>
      <c r="H1559" s="223">
        <v>3</v>
      </c>
      <c r="I1559" s="224"/>
      <c r="J1559" s="225">
        <f>ROUND(I1559*H1559,2)</f>
        <v>0</v>
      </c>
      <c r="K1559" s="226"/>
      <c r="L1559" s="44"/>
      <c r="M1559" s="227" t="s">
        <v>1</v>
      </c>
      <c r="N1559" s="228" t="s">
        <v>38</v>
      </c>
      <c r="O1559" s="91"/>
      <c r="P1559" s="229">
        <f>O1559*H1559</f>
        <v>0</v>
      </c>
      <c r="Q1559" s="229">
        <v>0</v>
      </c>
      <c r="R1559" s="229">
        <f>Q1559*H1559</f>
        <v>0</v>
      </c>
      <c r="S1559" s="229">
        <v>0.00036000000000000002</v>
      </c>
      <c r="T1559" s="230">
        <f>S1559*H1559</f>
        <v>0.00108</v>
      </c>
      <c r="U1559" s="38"/>
      <c r="V1559" s="38"/>
      <c r="W1559" s="38"/>
      <c r="X1559" s="38"/>
      <c r="Y1559" s="38"/>
      <c r="Z1559" s="38"/>
      <c r="AA1559" s="38"/>
      <c r="AB1559" s="38"/>
      <c r="AC1559" s="38"/>
      <c r="AD1559" s="38"/>
      <c r="AE1559" s="38"/>
      <c r="AR1559" s="231" t="s">
        <v>307</v>
      </c>
      <c r="AT1559" s="231" t="s">
        <v>173</v>
      </c>
      <c r="AU1559" s="231" t="s">
        <v>82</v>
      </c>
      <c r="AY1559" s="17" t="s">
        <v>171</v>
      </c>
      <c r="BE1559" s="232">
        <f>IF(N1559="základní",J1559,0)</f>
        <v>0</v>
      </c>
      <c r="BF1559" s="232">
        <f>IF(N1559="snížená",J1559,0)</f>
        <v>0</v>
      </c>
      <c r="BG1559" s="232">
        <f>IF(N1559="zákl. přenesená",J1559,0)</f>
        <v>0</v>
      </c>
      <c r="BH1559" s="232">
        <f>IF(N1559="sníž. přenesená",J1559,0)</f>
        <v>0</v>
      </c>
      <c r="BI1559" s="232">
        <f>IF(N1559="nulová",J1559,0)</f>
        <v>0</v>
      </c>
      <c r="BJ1559" s="17" t="s">
        <v>80</v>
      </c>
      <c r="BK1559" s="232">
        <f>ROUND(I1559*H1559,2)</f>
        <v>0</v>
      </c>
      <c r="BL1559" s="17" t="s">
        <v>307</v>
      </c>
      <c r="BM1559" s="231" t="s">
        <v>1806</v>
      </c>
    </row>
    <row r="1560" s="13" customFormat="1">
      <c r="A1560" s="13"/>
      <c r="B1560" s="233"/>
      <c r="C1560" s="234"/>
      <c r="D1560" s="235" t="s">
        <v>179</v>
      </c>
      <c r="E1560" s="236" t="s">
        <v>1</v>
      </c>
      <c r="F1560" s="237" t="s">
        <v>1807</v>
      </c>
      <c r="G1560" s="234"/>
      <c r="H1560" s="236" t="s">
        <v>1</v>
      </c>
      <c r="I1560" s="238"/>
      <c r="J1560" s="234"/>
      <c r="K1560" s="234"/>
      <c r="L1560" s="239"/>
      <c r="M1560" s="240"/>
      <c r="N1560" s="241"/>
      <c r="O1560" s="241"/>
      <c r="P1560" s="241"/>
      <c r="Q1560" s="241"/>
      <c r="R1560" s="241"/>
      <c r="S1560" s="241"/>
      <c r="T1560" s="242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43" t="s">
        <v>179</v>
      </c>
      <c r="AU1560" s="243" t="s">
        <v>82</v>
      </c>
      <c r="AV1560" s="13" t="s">
        <v>80</v>
      </c>
      <c r="AW1560" s="13" t="s">
        <v>30</v>
      </c>
      <c r="AX1560" s="13" t="s">
        <v>73</v>
      </c>
      <c r="AY1560" s="243" t="s">
        <v>171</v>
      </c>
    </row>
    <row r="1561" s="14" customFormat="1">
      <c r="A1561" s="14"/>
      <c r="B1561" s="244"/>
      <c r="C1561" s="245"/>
      <c r="D1561" s="235" t="s">
        <v>179</v>
      </c>
      <c r="E1561" s="246" t="s">
        <v>1</v>
      </c>
      <c r="F1561" s="247" t="s">
        <v>390</v>
      </c>
      <c r="G1561" s="245"/>
      <c r="H1561" s="248">
        <v>2</v>
      </c>
      <c r="I1561" s="249"/>
      <c r="J1561" s="245"/>
      <c r="K1561" s="245"/>
      <c r="L1561" s="250"/>
      <c r="M1561" s="251"/>
      <c r="N1561" s="252"/>
      <c r="O1561" s="252"/>
      <c r="P1561" s="252"/>
      <c r="Q1561" s="252"/>
      <c r="R1561" s="252"/>
      <c r="S1561" s="252"/>
      <c r="T1561" s="253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4" t="s">
        <v>179</v>
      </c>
      <c r="AU1561" s="254" t="s">
        <v>82</v>
      </c>
      <c r="AV1561" s="14" t="s">
        <v>82</v>
      </c>
      <c r="AW1561" s="14" t="s">
        <v>30</v>
      </c>
      <c r="AX1561" s="14" t="s">
        <v>73</v>
      </c>
      <c r="AY1561" s="254" t="s">
        <v>171</v>
      </c>
    </row>
    <row r="1562" s="13" customFormat="1">
      <c r="A1562" s="13"/>
      <c r="B1562" s="233"/>
      <c r="C1562" s="234"/>
      <c r="D1562" s="235" t="s">
        <v>179</v>
      </c>
      <c r="E1562" s="236" t="s">
        <v>1</v>
      </c>
      <c r="F1562" s="237" t="s">
        <v>1808</v>
      </c>
      <c r="G1562" s="234"/>
      <c r="H1562" s="236" t="s">
        <v>1</v>
      </c>
      <c r="I1562" s="238"/>
      <c r="J1562" s="234"/>
      <c r="K1562" s="234"/>
      <c r="L1562" s="239"/>
      <c r="M1562" s="240"/>
      <c r="N1562" s="241"/>
      <c r="O1562" s="241"/>
      <c r="P1562" s="241"/>
      <c r="Q1562" s="241"/>
      <c r="R1562" s="241"/>
      <c r="S1562" s="241"/>
      <c r="T1562" s="242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43" t="s">
        <v>179</v>
      </c>
      <c r="AU1562" s="243" t="s">
        <v>82</v>
      </c>
      <c r="AV1562" s="13" t="s">
        <v>80</v>
      </c>
      <c r="AW1562" s="13" t="s">
        <v>30</v>
      </c>
      <c r="AX1562" s="13" t="s">
        <v>73</v>
      </c>
      <c r="AY1562" s="243" t="s">
        <v>171</v>
      </c>
    </row>
    <row r="1563" s="14" customFormat="1">
      <c r="A1563" s="14"/>
      <c r="B1563" s="244"/>
      <c r="C1563" s="245"/>
      <c r="D1563" s="235" t="s">
        <v>179</v>
      </c>
      <c r="E1563" s="246" t="s">
        <v>1</v>
      </c>
      <c r="F1563" s="247" t="s">
        <v>80</v>
      </c>
      <c r="G1563" s="245"/>
      <c r="H1563" s="248">
        <v>1</v>
      </c>
      <c r="I1563" s="249"/>
      <c r="J1563" s="245"/>
      <c r="K1563" s="245"/>
      <c r="L1563" s="250"/>
      <c r="M1563" s="251"/>
      <c r="N1563" s="252"/>
      <c r="O1563" s="252"/>
      <c r="P1563" s="252"/>
      <c r="Q1563" s="252"/>
      <c r="R1563" s="252"/>
      <c r="S1563" s="252"/>
      <c r="T1563" s="253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4" t="s">
        <v>179</v>
      </c>
      <c r="AU1563" s="254" t="s">
        <v>82</v>
      </c>
      <c r="AV1563" s="14" t="s">
        <v>82</v>
      </c>
      <c r="AW1563" s="14" t="s">
        <v>30</v>
      </c>
      <c r="AX1563" s="14" t="s">
        <v>73</v>
      </c>
      <c r="AY1563" s="254" t="s">
        <v>171</v>
      </c>
    </row>
    <row r="1564" s="15" customFormat="1">
      <c r="A1564" s="15"/>
      <c r="B1564" s="255"/>
      <c r="C1564" s="256"/>
      <c r="D1564" s="235" t="s">
        <v>179</v>
      </c>
      <c r="E1564" s="257" t="s">
        <v>1</v>
      </c>
      <c r="F1564" s="258" t="s">
        <v>187</v>
      </c>
      <c r="G1564" s="256"/>
      <c r="H1564" s="259">
        <v>3</v>
      </c>
      <c r="I1564" s="260"/>
      <c r="J1564" s="256"/>
      <c r="K1564" s="256"/>
      <c r="L1564" s="261"/>
      <c r="M1564" s="262"/>
      <c r="N1564" s="263"/>
      <c r="O1564" s="263"/>
      <c r="P1564" s="263"/>
      <c r="Q1564" s="263"/>
      <c r="R1564" s="263"/>
      <c r="S1564" s="263"/>
      <c r="T1564" s="264"/>
      <c r="U1564" s="15"/>
      <c r="V1564" s="15"/>
      <c r="W1564" s="15"/>
      <c r="X1564" s="15"/>
      <c r="Y1564" s="15"/>
      <c r="Z1564" s="15"/>
      <c r="AA1564" s="15"/>
      <c r="AB1564" s="15"/>
      <c r="AC1564" s="15"/>
      <c r="AD1564" s="15"/>
      <c r="AE1564" s="15"/>
      <c r="AT1564" s="265" t="s">
        <v>179</v>
      </c>
      <c r="AU1564" s="265" t="s">
        <v>82</v>
      </c>
      <c r="AV1564" s="15" t="s">
        <v>177</v>
      </c>
      <c r="AW1564" s="15" t="s">
        <v>30</v>
      </c>
      <c r="AX1564" s="15" t="s">
        <v>80</v>
      </c>
      <c r="AY1564" s="265" t="s">
        <v>171</v>
      </c>
    </row>
    <row r="1565" s="2" customFormat="1" ht="16.5" customHeight="1">
      <c r="A1565" s="38"/>
      <c r="B1565" s="39"/>
      <c r="C1565" s="219" t="s">
        <v>1809</v>
      </c>
      <c r="D1565" s="219" t="s">
        <v>173</v>
      </c>
      <c r="E1565" s="220" t="s">
        <v>1810</v>
      </c>
      <c r="F1565" s="221" t="s">
        <v>1811</v>
      </c>
      <c r="G1565" s="222" t="s">
        <v>195</v>
      </c>
      <c r="H1565" s="223">
        <v>12</v>
      </c>
      <c r="I1565" s="224"/>
      <c r="J1565" s="225">
        <f>ROUND(I1565*H1565,2)</f>
        <v>0</v>
      </c>
      <c r="K1565" s="226"/>
      <c r="L1565" s="44"/>
      <c r="M1565" s="227" t="s">
        <v>1</v>
      </c>
      <c r="N1565" s="228" t="s">
        <v>38</v>
      </c>
      <c r="O1565" s="91"/>
      <c r="P1565" s="229">
        <f>O1565*H1565</f>
        <v>0</v>
      </c>
      <c r="Q1565" s="229">
        <v>0</v>
      </c>
      <c r="R1565" s="229">
        <f>Q1565*H1565</f>
        <v>0</v>
      </c>
      <c r="S1565" s="229">
        <v>0</v>
      </c>
      <c r="T1565" s="230">
        <f>S1565*H1565</f>
        <v>0</v>
      </c>
      <c r="U1565" s="38"/>
      <c r="V1565" s="38"/>
      <c r="W1565" s="38"/>
      <c r="X1565" s="38"/>
      <c r="Y1565" s="38"/>
      <c r="Z1565" s="38"/>
      <c r="AA1565" s="38"/>
      <c r="AB1565" s="38"/>
      <c r="AC1565" s="38"/>
      <c r="AD1565" s="38"/>
      <c r="AE1565" s="38"/>
      <c r="AR1565" s="231" t="s">
        <v>307</v>
      </c>
      <c r="AT1565" s="231" t="s">
        <v>173</v>
      </c>
      <c r="AU1565" s="231" t="s">
        <v>82</v>
      </c>
      <c r="AY1565" s="17" t="s">
        <v>171</v>
      </c>
      <c r="BE1565" s="232">
        <f>IF(N1565="základní",J1565,0)</f>
        <v>0</v>
      </c>
      <c r="BF1565" s="232">
        <f>IF(N1565="snížená",J1565,0)</f>
        <v>0</v>
      </c>
      <c r="BG1565" s="232">
        <f>IF(N1565="zákl. přenesená",J1565,0)</f>
        <v>0</v>
      </c>
      <c r="BH1565" s="232">
        <f>IF(N1565="sníž. přenesená",J1565,0)</f>
        <v>0</v>
      </c>
      <c r="BI1565" s="232">
        <f>IF(N1565="nulová",J1565,0)</f>
        <v>0</v>
      </c>
      <c r="BJ1565" s="17" t="s">
        <v>80</v>
      </c>
      <c r="BK1565" s="232">
        <f>ROUND(I1565*H1565,2)</f>
        <v>0</v>
      </c>
      <c r="BL1565" s="17" t="s">
        <v>307</v>
      </c>
      <c r="BM1565" s="231" t="s">
        <v>1812</v>
      </c>
    </row>
    <row r="1566" s="13" customFormat="1">
      <c r="A1566" s="13"/>
      <c r="B1566" s="233"/>
      <c r="C1566" s="234"/>
      <c r="D1566" s="235" t="s">
        <v>179</v>
      </c>
      <c r="E1566" s="236" t="s">
        <v>1</v>
      </c>
      <c r="F1566" s="237" t="s">
        <v>1813</v>
      </c>
      <c r="G1566" s="234"/>
      <c r="H1566" s="236" t="s">
        <v>1</v>
      </c>
      <c r="I1566" s="238"/>
      <c r="J1566" s="234"/>
      <c r="K1566" s="234"/>
      <c r="L1566" s="239"/>
      <c r="M1566" s="240"/>
      <c r="N1566" s="241"/>
      <c r="O1566" s="241"/>
      <c r="P1566" s="241"/>
      <c r="Q1566" s="241"/>
      <c r="R1566" s="241"/>
      <c r="S1566" s="241"/>
      <c r="T1566" s="242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43" t="s">
        <v>179</v>
      </c>
      <c r="AU1566" s="243" t="s">
        <v>82</v>
      </c>
      <c r="AV1566" s="13" t="s">
        <v>80</v>
      </c>
      <c r="AW1566" s="13" t="s">
        <v>30</v>
      </c>
      <c r="AX1566" s="13" t="s">
        <v>73</v>
      </c>
      <c r="AY1566" s="243" t="s">
        <v>171</v>
      </c>
    </row>
    <row r="1567" s="14" customFormat="1">
      <c r="A1567" s="14"/>
      <c r="B1567" s="244"/>
      <c r="C1567" s="245"/>
      <c r="D1567" s="235" t="s">
        <v>179</v>
      </c>
      <c r="E1567" s="246" t="s">
        <v>1</v>
      </c>
      <c r="F1567" s="247" t="s">
        <v>113</v>
      </c>
      <c r="G1567" s="245"/>
      <c r="H1567" s="248">
        <v>12</v>
      </c>
      <c r="I1567" s="249"/>
      <c r="J1567" s="245"/>
      <c r="K1567" s="245"/>
      <c r="L1567" s="250"/>
      <c r="M1567" s="251"/>
      <c r="N1567" s="252"/>
      <c r="O1567" s="252"/>
      <c r="P1567" s="252"/>
      <c r="Q1567" s="252"/>
      <c r="R1567" s="252"/>
      <c r="S1567" s="252"/>
      <c r="T1567" s="253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4" t="s">
        <v>179</v>
      </c>
      <c r="AU1567" s="254" t="s">
        <v>82</v>
      </c>
      <c r="AV1567" s="14" t="s">
        <v>82</v>
      </c>
      <c r="AW1567" s="14" t="s">
        <v>30</v>
      </c>
      <c r="AX1567" s="14" t="s">
        <v>73</v>
      </c>
      <c r="AY1567" s="254" t="s">
        <v>171</v>
      </c>
    </row>
    <row r="1568" s="15" customFormat="1">
      <c r="A1568" s="15"/>
      <c r="B1568" s="255"/>
      <c r="C1568" s="256"/>
      <c r="D1568" s="235" t="s">
        <v>179</v>
      </c>
      <c r="E1568" s="257" t="s">
        <v>1</v>
      </c>
      <c r="F1568" s="258" t="s">
        <v>187</v>
      </c>
      <c r="G1568" s="256"/>
      <c r="H1568" s="259">
        <v>12</v>
      </c>
      <c r="I1568" s="260"/>
      <c r="J1568" s="256"/>
      <c r="K1568" s="256"/>
      <c r="L1568" s="261"/>
      <c r="M1568" s="262"/>
      <c r="N1568" s="263"/>
      <c r="O1568" s="263"/>
      <c r="P1568" s="263"/>
      <c r="Q1568" s="263"/>
      <c r="R1568" s="263"/>
      <c r="S1568" s="263"/>
      <c r="T1568" s="264"/>
      <c r="U1568" s="15"/>
      <c r="V1568" s="15"/>
      <c r="W1568" s="15"/>
      <c r="X1568" s="15"/>
      <c r="Y1568" s="15"/>
      <c r="Z1568" s="15"/>
      <c r="AA1568" s="15"/>
      <c r="AB1568" s="15"/>
      <c r="AC1568" s="15"/>
      <c r="AD1568" s="15"/>
      <c r="AE1568" s="15"/>
      <c r="AT1568" s="265" t="s">
        <v>179</v>
      </c>
      <c r="AU1568" s="265" t="s">
        <v>82</v>
      </c>
      <c r="AV1568" s="15" t="s">
        <v>177</v>
      </c>
      <c r="AW1568" s="15" t="s">
        <v>30</v>
      </c>
      <c r="AX1568" s="15" t="s">
        <v>80</v>
      </c>
      <c r="AY1568" s="265" t="s">
        <v>171</v>
      </c>
    </row>
    <row r="1569" s="2" customFormat="1" ht="16.5" customHeight="1">
      <c r="A1569" s="38"/>
      <c r="B1569" s="39"/>
      <c r="C1569" s="219" t="s">
        <v>1814</v>
      </c>
      <c r="D1569" s="219" t="s">
        <v>173</v>
      </c>
      <c r="E1569" s="220" t="s">
        <v>1815</v>
      </c>
      <c r="F1569" s="221" t="s">
        <v>1816</v>
      </c>
      <c r="G1569" s="222" t="s">
        <v>195</v>
      </c>
      <c r="H1569" s="223">
        <v>30</v>
      </c>
      <c r="I1569" s="224"/>
      <c r="J1569" s="225">
        <f>ROUND(I1569*H1569,2)</f>
        <v>0</v>
      </c>
      <c r="K1569" s="226"/>
      <c r="L1569" s="44"/>
      <c r="M1569" s="227" t="s">
        <v>1</v>
      </c>
      <c r="N1569" s="228" t="s">
        <v>38</v>
      </c>
      <c r="O1569" s="91"/>
      <c r="P1569" s="229">
        <f>O1569*H1569</f>
        <v>0</v>
      </c>
      <c r="Q1569" s="229">
        <v>0</v>
      </c>
      <c r="R1569" s="229">
        <f>Q1569*H1569</f>
        <v>0</v>
      </c>
      <c r="S1569" s="229">
        <v>0</v>
      </c>
      <c r="T1569" s="230">
        <f>S1569*H1569</f>
        <v>0</v>
      </c>
      <c r="U1569" s="38"/>
      <c r="V1569" s="38"/>
      <c r="W1569" s="38"/>
      <c r="X1569" s="38"/>
      <c r="Y1569" s="38"/>
      <c r="Z1569" s="38"/>
      <c r="AA1569" s="38"/>
      <c r="AB1569" s="38"/>
      <c r="AC1569" s="38"/>
      <c r="AD1569" s="38"/>
      <c r="AE1569" s="38"/>
      <c r="AR1569" s="231" t="s">
        <v>307</v>
      </c>
      <c r="AT1569" s="231" t="s">
        <v>173</v>
      </c>
      <c r="AU1569" s="231" t="s">
        <v>82</v>
      </c>
      <c r="AY1569" s="17" t="s">
        <v>171</v>
      </c>
      <c r="BE1569" s="232">
        <f>IF(N1569="základní",J1569,0)</f>
        <v>0</v>
      </c>
      <c r="BF1569" s="232">
        <f>IF(N1569="snížená",J1569,0)</f>
        <v>0</v>
      </c>
      <c r="BG1569" s="232">
        <f>IF(N1569="zákl. přenesená",J1569,0)</f>
        <v>0</v>
      </c>
      <c r="BH1569" s="232">
        <f>IF(N1569="sníž. přenesená",J1569,0)</f>
        <v>0</v>
      </c>
      <c r="BI1569" s="232">
        <f>IF(N1569="nulová",J1569,0)</f>
        <v>0</v>
      </c>
      <c r="BJ1569" s="17" t="s">
        <v>80</v>
      </c>
      <c r="BK1569" s="232">
        <f>ROUND(I1569*H1569,2)</f>
        <v>0</v>
      </c>
      <c r="BL1569" s="17" t="s">
        <v>307</v>
      </c>
      <c r="BM1569" s="231" t="s">
        <v>1817</v>
      </c>
    </row>
    <row r="1570" s="13" customFormat="1">
      <c r="A1570" s="13"/>
      <c r="B1570" s="233"/>
      <c r="C1570" s="234"/>
      <c r="D1570" s="235" t="s">
        <v>179</v>
      </c>
      <c r="E1570" s="236" t="s">
        <v>1</v>
      </c>
      <c r="F1570" s="237" t="s">
        <v>1818</v>
      </c>
      <c r="G1570" s="234"/>
      <c r="H1570" s="236" t="s">
        <v>1</v>
      </c>
      <c r="I1570" s="238"/>
      <c r="J1570" s="234"/>
      <c r="K1570" s="234"/>
      <c r="L1570" s="239"/>
      <c r="M1570" s="240"/>
      <c r="N1570" s="241"/>
      <c r="O1570" s="241"/>
      <c r="P1570" s="241"/>
      <c r="Q1570" s="241"/>
      <c r="R1570" s="241"/>
      <c r="S1570" s="241"/>
      <c r="T1570" s="242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43" t="s">
        <v>179</v>
      </c>
      <c r="AU1570" s="243" t="s">
        <v>82</v>
      </c>
      <c r="AV1570" s="13" t="s">
        <v>80</v>
      </c>
      <c r="AW1570" s="13" t="s">
        <v>30</v>
      </c>
      <c r="AX1570" s="13" t="s">
        <v>73</v>
      </c>
      <c r="AY1570" s="243" t="s">
        <v>171</v>
      </c>
    </row>
    <row r="1571" s="14" customFormat="1">
      <c r="A1571" s="14"/>
      <c r="B1571" s="244"/>
      <c r="C1571" s="245"/>
      <c r="D1571" s="235" t="s">
        <v>179</v>
      </c>
      <c r="E1571" s="246" t="s">
        <v>1</v>
      </c>
      <c r="F1571" s="247" t="s">
        <v>297</v>
      </c>
      <c r="G1571" s="245"/>
      <c r="H1571" s="248">
        <v>14</v>
      </c>
      <c r="I1571" s="249"/>
      <c r="J1571" s="245"/>
      <c r="K1571" s="245"/>
      <c r="L1571" s="250"/>
      <c r="M1571" s="251"/>
      <c r="N1571" s="252"/>
      <c r="O1571" s="252"/>
      <c r="P1571" s="252"/>
      <c r="Q1571" s="252"/>
      <c r="R1571" s="252"/>
      <c r="S1571" s="252"/>
      <c r="T1571" s="253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4" t="s">
        <v>179</v>
      </c>
      <c r="AU1571" s="254" t="s">
        <v>82</v>
      </c>
      <c r="AV1571" s="14" t="s">
        <v>82</v>
      </c>
      <c r="AW1571" s="14" t="s">
        <v>30</v>
      </c>
      <c r="AX1571" s="14" t="s">
        <v>73</v>
      </c>
      <c r="AY1571" s="254" t="s">
        <v>171</v>
      </c>
    </row>
    <row r="1572" s="13" customFormat="1">
      <c r="A1572" s="13"/>
      <c r="B1572" s="233"/>
      <c r="C1572" s="234"/>
      <c r="D1572" s="235" t="s">
        <v>179</v>
      </c>
      <c r="E1572" s="236" t="s">
        <v>1</v>
      </c>
      <c r="F1572" s="237" t="s">
        <v>1819</v>
      </c>
      <c r="G1572" s="234"/>
      <c r="H1572" s="236" t="s">
        <v>1</v>
      </c>
      <c r="I1572" s="238"/>
      <c r="J1572" s="234"/>
      <c r="K1572" s="234"/>
      <c r="L1572" s="239"/>
      <c r="M1572" s="240"/>
      <c r="N1572" s="241"/>
      <c r="O1572" s="241"/>
      <c r="P1572" s="241"/>
      <c r="Q1572" s="241"/>
      <c r="R1572" s="241"/>
      <c r="S1572" s="241"/>
      <c r="T1572" s="242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43" t="s">
        <v>179</v>
      </c>
      <c r="AU1572" s="243" t="s">
        <v>82</v>
      </c>
      <c r="AV1572" s="13" t="s">
        <v>80</v>
      </c>
      <c r="AW1572" s="13" t="s">
        <v>30</v>
      </c>
      <c r="AX1572" s="13" t="s">
        <v>73</v>
      </c>
      <c r="AY1572" s="243" t="s">
        <v>171</v>
      </c>
    </row>
    <row r="1573" s="14" customFormat="1">
      <c r="A1573" s="14"/>
      <c r="B1573" s="244"/>
      <c r="C1573" s="245"/>
      <c r="D1573" s="235" t="s">
        <v>179</v>
      </c>
      <c r="E1573" s="246" t="s">
        <v>1</v>
      </c>
      <c r="F1573" s="247" t="s">
        <v>208</v>
      </c>
      <c r="G1573" s="245"/>
      <c r="H1573" s="248">
        <v>6</v>
      </c>
      <c r="I1573" s="249"/>
      <c r="J1573" s="245"/>
      <c r="K1573" s="245"/>
      <c r="L1573" s="250"/>
      <c r="M1573" s="251"/>
      <c r="N1573" s="252"/>
      <c r="O1573" s="252"/>
      <c r="P1573" s="252"/>
      <c r="Q1573" s="252"/>
      <c r="R1573" s="252"/>
      <c r="S1573" s="252"/>
      <c r="T1573" s="253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4" t="s">
        <v>179</v>
      </c>
      <c r="AU1573" s="254" t="s">
        <v>82</v>
      </c>
      <c r="AV1573" s="14" t="s">
        <v>82</v>
      </c>
      <c r="AW1573" s="14" t="s">
        <v>30</v>
      </c>
      <c r="AX1573" s="14" t="s">
        <v>73</v>
      </c>
      <c r="AY1573" s="254" t="s">
        <v>171</v>
      </c>
    </row>
    <row r="1574" s="13" customFormat="1">
      <c r="A1574" s="13"/>
      <c r="B1574" s="233"/>
      <c r="C1574" s="234"/>
      <c r="D1574" s="235" t="s">
        <v>179</v>
      </c>
      <c r="E1574" s="236" t="s">
        <v>1</v>
      </c>
      <c r="F1574" s="237" t="s">
        <v>1820</v>
      </c>
      <c r="G1574" s="234"/>
      <c r="H1574" s="236" t="s">
        <v>1</v>
      </c>
      <c r="I1574" s="238"/>
      <c r="J1574" s="234"/>
      <c r="K1574" s="234"/>
      <c r="L1574" s="239"/>
      <c r="M1574" s="240"/>
      <c r="N1574" s="241"/>
      <c r="O1574" s="241"/>
      <c r="P1574" s="241"/>
      <c r="Q1574" s="241"/>
      <c r="R1574" s="241"/>
      <c r="S1574" s="241"/>
      <c r="T1574" s="242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43" t="s">
        <v>179</v>
      </c>
      <c r="AU1574" s="243" t="s">
        <v>82</v>
      </c>
      <c r="AV1574" s="13" t="s">
        <v>80</v>
      </c>
      <c r="AW1574" s="13" t="s">
        <v>30</v>
      </c>
      <c r="AX1574" s="13" t="s">
        <v>73</v>
      </c>
      <c r="AY1574" s="243" t="s">
        <v>171</v>
      </c>
    </row>
    <row r="1575" s="14" customFormat="1">
      <c r="A1575" s="14"/>
      <c r="B1575" s="244"/>
      <c r="C1575" s="245"/>
      <c r="D1575" s="235" t="s">
        <v>179</v>
      </c>
      <c r="E1575" s="246" t="s">
        <v>1</v>
      </c>
      <c r="F1575" s="247" t="s">
        <v>220</v>
      </c>
      <c r="G1575" s="245"/>
      <c r="H1575" s="248">
        <v>7</v>
      </c>
      <c r="I1575" s="249"/>
      <c r="J1575" s="245"/>
      <c r="K1575" s="245"/>
      <c r="L1575" s="250"/>
      <c r="M1575" s="251"/>
      <c r="N1575" s="252"/>
      <c r="O1575" s="252"/>
      <c r="P1575" s="252"/>
      <c r="Q1575" s="252"/>
      <c r="R1575" s="252"/>
      <c r="S1575" s="252"/>
      <c r="T1575" s="253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4" t="s">
        <v>179</v>
      </c>
      <c r="AU1575" s="254" t="s">
        <v>82</v>
      </c>
      <c r="AV1575" s="14" t="s">
        <v>82</v>
      </c>
      <c r="AW1575" s="14" t="s">
        <v>30</v>
      </c>
      <c r="AX1575" s="14" t="s">
        <v>73</v>
      </c>
      <c r="AY1575" s="254" t="s">
        <v>171</v>
      </c>
    </row>
    <row r="1576" s="13" customFormat="1">
      <c r="A1576" s="13"/>
      <c r="B1576" s="233"/>
      <c r="C1576" s="234"/>
      <c r="D1576" s="235" t="s">
        <v>179</v>
      </c>
      <c r="E1576" s="236" t="s">
        <v>1</v>
      </c>
      <c r="F1576" s="237" t="s">
        <v>1821</v>
      </c>
      <c r="G1576" s="234"/>
      <c r="H1576" s="236" t="s">
        <v>1</v>
      </c>
      <c r="I1576" s="238"/>
      <c r="J1576" s="234"/>
      <c r="K1576" s="234"/>
      <c r="L1576" s="239"/>
      <c r="M1576" s="240"/>
      <c r="N1576" s="241"/>
      <c r="O1576" s="241"/>
      <c r="P1576" s="241"/>
      <c r="Q1576" s="241"/>
      <c r="R1576" s="241"/>
      <c r="S1576" s="241"/>
      <c r="T1576" s="242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43" t="s">
        <v>179</v>
      </c>
      <c r="AU1576" s="243" t="s">
        <v>82</v>
      </c>
      <c r="AV1576" s="13" t="s">
        <v>80</v>
      </c>
      <c r="AW1576" s="13" t="s">
        <v>30</v>
      </c>
      <c r="AX1576" s="13" t="s">
        <v>73</v>
      </c>
      <c r="AY1576" s="243" t="s">
        <v>171</v>
      </c>
    </row>
    <row r="1577" s="14" customFormat="1">
      <c r="A1577" s="14"/>
      <c r="B1577" s="244"/>
      <c r="C1577" s="245"/>
      <c r="D1577" s="235" t="s">
        <v>179</v>
      </c>
      <c r="E1577" s="246" t="s">
        <v>1</v>
      </c>
      <c r="F1577" s="247" t="s">
        <v>191</v>
      </c>
      <c r="G1577" s="245"/>
      <c r="H1577" s="248">
        <v>3</v>
      </c>
      <c r="I1577" s="249"/>
      <c r="J1577" s="245"/>
      <c r="K1577" s="245"/>
      <c r="L1577" s="250"/>
      <c r="M1577" s="251"/>
      <c r="N1577" s="252"/>
      <c r="O1577" s="252"/>
      <c r="P1577" s="252"/>
      <c r="Q1577" s="252"/>
      <c r="R1577" s="252"/>
      <c r="S1577" s="252"/>
      <c r="T1577" s="253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4" t="s">
        <v>179</v>
      </c>
      <c r="AU1577" s="254" t="s">
        <v>82</v>
      </c>
      <c r="AV1577" s="14" t="s">
        <v>82</v>
      </c>
      <c r="AW1577" s="14" t="s">
        <v>30</v>
      </c>
      <c r="AX1577" s="14" t="s">
        <v>73</v>
      </c>
      <c r="AY1577" s="254" t="s">
        <v>171</v>
      </c>
    </row>
    <row r="1578" s="15" customFormat="1">
      <c r="A1578" s="15"/>
      <c r="B1578" s="255"/>
      <c r="C1578" s="256"/>
      <c r="D1578" s="235" t="s">
        <v>179</v>
      </c>
      <c r="E1578" s="257" t="s">
        <v>1</v>
      </c>
      <c r="F1578" s="258" t="s">
        <v>187</v>
      </c>
      <c r="G1578" s="256"/>
      <c r="H1578" s="259">
        <v>30</v>
      </c>
      <c r="I1578" s="260"/>
      <c r="J1578" s="256"/>
      <c r="K1578" s="256"/>
      <c r="L1578" s="261"/>
      <c r="M1578" s="262"/>
      <c r="N1578" s="263"/>
      <c r="O1578" s="263"/>
      <c r="P1578" s="263"/>
      <c r="Q1578" s="263"/>
      <c r="R1578" s="263"/>
      <c r="S1578" s="263"/>
      <c r="T1578" s="264"/>
      <c r="U1578" s="15"/>
      <c r="V1578" s="15"/>
      <c r="W1578" s="15"/>
      <c r="X1578" s="15"/>
      <c r="Y1578" s="15"/>
      <c r="Z1578" s="15"/>
      <c r="AA1578" s="15"/>
      <c r="AB1578" s="15"/>
      <c r="AC1578" s="15"/>
      <c r="AD1578" s="15"/>
      <c r="AE1578" s="15"/>
      <c r="AT1578" s="265" t="s">
        <v>179</v>
      </c>
      <c r="AU1578" s="265" t="s">
        <v>82</v>
      </c>
      <c r="AV1578" s="15" t="s">
        <v>177</v>
      </c>
      <c r="AW1578" s="15" t="s">
        <v>30</v>
      </c>
      <c r="AX1578" s="15" t="s">
        <v>80</v>
      </c>
      <c r="AY1578" s="265" t="s">
        <v>171</v>
      </c>
    </row>
    <row r="1579" s="2" customFormat="1" ht="16.5" customHeight="1">
      <c r="A1579" s="38"/>
      <c r="B1579" s="39"/>
      <c r="C1579" s="219" t="s">
        <v>1822</v>
      </c>
      <c r="D1579" s="219" t="s">
        <v>173</v>
      </c>
      <c r="E1579" s="220" t="s">
        <v>1823</v>
      </c>
      <c r="F1579" s="221" t="s">
        <v>1824</v>
      </c>
      <c r="G1579" s="222" t="s">
        <v>195</v>
      </c>
      <c r="H1579" s="223">
        <v>4</v>
      </c>
      <c r="I1579" s="224"/>
      <c r="J1579" s="225">
        <f>ROUND(I1579*H1579,2)</f>
        <v>0</v>
      </c>
      <c r="K1579" s="226"/>
      <c r="L1579" s="44"/>
      <c r="M1579" s="227" t="s">
        <v>1</v>
      </c>
      <c r="N1579" s="228" t="s">
        <v>38</v>
      </c>
      <c r="O1579" s="91"/>
      <c r="P1579" s="229">
        <f>O1579*H1579</f>
        <v>0</v>
      </c>
      <c r="Q1579" s="229">
        <v>0</v>
      </c>
      <c r="R1579" s="229">
        <f>Q1579*H1579</f>
        <v>0</v>
      </c>
      <c r="S1579" s="229">
        <v>0</v>
      </c>
      <c r="T1579" s="230">
        <f>S1579*H1579</f>
        <v>0</v>
      </c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R1579" s="231" t="s">
        <v>307</v>
      </c>
      <c r="AT1579" s="231" t="s">
        <v>173</v>
      </c>
      <c r="AU1579" s="231" t="s">
        <v>82</v>
      </c>
      <c r="AY1579" s="17" t="s">
        <v>171</v>
      </c>
      <c r="BE1579" s="232">
        <f>IF(N1579="základní",J1579,0)</f>
        <v>0</v>
      </c>
      <c r="BF1579" s="232">
        <f>IF(N1579="snížená",J1579,0)</f>
        <v>0</v>
      </c>
      <c r="BG1579" s="232">
        <f>IF(N1579="zákl. přenesená",J1579,0)</f>
        <v>0</v>
      </c>
      <c r="BH1579" s="232">
        <f>IF(N1579="sníž. přenesená",J1579,0)</f>
        <v>0</v>
      </c>
      <c r="BI1579" s="232">
        <f>IF(N1579="nulová",J1579,0)</f>
        <v>0</v>
      </c>
      <c r="BJ1579" s="17" t="s">
        <v>80</v>
      </c>
      <c r="BK1579" s="232">
        <f>ROUND(I1579*H1579,2)</f>
        <v>0</v>
      </c>
      <c r="BL1579" s="17" t="s">
        <v>307</v>
      </c>
      <c r="BM1579" s="231" t="s">
        <v>1825</v>
      </c>
    </row>
    <row r="1580" s="13" customFormat="1">
      <c r="A1580" s="13"/>
      <c r="B1580" s="233"/>
      <c r="C1580" s="234"/>
      <c r="D1580" s="235" t="s">
        <v>179</v>
      </c>
      <c r="E1580" s="236" t="s">
        <v>1</v>
      </c>
      <c r="F1580" s="237" t="s">
        <v>1826</v>
      </c>
      <c r="G1580" s="234"/>
      <c r="H1580" s="236" t="s">
        <v>1</v>
      </c>
      <c r="I1580" s="238"/>
      <c r="J1580" s="234"/>
      <c r="K1580" s="234"/>
      <c r="L1580" s="239"/>
      <c r="M1580" s="240"/>
      <c r="N1580" s="241"/>
      <c r="O1580" s="241"/>
      <c r="P1580" s="241"/>
      <c r="Q1580" s="241"/>
      <c r="R1580" s="241"/>
      <c r="S1580" s="241"/>
      <c r="T1580" s="242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43" t="s">
        <v>179</v>
      </c>
      <c r="AU1580" s="243" t="s">
        <v>82</v>
      </c>
      <c r="AV1580" s="13" t="s">
        <v>80</v>
      </c>
      <c r="AW1580" s="13" t="s">
        <v>30</v>
      </c>
      <c r="AX1580" s="13" t="s">
        <v>73</v>
      </c>
      <c r="AY1580" s="243" t="s">
        <v>171</v>
      </c>
    </row>
    <row r="1581" s="14" customFormat="1">
      <c r="A1581" s="14"/>
      <c r="B1581" s="244"/>
      <c r="C1581" s="245"/>
      <c r="D1581" s="235" t="s">
        <v>179</v>
      </c>
      <c r="E1581" s="246" t="s">
        <v>1</v>
      </c>
      <c r="F1581" s="247" t="s">
        <v>177</v>
      </c>
      <c r="G1581" s="245"/>
      <c r="H1581" s="248">
        <v>4</v>
      </c>
      <c r="I1581" s="249"/>
      <c r="J1581" s="245"/>
      <c r="K1581" s="245"/>
      <c r="L1581" s="250"/>
      <c r="M1581" s="251"/>
      <c r="N1581" s="252"/>
      <c r="O1581" s="252"/>
      <c r="P1581" s="252"/>
      <c r="Q1581" s="252"/>
      <c r="R1581" s="252"/>
      <c r="S1581" s="252"/>
      <c r="T1581" s="253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4" t="s">
        <v>179</v>
      </c>
      <c r="AU1581" s="254" t="s">
        <v>82</v>
      </c>
      <c r="AV1581" s="14" t="s">
        <v>82</v>
      </c>
      <c r="AW1581" s="14" t="s">
        <v>30</v>
      </c>
      <c r="AX1581" s="14" t="s">
        <v>80</v>
      </c>
      <c r="AY1581" s="254" t="s">
        <v>171</v>
      </c>
    </row>
    <row r="1582" s="2" customFormat="1" ht="24.15" customHeight="1">
      <c r="A1582" s="38"/>
      <c r="B1582" s="39"/>
      <c r="C1582" s="219" t="s">
        <v>1827</v>
      </c>
      <c r="D1582" s="219" t="s">
        <v>173</v>
      </c>
      <c r="E1582" s="220" t="s">
        <v>1828</v>
      </c>
      <c r="F1582" s="221" t="s">
        <v>1829</v>
      </c>
      <c r="G1582" s="222" t="s">
        <v>211</v>
      </c>
      <c r="H1582" s="223">
        <v>103.24800000000001</v>
      </c>
      <c r="I1582" s="224"/>
      <c r="J1582" s="225">
        <f>ROUND(I1582*H1582,2)</f>
        <v>0</v>
      </c>
      <c r="K1582" s="226"/>
      <c r="L1582" s="44"/>
      <c r="M1582" s="227" t="s">
        <v>1</v>
      </c>
      <c r="N1582" s="228" t="s">
        <v>38</v>
      </c>
      <c r="O1582" s="91"/>
      <c r="P1582" s="229">
        <f>O1582*H1582</f>
        <v>0</v>
      </c>
      <c r="Q1582" s="229">
        <v>5.0000000000000002E-05</v>
      </c>
      <c r="R1582" s="229">
        <f>Q1582*H1582</f>
        <v>0.0051624000000000001</v>
      </c>
      <c r="S1582" s="229">
        <v>0</v>
      </c>
      <c r="T1582" s="230">
        <f>S1582*H1582</f>
        <v>0</v>
      </c>
      <c r="U1582" s="38"/>
      <c r="V1582" s="38"/>
      <c r="W1582" s="38"/>
      <c r="X1582" s="38"/>
      <c r="Y1582" s="38"/>
      <c r="Z1582" s="38"/>
      <c r="AA1582" s="38"/>
      <c r="AB1582" s="38"/>
      <c r="AC1582" s="38"/>
      <c r="AD1582" s="38"/>
      <c r="AE1582" s="38"/>
      <c r="AR1582" s="231" t="s">
        <v>307</v>
      </c>
      <c r="AT1582" s="231" t="s">
        <v>173</v>
      </c>
      <c r="AU1582" s="231" t="s">
        <v>82</v>
      </c>
      <c r="AY1582" s="17" t="s">
        <v>171</v>
      </c>
      <c r="BE1582" s="232">
        <f>IF(N1582="základní",J1582,0)</f>
        <v>0</v>
      </c>
      <c r="BF1582" s="232">
        <f>IF(N1582="snížená",J1582,0)</f>
        <v>0</v>
      </c>
      <c r="BG1582" s="232">
        <f>IF(N1582="zákl. přenesená",J1582,0)</f>
        <v>0</v>
      </c>
      <c r="BH1582" s="232">
        <f>IF(N1582="sníž. přenesená",J1582,0)</f>
        <v>0</v>
      </c>
      <c r="BI1582" s="232">
        <f>IF(N1582="nulová",J1582,0)</f>
        <v>0</v>
      </c>
      <c r="BJ1582" s="17" t="s">
        <v>80</v>
      </c>
      <c r="BK1582" s="232">
        <f>ROUND(I1582*H1582,2)</f>
        <v>0</v>
      </c>
      <c r="BL1582" s="17" t="s">
        <v>307</v>
      </c>
      <c r="BM1582" s="231" t="s">
        <v>1830</v>
      </c>
    </row>
    <row r="1583" s="13" customFormat="1">
      <c r="A1583" s="13"/>
      <c r="B1583" s="233"/>
      <c r="C1583" s="234"/>
      <c r="D1583" s="235" t="s">
        <v>179</v>
      </c>
      <c r="E1583" s="236" t="s">
        <v>1</v>
      </c>
      <c r="F1583" s="237" t="s">
        <v>265</v>
      </c>
      <c r="G1583" s="234"/>
      <c r="H1583" s="236" t="s">
        <v>1</v>
      </c>
      <c r="I1583" s="238"/>
      <c r="J1583" s="234"/>
      <c r="K1583" s="234"/>
      <c r="L1583" s="239"/>
      <c r="M1583" s="240"/>
      <c r="N1583" s="241"/>
      <c r="O1583" s="241"/>
      <c r="P1583" s="241"/>
      <c r="Q1583" s="241"/>
      <c r="R1583" s="241"/>
      <c r="S1583" s="241"/>
      <c r="T1583" s="242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43" t="s">
        <v>179</v>
      </c>
      <c r="AU1583" s="243" t="s">
        <v>82</v>
      </c>
      <c r="AV1583" s="13" t="s">
        <v>80</v>
      </c>
      <c r="AW1583" s="13" t="s">
        <v>30</v>
      </c>
      <c r="AX1583" s="13" t="s">
        <v>73</v>
      </c>
      <c r="AY1583" s="243" t="s">
        <v>171</v>
      </c>
    </row>
    <row r="1584" s="14" customFormat="1">
      <c r="A1584" s="14"/>
      <c r="B1584" s="244"/>
      <c r="C1584" s="245"/>
      <c r="D1584" s="235" t="s">
        <v>179</v>
      </c>
      <c r="E1584" s="246" t="s">
        <v>1</v>
      </c>
      <c r="F1584" s="247" t="s">
        <v>322</v>
      </c>
      <c r="G1584" s="245"/>
      <c r="H1584" s="248">
        <v>17.332000000000001</v>
      </c>
      <c r="I1584" s="249"/>
      <c r="J1584" s="245"/>
      <c r="K1584" s="245"/>
      <c r="L1584" s="250"/>
      <c r="M1584" s="251"/>
      <c r="N1584" s="252"/>
      <c r="O1584" s="252"/>
      <c r="P1584" s="252"/>
      <c r="Q1584" s="252"/>
      <c r="R1584" s="252"/>
      <c r="S1584" s="252"/>
      <c r="T1584" s="253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4" t="s">
        <v>179</v>
      </c>
      <c r="AU1584" s="254" t="s">
        <v>82</v>
      </c>
      <c r="AV1584" s="14" t="s">
        <v>82</v>
      </c>
      <c r="AW1584" s="14" t="s">
        <v>30</v>
      </c>
      <c r="AX1584" s="14" t="s">
        <v>73</v>
      </c>
      <c r="AY1584" s="254" t="s">
        <v>171</v>
      </c>
    </row>
    <row r="1585" s="13" customFormat="1">
      <c r="A1585" s="13"/>
      <c r="B1585" s="233"/>
      <c r="C1585" s="234"/>
      <c r="D1585" s="235" t="s">
        <v>179</v>
      </c>
      <c r="E1585" s="236" t="s">
        <v>1</v>
      </c>
      <c r="F1585" s="237" t="s">
        <v>267</v>
      </c>
      <c r="G1585" s="234"/>
      <c r="H1585" s="236" t="s">
        <v>1</v>
      </c>
      <c r="I1585" s="238"/>
      <c r="J1585" s="234"/>
      <c r="K1585" s="234"/>
      <c r="L1585" s="239"/>
      <c r="M1585" s="240"/>
      <c r="N1585" s="241"/>
      <c r="O1585" s="241"/>
      <c r="P1585" s="241"/>
      <c r="Q1585" s="241"/>
      <c r="R1585" s="241"/>
      <c r="S1585" s="241"/>
      <c r="T1585" s="242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43" t="s">
        <v>179</v>
      </c>
      <c r="AU1585" s="243" t="s">
        <v>82</v>
      </c>
      <c r="AV1585" s="13" t="s">
        <v>80</v>
      </c>
      <c r="AW1585" s="13" t="s">
        <v>30</v>
      </c>
      <c r="AX1585" s="13" t="s">
        <v>73</v>
      </c>
      <c r="AY1585" s="243" t="s">
        <v>171</v>
      </c>
    </row>
    <row r="1586" s="14" customFormat="1">
      <c r="A1586" s="14"/>
      <c r="B1586" s="244"/>
      <c r="C1586" s="245"/>
      <c r="D1586" s="235" t="s">
        <v>179</v>
      </c>
      <c r="E1586" s="246" t="s">
        <v>1</v>
      </c>
      <c r="F1586" s="247" t="s">
        <v>323</v>
      </c>
      <c r="G1586" s="245"/>
      <c r="H1586" s="248">
        <v>17.384</v>
      </c>
      <c r="I1586" s="249"/>
      <c r="J1586" s="245"/>
      <c r="K1586" s="245"/>
      <c r="L1586" s="250"/>
      <c r="M1586" s="251"/>
      <c r="N1586" s="252"/>
      <c r="O1586" s="252"/>
      <c r="P1586" s="252"/>
      <c r="Q1586" s="252"/>
      <c r="R1586" s="252"/>
      <c r="S1586" s="252"/>
      <c r="T1586" s="253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4" t="s">
        <v>179</v>
      </c>
      <c r="AU1586" s="254" t="s">
        <v>82</v>
      </c>
      <c r="AV1586" s="14" t="s">
        <v>82</v>
      </c>
      <c r="AW1586" s="14" t="s">
        <v>30</v>
      </c>
      <c r="AX1586" s="14" t="s">
        <v>73</v>
      </c>
      <c r="AY1586" s="254" t="s">
        <v>171</v>
      </c>
    </row>
    <row r="1587" s="13" customFormat="1">
      <c r="A1587" s="13"/>
      <c r="B1587" s="233"/>
      <c r="C1587" s="234"/>
      <c r="D1587" s="235" t="s">
        <v>179</v>
      </c>
      <c r="E1587" s="236" t="s">
        <v>1</v>
      </c>
      <c r="F1587" s="237" t="s">
        <v>183</v>
      </c>
      <c r="G1587" s="234"/>
      <c r="H1587" s="236" t="s">
        <v>1</v>
      </c>
      <c r="I1587" s="238"/>
      <c r="J1587" s="234"/>
      <c r="K1587" s="234"/>
      <c r="L1587" s="239"/>
      <c r="M1587" s="240"/>
      <c r="N1587" s="241"/>
      <c r="O1587" s="241"/>
      <c r="P1587" s="241"/>
      <c r="Q1587" s="241"/>
      <c r="R1587" s="241"/>
      <c r="S1587" s="241"/>
      <c r="T1587" s="242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43" t="s">
        <v>179</v>
      </c>
      <c r="AU1587" s="243" t="s">
        <v>82</v>
      </c>
      <c r="AV1587" s="13" t="s">
        <v>80</v>
      </c>
      <c r="AW1587" s="13" t="s">
        <v>30</v>
      </c>
      <c r="AX1587" s="13" t="s">
        <v>73</v>
      </c>
      <c r="AY1587" s="243" t="s">
        <v>171</v>
      </c>
    </row>
    <row r="1588" s="14" customFormat="1">
      <c r="A1588" s="14"/>
      <c r="B1588" s="244"/>
      <c r="C1588" s="245"/>
      <c r="D1588" s="235" t="s">
        <v>179</v>
      </c>
      <c r="E1588" s="246" t="s">
        <v>1</v>
      </c>
      <c r="F1588" s="247" t="s">
        <v>324</v>
      </c>
      <c r="G1588" s="245"/>
      <c r="H1588" s="248">
        <v>27.172000000000001</v>
      </c>
      <c r="I1588" s="249"/>
      <c r="J1588" s="245"/>
      <c r="K1588" s="245"/>
      <c r="L1588" s="250"/>
      <c r="M1588" s="251"/>
      <c r="N1588" s="252"/>
      <c r="O1588" s="252"/>
      <c r="P1588" s="252"/>
      <c r="Q1588" s="252"/>
      <c r="R1588" s="252"/>
      <c r="S1588" s="252"/>
      <c r="T1588" s="253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54" t="s">
        <v>179</v>
      </c>
      <c r="AU1588" s="254" t="s">
        <v>82</v>
      </c>
      <c r="AV1588" s="14" t="s">
        <v>82</v>
      </c>
      <c r="AW1588" s="14" t="s">
        <v>30</v>
      </c>
      <c r="AX1588" s="14" t="s">
        <v>73</v>
      </c>
      <c r="AY1588" s="254" t="s">
        <v>171</v>
      </c>
    </row>
    <row r="1589" s="13" customFormat="1">
      <c r="A1589" s="13"/>
      <c r="B1589" s="233"/>
      <c r="C1589" s="234"/>
      <c r="D1589" s="235" t="s">
        <v>179</v>
      </c>
      <c r="E1589" s="236" t="s">
        <v>1</v>
      </c>
      <c r="F1589" s="237" t="s">
        <v>274</v>
      </c>
      <c r="G1589" s="234"/>
      <c r="H1589" s="236" t="s">
        <v>1</v>
      </c>
      <c r="I1589" s="238"/>
      <c r="J1589" s="234"/>
      <c r="K1589" s="234"/>
      <c r="L1589" s="239"/>
      <c r="M1589" s="240"/>
      <c r="N1589" s="241"/>
      <c r="O1589" s="241"/>
      <c r="P1589" s="241"/>
      <c r="Q1589" s="241"/>
      <c r="R1589" s="241"/>
      <c r="S1589" s="241"/>
      <c r="T1589" s="242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43" t="s">
        <v>179</v>
      </c>
      <c r="AU1589" s="243" t="s">
        <v>82</v>
      </c>
      <c r="AV1589" s="13" t="s">
        <v>80</v>
      </c>
      <c r="AW1589" s="13" t="s">
        <v>30</v>
      </c>
      <c r="AX1589" s="13" t="s">
        <v>73</v>
      </c>
      <c r="AY1589" s="243" t="s">
        <v>171</v>
      </c>
    </row>
    <row r="1590" s="14" customFormat="1">
      <c r="A1590" s="14"/>
      <c r="B1590" s="244"/>
      <c r="C1590" s="245"/>
      <c r="D1590" s="235" t="s">
        <v>179</v>
      </c>
      <c r="E1590" s="246" t="s">
        <v>1</v>
      </c>
      <c r="F1590" s="247" t="s">
        <v>325</v>
      </c>
      <c r="G1590" s="245"/>
      <c r="H1590" s="248">
        <v>13</v>
      </c>
      <c r="I1590" s="249"/>
      <c r="J1590" s="245"/>
      <c r="K1590" s="245"/>
      <c r="L1590" s="250"/>
      <c r="M1590" s="251"/>
      <c r="N1590" s="252"/>
      <c r="O1590" s="252"/>
      <c r="P1590" s="252"/>
      <c r="Q1590" s="252"/>
      <c r="R1590" s="252"/>
      <c r="S1590" s="252"/>
      <c r="T1590" s="253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54" t="s">
        <v>179</v>
      </c>
      <c r="AU1590" s="254" t="s">
        <v>82</v>
      </c>
      <c r="AV1590" s="14" t="s">
        <v>82</v>
      </c>
      <c r="AW1590" s="14" t="s">
        <v>30</v>
      </c>
      <c r="AX1590" s="14" t="s">
        <v>73</v>
      </c>
      <c r="AY1590" s="254" t="s">
        <v>171</v>
      </c>
    </row>
    <row r="1591" s="13" customFormat="1">
      <c r="A1591" s="13"/>
      <c r="B1591" s="233"/>
      <c r="C1591" s="234"/>
      <c r="D1591" s="235" t="s">
        <v>179</v>
      </c>
      <c r="E1591" s="236" t="s">
        <v>1</v>
      </c>
      <c r="F1591" s="237" t="s">
        <v>278</v>
      </c>
      <c r="G1591" s="234"/>
      <c r="H1591" s="236" t="s">
        <v>1</v>
      </c>
      <c r="I1591" s="238"/>
      <c r="J1591" s="234"/>
      <c r="K1591" s="234"/>
      <c r="L1591" s="239"/>
      <c r="M1591" s="240"/>
      <c r="N1591" s="241"/>
      <c r="O1591" s="241"/>
      <c r="P1591" s="241"/>
      <c r="Q1591" s="241"/>
      <c r="R1591" s="241"/>
      <c r="S1591" s="241"/>
      <c r="T1591" s="242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43" t="s">
        <v>179</v>
      </c>
      <c r="AU1591" s="243" t="s">
        <v>82</v>
      </c>
      <c r="AV1591" s="13" t="s">
        <v>80</v>
      </c>
      <c r="AW1591" s="13" t="s">
        <v>30</v>
      </c>
      <c r="AX1591" s="13" t="s">
        <v>73</v>
      </c>
      <c r="AY1591" s="243" t="s">
        <v>171</v>
      </c>
    </row>
    <row r="1592" s="14" customFormat="1">
      <c r="A1592" s="14"/>
      <c r="B1592" s="244"/>
      <c r="C1592" s="245"/>
      <c r="D1592" s="235" t="s">
        <v>179</v>
      </c>
      <c r="E1592" s="246" t="s">
        <v>1</v>
      </c>
      <c r="F1592" s="247" t="s">
        <v>326</v>
      </c>
      <c r="G1592" s="245"/>
      <c r="H1592" s="248">
        <v>16.48</v>
      </c>
      <c r="I1592" s="249"/>
      <c r="J1592" s="245"/>
      <c r="K1592" s="245"/>
      <c r="L1592" s="250"/>
      <c r="M1592" s="251"/>
      <c r="N1592" s="252"/>
      <c r="O1592" s="252"/>
      <c r="P1592" s="252"/>
      <c r="Q1592" s="252"/>
      <c r="R1592" s="252"/>
      <c r="S1592" s="252"/>
      <c r="T1592" s="253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4" t="s">
        <v>179</v>
      </c>
      <c r="AU1592" s="254" t="s">
        <v>82</v>
      </c>
      <c r="AV1592" s="14" t="s">
        <v>82</v>
      </c>
      <c r="AW1592" s="14" t="s">
        <v>30</v>
      </c>
      <c r="AX1592" s="14" t="s">
        <v>73</v>
      </c>
      <c r="AY1592" s="254" t="s">
        <v>171</v>
      </c>
    </row>
    <row r="1593" s="13" customFormat="1">
      <c r="A1593" s="13"/>
      <c r="B1593" s="233"/>
      <c r="C1593" s="234"/>
      <c r="D1593" s="235" t="s">
        <v>179</v>
      </c>
      <c r="E1593" s="236" t="s">
        <v>1</v>
      </c>
      <c r="F1593" s="237" t="s">
        <v>181</v>
      </c>
      <c r="G1593" s="234"/>
      <c r="H1593" s="236" t="s">
        <v>1</v>
      </c>
      <c r="I1593" s="238"/>
      <c r="J1593" s="234"/>
      <c r="K1593" s="234"/>
      <c r="L1593" s="239"/>
      <c r="M1593" s="240"/>
      <c r="N1593" s="241"/>
      <c r="O1593" s="241"/>
      <c r="P1593" s="241"/>
      <c r="Q1593" s="241"/>
      <c r="R1593" s="241"/>
      <c r="S1593" s="241"/>
      <c r="T1593" s="242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43" t="s">
        <v>179</v>
      </c>
      <c r="AU1593" s="243" t="s">
        <v>82</v>
      </c>
      <c r="AV1593" s="13" t="s">
        <v>80</v>
      </c>
      <c r="AW1593" s="13" t="s">
        <v>30</v>
      </c>
      <c r="AX1593" s="13" t="s">
        <v>73</v>
      </c>
      <c r="AY1593" s="243" t="s">
        <v>171</v>
      </c>
    </row>
    <row r="1594" s="14" customFormat="1">
      <c r="A1594" s="14"/>
      <c r="B1594" s="244"/>
      <c r="C1594" s="245"/>
      <c r="D1594" s="235" t="s">
        <v>179</v>
      </c>
      <c r="E1594" s="246" t="s">
        <v>1</v>
      </c>
      <c r="F1594" s="247" t="s">
        <v>327</v>
      </c>
      <c r="G1594" s="245"/>
      <c r="H1594" s="248">
        <v>11.880000000000001</v>
      </c>
      <c r="I1594" s="249"/>
      <c r="J1594" s="245"/>
      <c r="K1594" s="245"/>
      <c r="L1594" s="250"/>
      <c r="M1594" s="251"/>
      <c r="N1594" s="252"/>
      <c r="O1594" s="252"/>
      <c r="P1594" s="252"/>
      <c r="Q1594" s="252"/>
      <c r="R1594" s="252"/>
      <c r="S1594" s="252"/>
      <c r="T1594" s="253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4" t="s">
        <v>179</v>
      </c>
      <c r="AU1594" s="254" t="s">
        <v>82</v>
      </c>
      <c r="AV1594" s="14" t="s">
        <v>82</v>
      </c>
      <c r="AW1594" s="14" t="s">
        <v>30</v>
      </c>
      <c r="AX1594" s="14" t="s">
        <v>73</v>
      </c>
      <c r="AY1594" s="254" t="s">
        <v>171</v>
      </c>
    </row>
    <row r="1595" s="15" customFormat="1">
      <c r="A1595" s="15"/>
      <c r="B1595" s="255"/>
      <c r="C1595" s="256"/>
      <c r="D1595" s="235" t="s">
        <v>179</v>
      </c>
      <c r="E1595" s="257" t="s">
        <v>1</v>
      </c>
      <c r="F1595" s="258" t="s">
        <v>187</v>
      </c>
      <c r="G1595" s="256"/>
      <c r="H1595" s="259">
        <v>103.24800000000001</v>
      </c>
      <c r="I1595" s="260"/>
      <c r="J1595" s="256"/>
      <c r="K1595" s="256"/>
      <c r="L1595" s="261"/>
      <c r="M1595" s="262"/>
      <c r="N1595" s="263"/>
      <c r="O1595" s="263"/>
      <c r="P1595" s="263"/>
      <c r="Q1595" s="263"/>
      <c r="R1595" s="263"/>
      <c r="S1595" s="263"/>
      <c r="T1595" s="264"/>
      <c r="U1595" s="15"/>
      <c r="V1595" s="15"/>
      <c r="W1595" s="15"/>
      <c r="X1595" s="15"/>
      <c r="Y1595" s="15"/>
      <c r="Z1595" s="15"/>
      <c r="AA1595" s="15"/>
      <c r="AB1595" s="15"/>
      <c r="AC1595" s="15"/>
      <c r="AD1595" s="15"/>
      <c r="AE1595" s="15"/>
      <c r="AT1595" s="265" t="s">
        <v>179</v>
      </c>
      <c r="AU1595" s="265" t="s">
        <v>82</v>
      </c>
      <c r="AV1595" s="15" t="s">
        <v>177</v>
      </c>
      <c r="AW1595" s="15" t="s">
        <v>30</v>
      </c>
      <c r="AX1595" s="15" t="s">
        <v>80</v>
      </c>
      <c r="AY1595" s="265" t="s">
        <v>171</v>
      </c>
    </row>
    <row r="1596" s="2" customFormat="1" ht="24.15" customHeight="1">
      <c r="A1596" s="38"/>
      <c r="B1596" s="39"/>
      <c r="C1596" s="219" t="s">
        <v>1831</v>
      </c>
      <c r="D1596" s="219" t="s">
        <v>173</v>
      </c>
      <c r="E1596" s="220" t="s">
        <v>1832</v>
      </c>
      <c r="F1596" s="221" t="s">
        <v>1833</v>
      </c>
      <c r="G1596" s="222" t="s">
        <v>239</v>
      </c>
      <c r="H1596" s="223">
        <v>2</v>
      </c>
      <c r="I1596" s="224"/>
      <c r="J1596" s="225">
        <f>ROUND(I1596*H1596,2)</f>
        <v>0</v>
      </c>
      <c r="K1596" s="226"/>
      <c r="L1596" s="44"/>
      <c r="M1596" s="227" t="s">
        <v>1</v>
      </c>
      <c r="N1596" s="228" t="s">
        <v>38</v>
      </c>
      <c r="O1596" s="91"/>
      <c r="P1596" s="229">
        <f>O1596*H1596</f>
        <v>0</v>
      </c>
      <c r="Q1596" s="229">
        <v>0.002</v>
      </c>
      <c r="R1596" s="229">
        <f>Q1596*H1596</f>
        <v>0.0040000000000000001</v>
      </c>
      <c r="S1596" s="229">
        <v>0</v>
      </c>
      <c r="T1596" s="230">
        <f>S1596*H1596</f>
        <v>0</v>
      </c>
      <c r="U1596" s="38"/>
      <c r="V1596" s="38"/>
      <c r="W1596" s="38"/>
      <c r="X1596" s="38"/>
      <c r="Y1596" s="38"/>
      <c r="Z1596" s="38"/>
      <c r="AA1596" s="38"/>
      <c r="AB1596" s="38"/>
      <c r="AC1596" s="38"/>
      <c r="AD1596" s="38"/>
      <c r="AE1596" s="38"/>
      <c r="AR1596" s="231" t="s">
        <v>307</v>
      </c>
      <c r="AT1596" s="231" t="s">
        <v>173</v>
      </c>
      <c r="AU1596" s="231" t="s">
        <v>82</v>
      </c>
      <c r="AY1596" s="17" t="s">
        <v>171</v>
      </c>
      <c r="BE1596" s="232">
        <f>IF(N1596="základní",J1596,0)</f>
        <v>0</v>
      </c>
      <c r="BF1596" s="232">
        <f>IF(N1596="snížená",J1596,0)</f>
        <v>0</v>
      </c>
      <c r="BG1596" s="232">
        <f>IF(N1596="zákl. přenesená",J1596,0)</f>
        <v>0</v>
      </c>
      <c r="BH1596" s="232">
        <f>IF(N1596="sníž. přenesená",J1596,0)</f>
        <v>0</v>
      </c>
      <c r="BI1596" s="232">
        <f>IF(N1596="nulová",J1596,0)</f>
        <v>0</v>
      </c>
      <c r="BJ1596" s="17" t="s">
        <v>80</v>
      </c>
      <c r="BK1596" s="232">
        <f>ROUND(I1596*H1596,2)</f>
        <v>0</v>
      </c>
      <c r="BL1596" s="17" t="s">
        <v>307</v>
      </c>
      <c r="BM1596" s="231" t="s">
        <v>1834</v>
      </c>
    </row>
    <row r="1597" s="14" customFormat="1">
      <c r="A1597" s="14"/>
      <c r="B1597" s="244"/>
      <c r="C1597" s="245"/>
      <c r="D1597" s="235" t="s">
        <v>179</v>
      </c>
      <c r="E1597" s="246" t="s">
        <v>1</v>
      </c>
      <c r="F1597" s="247" t="s">
        <v>82</v>
      </c>
      <c r="G1597" s="245"/>
      <c r="H1597" s="248">
        <v>2</v>
      </c>
      <c r="I1597" s="249"/>
      <c r="J1597" s="245"/>
      <c r="K1597" s="245"/>
      <c r="L1597" s="250"/>
      <c r="M1597" s="251"/>
      <c r="N1597" s="252"/>
      <c r="O1597" s="252"/>
      <c r="P1597" s="252"/>
      <c r="Q1597" s="252"/>
      <c r="R1597" s="252"/>
      <c r="S1597" s="252"/>
      <c r="T1597" s="253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4" t="s">
        <v>179</v>
      </c>
      <c r="AU1597" s="254" t="s">
        <v>82</v>
      </c>
      <c r="AV1597" s="14" t="s">
        <v>82</v>
      </c>
      <c r="AW1597" s="14" t="s">
        <v>30</v>
      </c>
      <c r="AX1597" s="14" t="s">
        <v>80</v>
      </c>
      <c r="AY1597" s="254" t="s">
        <v>171</v>
      </c>
    </row>
    <row r="1598" s="2" customFormat="1" ht="24.15" customHeight="1">
      <c r="A1598" s="38"/>
      <c r="B1598" s="39"/>
      <c r="C1598" s="219" t="s">
        <v>1835</v>
      </c>
      <c r="D1598" s="219" t="s">
        <v>173</v>
      </c>
      <c r="E1598" s="220" t="s">
        <v>1836</v>
      </c>
      <c r="F1598" s="221" t="s">
        <v>1837</v>
      </c>
      <c r="G1598" s="222" t="s">
        <v>371</v>
      </c>
      <c r="H1598" s="223">
        <v>3.6299999999999999</v>
      </c>
      <c r="I1598" s="224"/>
      <c r="J1598" s="225">
        <f>ROUND(I1598*H1598,2)</f>
        <v>0</v>
      </c>
      <c r="K1598" s="226"/>
      <c r="L1598" s="44"/>
      <c r="M1598" s="227" t="s">
        <v>1</v>
      </c>
      <c r="N1598" s="228" t="s">
        <v>38</v>
      </c>
      <c r="O1598" s="91"/>
      <c r="P1598" s="229">
        <f>O1598*H1598</f>
        <v>0</v>
      </c>
      <c r="Q1598" s="229">
        <v>0</v>
      </c>
      <c r="R1598" s="229">
        <f>Q1598*H1598</f>
        <v>0</v>
      </c>
      <c r="S1598" s="229">
        <v>0</v>
      </c>
      <c r="T1598" s="230">
        <f>S1598*H1598</f>
        <v>0</v>
      </c>
      <c r="U1598" s="38"/>
      <c r="V1598" s="38"/>
      <c r="W1598" s="38"/>
      <c r="X1598" s="38"/>
      <c r="Y1598" s="38"/>
      <c r="Z1598" s="38"/>
      <c r="AA1598" s="38"/>
      <c r="AB1598" s="38"/>
      <c r="AC1598" s="38"/>
      <c r="AD1598" s="38"/>
      <c r="AE1598" s="38"/>
      <c r="AR1598" s="231" t="s">
        <v>307</v>
      </c>
      <c r="AT1598" s="231" t="s">
        <v>173</v>
      </c>
      <c r="AU1598" s="231" t="s">
        <v>82</v>
      </c>
      <c r="AY1598" s="17" t="s">
        <v>171</v>
      </c>
      <c r="BE1598" s="232">
        <f>IF(N1598="základní",J1598,0)</f>
        <v>0</v>
      </c>
      <c r="BF1598" s="232">
        <f>IF(N1598="snížená",J1598,0)</f>
        <v>0</v>
      </c>
      <c r="BG1598" s="232">
        <f>IF(N1598="zákl. přenesená",J1598,0)</f>
        <v>0</v>
      </c>
      <c r="BH1598" s="232">
        <f>IF(N1598="sníž. přenesená",J1598,0)</f>
        <v>0</v>
      </c>
      <c r="BI1598" s="232">
        <f>IF(N1598="nulová",J1598,0)</f>
        <v>0</v>
      </c>
      <c r="BJ1598" s="17" t="s">
        <v>80</v>
      </c>
      <c r="BK1598" s="232">
        <f>ROUND(I1598*H1598,2)</f>
        <v>0</v>
      </c>
      <c r="BL1598" s="17" t="s">
        <v>307</v>
      </c>
      <c r="BM1598" s="231" t="s">
        <v>1838</v>
      </c>
    </row>
    <row r="1599" s="2" customFormat="1" ht="24.15" customHeight="1">
      <c r="A1599" s="38"/>
      <c r="B1599" s="39"/>
      <c r="C1599" s="219" t="s">
        <v>1839</v>
      </c>
      <c r="D1599" s="219" t="s">
        <v>173</v>
      </c>
      <c r="E1599" s="220" t="s">
        <v>1840</v>
      </c>
      <c r="F1599" s="221" t="s">
        <v>1841</v>
      </c>
      <c r="G1599" s="222" t="s">
        <v>371</v>
      </c>
      <c r="H1599" s="223">
        <v>3.6299999999999999</v>
      </c>
      <c r="I1599" s="224"/>
      <c r="J1599" s="225">
        <f>ROUND(I1599*H1599,2)</f>
        <v>0</v>
      </c>
      <c r="K1599" s="226"/>
      <c r="L1599" s="44"/>
      <c r="M1599" s="227" t="s">
        <v>1</v>
      </c>
      <c r="N1599" s="228" t="s">
        <v>38</v>
      </c>
      <c r="O1599" s="91"/>
      <c r="P1599" s="229">
        <f>O1599*H1599</f>
        <v>0</v>
      </c>
      <c r="Q1599" s="229">
        <v>0</v>
      </c>
      <c r="R1599" s="229">
        <f>Q1599*H1599</f>
        <v>0</v>
      </c>
      <c r="S1599" s="229">
        <v>0</v>
      </c>
      <c r="T1599" s="230">
        <f>S1599*H1599</f>
        <v>0</v>
      </c>
      <c r="U1599" s="38"/>
      <c r="V1599" s="38"/>
      <c r="W1599" s="38"/>
      <c r="X1599" s="38"/>
      <c r="Y1599" s="38"/>
      <c r="Z1599" s="38"/>
      <c r="AA1599" s="38"/>
      <c r="AB1599" s="38"/>
      <c r="AC1599" s="38"/>
      <c r="AD1599" s="38"/>
      <c r="AE1599" s="38"/>
      <c r="AR1599" s="231" t="s">
        <v>307</v>
      </c>
      <c r="AT1599" s="231" t="s">
        <v>173</v>
      </c>
      <c r="AU1599" s="231" t="s">
        <v>82</v>
      </c>
      <c r="AY1599" s="17" t="s">
        <v>171</v>
      </c>
      <c r="BE1599" s="232">
        <f>IF(N1599="základní",J1599,0)</f>
        <v>0</v>
      </c>
      <c r="BF1599" s="232">
        <f>IF(N1599="snížená",J1599,0)</f>
        <v>0</v>
      </c>
      <c r="BG1599" s="232">
        <f>IF(N1599="zákl. přenesená",J1599,0)</f>
        <v>0</v>
      </c>
      <c r="BH1599" s="232">
        <f>IF(N1599="sníž. přenesená",J1599,0)</f>
        <v>0</v>
      </c>
      <c r="BI1599" s="232">
        <f>IF(N1599="nulová",J1599,0)</f>
        <v>0</v>
      </c>
      <c r="BJ1599" s="17" t="s">
        <v>80</v>
      </c>
      <c r="BK1599" s="232">
        <f>ROUND(I1599*H1599,2)</f>
        <v>0</v>
      </c>
      <c r="BL1599" s="17" t="s">
        <v>307</v>
      </c>
      <c r="BM1599" s="231" t="s">
        <v>1842</v>
      </c>
    </row>
    <row r="1600" s="2" customFormat="1" ht="24.15" customHeight="1">
      <c r="A1600" s="38"/>
      <c r="B1600" s="39"/>
      <c r="C1600" s="219" t="s">
        <v>1843</v>
      </c>
      <c r="D1600" s="219" t="s">
        <v>173</v>
      </c>
      <c r="E1600" s="220" t="s">
        <v>1844</v>
      </c>
      <c r="F1600" s="221" t="s">
        <v>1845</v>
      </c>
      <c r="G1600" s="222" t="s">
        <v>371</v>
      </c>
      <c r="H1600" s="223">
        <v>3.6299999999999999</v>
      </c>
      <c r="I1600" s="224"/>
      <c r="J1600" s="225">
        <f>ROUND(I1600*H1600,2)</f>
        <v>0</v>
      </c>
      <c r="K1600" s="226"/>
      <c r="L1600" s="44"/>
      <c r="M1600" s="227" t="s">
        <v>1</v>
      </c>
      <c r="N1600" s="228" t="s">
        <v>38</v>
      </c>
      <c r="O1600" s="91"/>
      <c r="P1600" s="229">
        <f>O1600*H1600</f>
        <v>0</v>
      </c>
      <c r="Q1600" s="229">
        <v>0</v>
      </c>
      <c r="R1600" s="229">
        <f>Q1600*H1600</f>
        <v>0</v>
      </c>
      <c r="S1600" s="229">
        <v>0</v>
      </c>
      <c r="T1600" s="230">
        <f>S1600*H1600</f>
        <v>0</v>
      </c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  <c r="AE1600" s="38"/>
      <c r="AR1600" s="231" t="s">
        <v>307</v>
      </c>
      <c r="AT1600" s="231" t="s">
        <v>173</v>
      </c>
      <c r="AU1600" s="231" t="s">
        <v>82</v>
      </c>
      <c r="AY1600" s="17" t="s">
        <v>171</v>
      </c>
      <c r="BE1600" s="232">
        <f>IF(N1600="základní",J1600,0)</f>
        <v>0</v>
      </c>
      <c r="BF1600" s="232">
        <f>IF(N1600="snížená",J1600,0)</f>
        <v>0</v>
      </c>
      <c r="BG1600" s="232">
        <f>IF(N1600="zákl. přenesená",J1600,0)</f>
        <v>0</v>
      </c>
      <c r="BH1600" s="232">
        <f>IF(N1600="sníž. přenesená",J1600,0)</f>
        <v>0</v>
      </c>
      <c r="BI1600" s="232">
        <f>IF(N1600="nulová",J1600,0)</f>
        <v>0</v>
      </c>
      <c r="BJ1600" s="17" t="s">
        <v>80</v>
      </c>
      <c r="BK1600" s="232">
        <f>ROUND(I1600*H1600,2)</f>
        <v>0</v>
      </c>
      <c r="BL1600" s="17" t="s">
        <v>307</v>
      </c>
      <c r="BM1600" s="231" t="s">
        <v>1846</v>
      </c>
    </row>
    <row r="1601" s="12" customFormat="1" ht="22.8" customHeight="1">
      <c r="A1601" s="12"/>
      <c r="B1601" s="203"/>
      <c r="C1601" s="204"/>
      <c r="D1601" s="205" t="s">
        <v>72</v>
      </c>
      <c r="E1601" s="217" t="s">
        <v>1847</v>
      </c>
      <c r="F1601" s="217" t="s">
        <v>1848</v>
      </c>
      <c r="G1601" s="204"/>
      <c r="H1601" s="204"/>
      <c r="I1601" s="207"/>
      <c r="J1601" s="218">
        <f>BK1601</f>
        <v>0</v>
      </c>
      <c r="K1601" s="204"/>
      <c r="L1601" s="209"/>
      <c r="M1601" s="210"/>
      <c r="N1601" s="211"/>
      <c r="O1601" s="211"/>
      <c r="P1601" s="212">
        <f>SUM(P1602:P1612)</f>
        <v>0</v>
      </c>
      <c r="Q1601" s="211"/>
      <c r="R1601" s="212">
        <f>SUM(R1602:R1612)</f>
        <v>0.0065366400000000007</v>
      </c>
      <c r="S1601" s="211"/>
      <c r="T1601" s="213">
        <f>SUM(T1602:T1612)</f>
        <v>0</v>
      </c>
      <c r="U1601" s="12"/>
      <c r="V1601" s="12"/>
      <c r="W1601" s="12"/>
      <c r="X1601" s="12"/>
      <c r="Y1601" s="12"/>
      <c r="Z1601" s="12"/>
      <c r="AA1601" s="12"/>
      <c r="AB1601" s="12"/>
      <c r="AC1601" s="12"/>
      <c r="AD1601" s="12"/>
      <c r="AE1601" s="12"/>
      <c r="AR1601" s="214" t="s">
        <v>82</v>
      </c>
      <c r="AT1601" s="215" t="s">
        <v>72</v>
      </c>
      <c r="AU1601" s="215" t="s">
        <v>80</v>
      </c>
      <c r="AY1601" s="214" t="s">
        <v>171</v>
      </c>
      <c r="BK1601" s="216">
        <f>SUM(BK1602:BK1612)</f>
        <v>0</v>
      </c>
    </row>
    <row r="1602" s="2" customFormat="1" ht="16.5" customHeight="1">
      <c r="A1602" s="38"/>
      <c r="B1602" s="39"/>
      <c r="C1602" s="219" t="s">
        <v>1849</v>
      </c>
      <c r="D1602" s="219" t="s">
        <v>173</v>
      </c>
      <c r="E1602" s="220" t="s">
        <v>1850</v>
      </c>
      <c r="F1602" s="221" t="s">
        <v>1851</v>
      </c>
      <c r="G1602" s="222" t="s">
        <v>239</v>
      </c>
      <c r="H1602" s="223">
        <v>49.520000000000003</v>
      </c>
      <c r="I1602" s="224"/>
      <c r="J1602" s="225">
        <f>ROUND(I1602*H1602,2)</f>
        <v>0</v>
      </c>
      <c r="K1602" s="226"/>
      <c r="L1602" s="44"/>
      <c r="M1602" s="227" t="s">
        <v>1</v>
      </c>
      <c r="N1602" s="228" t="s">
        <v>38</v>
      </c>
      <c r="O1602" s="91"/>
      <c r="P1602" s="229">
        <f>O1602*H1602</f>
        <v>0</v>
      </c>
      <c r="Q1602" s="229">
        <v>0</v>
      </c>
      <c r="R1602" s="229">
        <f>Q1602*H1602</f>
        <v>0</v>
      </c>
      <c r="S1602" s="229">
        <v>0</v>
      </c>
      <c r="T1602" s="230">
        <f>S1602*H1602</f>
        <v>0</v>
      </c>
      <c r="U1602" s="38"/>
      <c r="V1602" s="38"/>
      <c r="W1602" s="38"/>
      <c r="X1602" s="38"/>
      <c r="Y1602" s="38"/>
      <c r="Z1602" s="38"/>
      <c r="AA1602" s="38"/>
      <c r="AB1602" s="38"/>
      <c r="AC1602" s="38"/>
      <c r="AD1602" s="38"/>
      <c r="AE1602" s="38"/>
      <c r="AR1602" s="231" t="s">
        <v>307</v>
      </c>
      <c r="AT1602" s="231" t="s">
        <v>173</v>
      </c>
      <c r="AU1602" s="231" t="s">
        <v>82</v>
      </c>
      <c r="AY1602" s="17" t="s">
        <v>171</v>
      </c>
      <c r="BE1602" s="232">
        <f>IF(N1602="základní",J1602,0)</f>
        <v>0</v>
      </c>
      <c r="BF1602" s="232">
        <f>IF(N1602="snížená",J1602,0)</f>
        <v>0</v>
      </c>
      <c r="BG1602" s="232">
        <f>IF(N1602="zákl. přenesená",J1602,0)</f>
        <v>0</v>
      </c>
      <c r="BH1602" s="232">
        <f>IF(N1602="sníž. přenesená",J1602,0)</f>
        <v>0</v>
      </c>
      <c r="BI1602" s="232">
        <f>IF(N1602="nulová",J1602,0)</f>
        <v>0</v>
      </c>
      <c r="BJ1602" s="17" t="s">
        <v>80</v>
      </c>
      <c r="BK1602" s="232">
        <f>ROUND(I1602*H1602,2)</f>
        <v>0</v>
      </c>
      <c r="BL1602" s="17" t="s">
        <v>307</v>
      </c>
      <c r="BM1602" s="231" t="s">
        <v>1852</v>
      </c>
    </row>
    <row r="1603" s="13" customFormat="1">
      <c r="A1603" s="13"/>
      <c r="B1603" s="233"/>
      <c r="C1603" s="234"/>
      <c r="D1603" s="235" t="s">
        <v>179</v>
      </c>
      <c r="E1603" s="236" t="s">
        <v>1</v>
      </c>
      <c r="F1603" s="237" t="s">
        <v>1853</v>
      </c>
      <c r="G1603" s="234"/>
      <c r="H1603" s="236" t="s">
        <v>1</v>
      </c>
      <c r="I1603" s="238"/>
      <c r="J1603" s="234"/>
      <c r="K1603" s="234"/>
      <c r="L1603" s="239"/>
      <c r="M1603" s="240"/>
      <c r="N1603" s="241"/>
      <c r="O1603" s="241"/>
      <c r="P1603" s="241"/>
      <c r="Q1603" s="241"/>
      <c r="R1603" s="241"/>
      <c r="S1603" s="241"/>
      <c r="T1603" s="242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43" t="s">
        <v>179</v>
      </c>
      <c r="AU1603" s="243" t="s">
        <v>82</v>
      </c>
      <c r="AV1603" s="13" t="s">
        <v>80</v>
      </c>
      <c r="AW1603" s="13" t="s">
        <v>30</v>
      </c>
      <c r="AX1603" s="13" t="s">
        <v>73</v>
      </c>
      <c r="AY1603" s="243" t="s">
        <v>171</v>
      </c>
    </row>
    <row r="1604" s="14" customFormat="1">
      <c r="A1604" s="14"/>
      <c r="B1604" s="244"/>
      <c r="C1604" s="245"/>
      <c r="D1604" s="235" t="s">
        <v>179</v>
      </c>
      <c r="E1604" s="246" t="s">
        <v>1</v>
      </c>
      <c r="F1604" s="247" t="s">
        <v>1699</v>
      </c>
      <c r="G1604" s="245"/>
      <c r="H1604" s="248">
        <v>21.98</v>
      </c>
      <c r="I1604" s="249"/>
      <c r="J1604" s="245"/>
      <c r="K1604" s="245"/>
      <c r="L1604" s="250"/>
      <c r="M1604" s="251"/>
      <c r="N1604" s="252"/>
      <c r="O1604" s="252"/>
      <c r="P1604" s="252"/>
      <c r="Q1604" s="252"/>
      <c r="R1604" s="252"/>
      <c r="S1604" s="252"/>
      <c r="T1604" s="253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4" t="s">
        <v>179</v>
      </c>
      <c r="AU1604" s="254" t="s">
        <v>82</v>
      </c>
      <c r="AV1604" s="14" t="s">
        <v>82</v>
      </c>
      <c r="AW1604" s="14" t="s">
        <v>30</v>
      </c>
      <c r="AX1604" s="14" t="s">
        <v>73</v>
      </c>
      <c r="AY1604" s="254" t="s">
        <v>171</v>
      </c>
    </row>
    <row r="1605" s="14" customFormat="1">
      <c r="A1605" s="14"/>
      <c r="B1605" s="244"/>
      <c r="C1605" s="245"/>
      <c r="D1605" s="235" t="s">
        <v>179</v>
      </c>
      <c r="E1605" s="246" t="s">
        <v>1</v>
      </c>
      <c r="F1605" s="247" t="s">
        <v>1700</v>
      </c>
      <c r="G1605" s="245"/>
      <c r="H1605" s="248">
        <v>6.9400000000000004</v>
      </c>
      <c r="I1605" s="249"/>
      <c r="J1605" s="245"/>
      <c r="K1605" s="245"/>
      <c r="L1605" s="250"/>
      <c r="M1605" s="251"/>
      <c r="N1605" s="252"/>
      <c r="O1605" s="252"/>
      <c r="P1605" s="252"/>
      <c r="Q1605" s="252"/>
      <c r="R1605" s="252"/>
      <c r="S1605" s="252"/>
      <c r="T1605" s="253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4" t="s">
        <v>179</v>
      </c>
      <c r="AU1605" s="254" t="s">
        <v>82</v>
      </c>
      <c r="AV1605" s="14" t="s">
        <v>82</v>
      </c>
      <c r="AW1605" s="14" t="s">
        <v>30</v>
      </c>
      <c r="AX1605" s="14" t="s">
        <v>73</v>
      </c>
      <c r="AY1605" s="254" t="s">
        <v>171</v>
      </c>
    </row>
    <row r="1606" s="14" customFormat="1">
      <c r="A1606" s="14"/>
      <c r="B1606" s="244"/>
      <c r="C1606" s="245"/>
      <c r="D1606" s="235" t="s">
        <v>179</v>
      </c>
      <c r="E1606" s="246" t="s">
        <v>1</v>
      </c>
      <c r="F1606" s="247" t="s">
        <v>1701</v>
      </c>
      <c r="G1606" s="245"/>
      <c r="H1606" s="248">
        <v>20.600000000000001</v>
      </c>
      <c r="I1606" s="249"/>
      <c r="J1606" s="245"/>
      <c r="K1606" s="245"/>
      <c r="L1606" s="250"/>
      <c r="M1606" s="251"/>
      <c r="N1606" s="252"/>
      <c r="O1606" s="252"/>
      <c r="P1606" s="252"/>
      <c r="Q1606" s="252"/>
      <c r="R1606" s="252"/>
      <c r="S1606" s="252"/>
      <c r="T1606" s="253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4" t="s">
        <v>179</v>
      </c>
      <c r="AU1606" s="254" t="s">
        <v>82</v>
      </c>
      <c r="AV1606" s="14" t="s">
        <v>82</v>
      </c>
      <c r="AW1606" s="14" t="s">
        <v>30</v>
      </c>
      <c r="AX1606" s="14" t="s">
        <v>73</v>
      </c>
      <c r="AY1606" s="254" t="s">
        <v>171</v>
      </c>
    </row>
    <row r="1607" s="15" customFormat="1">
      <c r="A1607" s="15"/>
      <c r="B1607" s="255"/>
      <c r="C1607" s="256"/>
      <c r="D1607" s="235" t="s">
        <v>179</v>
      </c>
      <c r="E1607" s="257" t="s">
        <v>1</v>
      </c>
      <c r="F1607" s="258" t="s">
        <v>187</v>
      </c>
      <c r="G1607" s="256"/>
      <c r="H1607" s="259">
        <v>49.520000000000003</v>
      </c>
      <c r="I1607" s="260"/>
      <c r="J1607" s="256"/>
      <c r="K1607" s="256"/>
      <c r="L1607" s="261"/>
      <c r="M1607" s="262"/>
      <c r="N1607" s="263"/>
      <c r="O1607" s="263"/>
      <c r="P1607" s="263"/>
      <c r="Q1607" s="263"/>
      <c r="R1607" s="263"/>
      <c r="S1607" s="263"/>
      <c r="T1607" s="264"/>
      <c r="U1607" s="15"/>
      <c r="V1607" s="15"/>
      <c r="W1607" s="15"/>
      <c r="X1607" s="15"/>
      <c r="Y1607" s="15"/>
      <c r="Z1607" s="15"/>
      <c r="AA1607" s="15"/>
      <c r="AB1607" s="15"/>
      <c r="AC1607" s="15"/>
      <c r="AD1607" s="15"/>
      <c r="AE1607" s="15"/>
      <c r="AT1607" s="265" t="s">
        <v>179</v>
      </c>
      <c r="AU1607" s="265" t="s">
        <v>82</v>
      </c>
      <c r="AV1607" s="15" t="s">
        <v>177</v>
      </c>
      <c r="AW1607" s="15" t="s">
        <v>30</v>
      </c>
      <c r="AX1607" s="15" t="s">
        <v>80</v>
      </c>
      <c r="AY1607" s="265" t="s">
        <v>171</v>
      </c>
    </row>
    <row r="1608" s="2" customFormat="1" ht="24.15" customHeight="1">
      <c r="A1608" s="38"/>
      <c r="B1608" s="39"/>
      <c r="C1608" s="266" t="s">
        <v>1854</v>
      </c>
      <c r="D1608" s="266" t="s">
        <v>393</v>
      </c>
      <c r="E1608" s="267" t="s">
        <v>1855</v>
      </c>
      <c r="F1608" s="268" t="s">
        <v>1856</v>
      </c>
      <c r="G1608" s="269" t="s">
        <v>239</v>
      </c>
      <c r="H1608" s="270">
        <v>54.472000000000001</v>
      </c>
      <c r="I1608" s="271"/>
      <c r="J1608" s="272">
        <f>ROUND(I1608*H1608,2)</f>
        <v>0</v>
      </c>
      <c r="K1608" s="273"/>
      <c r="L1608" s="274"/>
      <c r="M1608" s="275" t="s">
        <v>1</v>
      </c>
      <c r="N1608" s="276" t="s">
        <v>38</v>
      </c>
      <c r="O1608" s="91"/>
      <c r="P1608" s="229">
        <f>O1608*H1608</f>
        <v>0</v>
      </c>
      <c r="Q1608" s="229">
        <v>0.00012</v>
      </c>
      <c r="R1608" s="229">
        <f>Q1608*H1608</f>
        <v>0.0065366400000000007</v>
      </c>
      <c r="S1608" s="229">
        <v>0</v>
      </c>
      <c r="T1608" s="230">
        <f>S1608*H1608</f>
        <v>0</v>
      </c>
      <c r="U1608" s="38"/>
      <c r="V1608" s="38"/>
      <c r="W1608" s="38"/>
      <c r="X1608" s="38"/>
      <c r="Y1608" s="38"/>
      <c r="Z1608" s="38"/>
      <c r="AA1608" s="38"/>
      <c r="AB1608" s="38"/>
      <c r="AC1608" s="38"/>
      <c r="AD1608" s="38"/>
      <c r="AE1608" s="38"/>
      <c r="AR1608" s="231" t="s">
        <v>399</v>
      </c>
      <c r="AT1608" s="231" t="s">
        <v>393</v>
      </c>
      <c r="AU1608" s="231" t="s">
        <v>82</v>
      </c>
      <c r="AY1608" s="17" t="s">
        <v>171</v>
      </c>
      <c r="BE1608" s="232">
        <f>IF(N1608="základní",J1608,0)</f>
        <v>0</v>
      </c>
      <c r="BF1608" s="232">
        <f>IF(N1608="snížená",J1608,0)</f>
        <v>0</v>
      </c>
      <c r="BG1608" s="232">
        <f>IF(N1608="zákl. přenesená",J1608,0)</f>
        <v>0</v>
      </c>
      <c r="BH1608" s="232">
        <f>IF(N1608="sníž. přenesená",J1608,0)</f>
        <v>0</v>
      </c>
      <c r="BI1608" s="232">
        <f>IF(N1608="nulová",J1608,0)</f>
        <v>0</v>
      </c>
      <c r="BJ1608" s="17" t="s">
        <v>80</v>
      </c>
      <c r="BK1608" s="232">
        <f>ROUND(I1608*H1608,2)</f>
        <v>0</v>
      </c>
      <c r="BL1608" s="17" t="s">
        <v>307</v>
      </c>
      <c r="BM1608" s="231" t="s">
        <v>1857</v>
      </c>
    </row>
    <row r="1609" s="14" customFormat="1">
      <c r="A1609" s="14"/>
      <c r="B1609" s="244"/>
      <c r="C1609" s="245"/>
      <c r="D1609" s="235" t="s">
        <v>179</v>
      </c>
      <c r="E1609" s="245"/>
      <c r="F1609" s="247" t="s">
        <v>1858</v>
      </c>
      <c r="G1609" s="245"/>
      <c r="H1609" s="248">
        <v>54.472000000000001</v>
      </c>
      <c r="I1609" s="249"/>
      <c r="J1609" s="245"/>
      <c r="K1609" s="245"/>
      <c r="L1609" s="250"/>
      <c r="M1609" s="251"/>
      <c r="N1609" s="252"/>
      <c r="O1609" s="252"/>
      <c r="P1609" s="252"/>
      <c r="Q1609" s="252"/>
      <c r="R1609" s="252"/>
      <c r="S1609" s="252"/>
      <c r="T1609" s="253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4" t="s">
        <v>179</v>
      </c>
      <c r="AU1609" s="254" t="s">
        <v>82</v>
      </c>
      <c r="AV1609" s="14" t="s">
        <v>82</v>
      </c>
      <c r="AW1609" s="14" t="s">
        <v>4</v>
      </c>
      <c r="AX1609" s="14" t="s">
        <v>80</v>
      </c>
      <c r="AY1609" s="254" t="s">
        <v>171</v>
      </c>
    </row>
    <row r="1610" s="2" customFormat="1" ht="24.15" customHeight="1">
      <c r="A1610" s="38"/>
      <c r="B1610" s="39"/>
      <c r="C1610" s="219" t="s">
        <v>1859</v>
      </c>
      <c r="D1610" s="219" t="s">
        <v>173</v>
      </c>
      <c r="E1610" s="220" t="s">
        <v>1860</v>
      </c>
      <c r="F1610" s="221" t="s">
        <v>1861</v>
      </c>
      <c r="G1610" s="222" t="s">
        <v>371</v>
      </c>
      <c r="H1610" s="223">
        <v>0.0070000000000000001</v>
      </c>
      <c r="I1610" s="224"/>
      <c r="J1610" s="225">
        <f>ROUND(I1610*H1610,2)</f>
        <v>0</v>
      </c>
      <c r="K1610" s="226"/>
      <c r="L1610" s="44"/>
      <c r="M1610" s="227" t="s">
        <v>1</v>
      </c>
      <c r="N1610" s="228" t="s">
        <v>38</v>
      </c>
      <c r="O1610" s="91"/>
      <c r="P1610" s="229">
        <f>O1610*H1610</f>
        <v>0</v>
      </c>
      <c r="Q1610" s="229">
        <v>0</v>
      </c>
      <c r="R1610" s="229">
        <f>Q1610*H1610</f>
        <v>0</v>
      </c>
      <c r="S1610" s="229">
        <v>0</v>
      </c>
      <c r="T1610" s="230">
        <f>S1610*H1610</f>
        <v>0</v>
      </c>
      <c r="U1610" s="38"/>
      <c r="V1610" s="38"/>
      <c r="W1610" s="38"/>
      <c r="X1610" s="38"/>
      <c r="Y1610" s="38"/>
      <c r="Z1610" s="38"/>
      <c r="AA1610" s="38"/>
      <c r="AB1610" s="38"/>
      <c r="AC1610" s="38"/>
      <c r="AD1610" s="38"/>
      <c r="AE1610" s="38"/>
      <c r="AR1610" s="231" t="s">
        <v>307</v>
      </c>
      <c r="AT1610" s="231" t="s">
        <v>173</v>
      </c>
      <c r="AU1610" s="231" t="s">
        <v>82</v>
      </c>
      <c r="AY1610" s="17" t="s">
        <v>171</v>
      </c>
      <c r="BE1610" s="232">
        <f>IF(N1610="základní",J1610,0)</f>
        <v>0</v>
      </c>
      <c r="BF1610" s="232">
        <f>IF(N1610="snížená",J1610,0)</f>
        <v>0</v>
      </c>
      <c r="BG1610" s="232">
        <f>IF(N1610="zákl. přenesená",J1610,0)</f>
        <v>0</v>
      </c>
      <c r="BH1610" s="232">
        <f>IF(N1610="sníž. přenesená",J1610,0)</f>
        <v>0</v>
      </c>
      <c r="BI1610" s="232">
        <f>IF(N1610="nulová",J1610,0)</f>
        <v>0</v>
      </c>
      <c r="BJ1610" s="17" t="s">
        <v>80</v>
      </c>
      <c r="BK1610" s="232">
        <f>ROUND(I1610*H1610,2)</f>
        <v>0</v>
      </c>
      <c r="BL1610" s="17" t="s">
        <v>307</v>
      </c>
      <c r="BM1610" s="231" t="s">
        <v>1862</v>
      </c>
    </row>
    <row r="1611" s="2" customFormat="1" ht="24.15" customHeight="1">
      <c r="A1611" s="38"/>
      <c r="B1611" s="39"/>
      <c r="C1611" s="219" t="s">
        <v>1863</v>
      </c>
      <c r="D1611" s="219" t="s">
        <v>173</v>
      </c>
      <c r="E1611" s="220" t="s">
        <v>1864</v>
      </c>
      <c r="F1611" s="221" t="s">
        <v>1865</v>
      </c>
      <c r="G1611" s="222" t="s">
        <v>371</v>
      </c>
      <c r="H1611" s="223">
        <v>0.0070000000000000001</v>
      </c>
      <c r="I1611" s="224"/>
      <c r="J1611" s="225">
        <f>ROUND(I1611*H1611,2)</f>
        <v>0</v>
      </c>
      <c r="K1611" s="226"/>
      <c r="L1611" s="44"/>
      <c r="M1611" s="227" t="s">
        <v>1</v>
      </c>
      <c r="N1611" s="228" t="s">
        <v>38</v>
      </c>
      <c r="O1611" s="91"/>
      <c r="P1611" s="229">
        <f>O1611*H1611</f>
        <v>0</v>
      </c>
      <c r="Q1611" s="229">
        <v>0</v>
      </c>
      <c r="R1611" s="229">
        <f>Q1611*H1611</f>
        <v>0</v>
      </c>
      <c r="S1611" s="229">
        <v>0</v>
      </c>
      <c r="T1611" s="230">
        <f>S1611*H1611</f>
        <v>0</v>
      </c>
      <c r="U1611" s="38"/>
      <c r="V1611" s="38"/>
      <c r="W1611" s="38"/>
      <c r="X1611" s="38"/>
      <c r="Y1611" s="38"/>
      <c r="Z1611" s="38"/>
      <c r="AA1611" s="38"/>
      <c r="AB1611" s="38"/>
      <c r="AC1611" s="38"/>
      <c r="AD1611" s="38"/>
      <c r="AE1611" s="38"/>
      <c r="AR1611" s="231" t="s">
        <v>307</v>
      </c>
      <c r="AT1611" s="231" t="s">
        <v>173</v>
      </c>
      <c r="AU1611" s="231" t="s">
        <v>82</v>
      </c>
      <c r="AY1611" s="17" t="s">
        <v>171</v>
      </c>
      <c r="BE1611" s="232">
        <f>IF(N1611="základní",J1611,0)</f>
        <v>0</v>
      </c>
      <c r="BF1611" s="232">
        <f>IF(N1611="snížená",J1611,0)</f>
        <v>0</v>
      </c>
      <c r="BG1611" s="232">
        <f>IF(N1611="zákl. přenesená",J1611,0)</f>
        <v>0</v>
      </c>
      <c r="BH1611" s="232">
        <f>IF(N1611="sníž. přenesená",J1611,0)</f>
        <v>0</v>
      </c>
      <c r="BI1611" s="232">
        <f>IF(N1611="nulová",J1611,0)</f>
        <v>0</v>
      </c>
      <c r="BJ1611" s="17" t="s">
        <v>80</v>
      </c>
      <c r="BK1611" s="232">
        <f>ROUND(I1611*H1611,2)</f>
        <v>0</v>
      </c>
      <c r="BL1611" s="17" t="s">
        <v>307</v>
      </c>
      <c r="BM1611" s="231" t="s">
        <v>1866</v>
      </c>
    </row>
    <row r="1612" s="2" customFormat="1" ht="24.15" customHeight="1">
      <c r="A1612" s="38"/>
      <c r="B1612" s="39"/>
      <c r="C1612" s="219" t="s">
        <v>1867</v>
      </c>
      <c r="D1612" s="219" t="s">
        <v>173</v>
      </c>
      <c r="E1612" s="220" t="s">
        <v>1868</v>
      </c>
      <c r="F1612" s="221" t="s">
        <v>1869</v>
      </c>
      <c r="G1612" s="222" t="s">
        <v>371</v>
      </c>
      <c r="H1612" s="223">
        <v>0.0070000000000000001</v>
      </c>
      <c r="I1612" s="224"/>
      <c r="J1612" s="225">
        <f>ROUND(I1612*H1612,2)</f>
        <v>0</v>
      </c>
      <c r="K1612" s="226"/>
      <c r="L1612" s="44"/>
      <c r="M1612" s="227" t="s">
        <v>1</v>
      </c>
      <c r="N1612" s="228" t="s">
        <v>38</v>
      </c>
      <c r="O1612" s="91"/>
      <c r="P1612" s="229">
        <f>O1612*H1612</f>
        <v>0</v>
      </c>
      <c r="Q1612" s="229">
        <v>0</v>
      </c>
      <c r="R1612" s="229">
        <f>Q1612*H1612</f>
        <v>0</v>
      </c>
      <c r="S1612" s="229">
        <v>0</v>
      </c>
      <c r="T1612" s="230">
        <f>S1612*H1612</f>
        <v>0</v>
      </c>
      <c r="U1612" s="38"/>
      <c r="V1612" s="38"/>
      <c r="W1612" s="38"/>
      <c r="X1612" s="38"/>
      <c r="Y1612" s="38"/>
      <c r="Z1612" s="38"/>
      <c r="AA1612" s="38"/>
      <c r="AB1612" s="38"/>
      <c r="AC1612" s="38"/>
      <c r="AD1612" s="38"/>
      <c r="AE1612" s="38"/>
      <c r="AR1612" s="231" t="s">
        <v>307</v>
      </c>
      <c r="AT1612" s="231" t="s">
        <v>173</v>
      </c>
      <c r="AU1612" s="231" t="s">
        <v>82</v>
      </c>
      <c r="AY1612" s="17" t="s">
        <v>171</v>
      </c>
      <c r="BE1612" s="232">
        <f>IF(N1612="základní",J1612,0)</f>
        <v>0</v>
      </c>
      <c r="BF1612" s="232">
        <f>IF(N1612="snížená",J1612,0)</f>
        <v>0</v>
      </c>
      <c r="BG1612" s="232">
        <f>IF(N1612="zákl. přenesená",J1612,0)</f>
        <v>0</v>
      </c>
      <c r="BH1612" s="232">
        <f>IF(N1612="sníž. přenesená",J1612,0)</f>
        <v>0</v>
      </c>
      <c r="BI1612" s="232">
        <f>IF(N1612="nulová",J1612,0)</f>
        <v>0</v>
      </c>
      <c r="BJ1612" s="17" t="s">
        <v>80</v>
      </c>
      <c r="BK1612" s="232">
        <f>ROUND(I1612*H1612,2)</f>
        <v>0</v>
      </c>
      <c r="BL1612" s="17" t="s">
        <v>307</v>
      </c>
      <c r="BM1612" s="231" t="s">
        <v>1870</v>
      </c>
    </row>
    <row r="1613" s="12" customFormat="1" ht="22.8" customHeight="1">
      <c r="A1613" s="12"/>
      <c r="B1613" s="203"/>
      <c r="C1613" s="204"/>
      <c r="D1613" s="205" t="s">
        <v>72</v>
      </c>
      <c r="E1613" s="217" t="s">
        <v>1871</v>
      </c>
      <c r="F1613" s="217" t="s">
        <v>1872</v>
      </c>
      <c r="G1613" s="204"/>
      <c r="H1613" s="204"/>
      <c r="I1613" s="207"/>
      <c r="J1613" s="218">
        <f>BK1613</f>
        <v>0</v>
      </c>
      <c r="K1613" s="204"/>
      <c r="L1613" s="209"/>
      <c r="M1613" s="210"/>
      <c r="N1613" s="211"/>
      <c r="O1613" s="211"/>
      <c r="P1613" s="212">
        <f>SUM(P1614:P1642)</f>
        <v>0</v>
      </c>
      <c r="Q1613" s="211"/>
      <c r="R1613" s="212">
        <f>SUM(R1614:R1642)</f>
        <v>0.007936625000000001</v>
      </c>
      <c r="S1613" s="211"/>
      <c r="T1613" s="213">
        <f>SUM(T1614:T1642)</f>
        <v>0</v>
      </c>
      <c r="U1613" s="12"/>
      <c r="V1613" s="12"/>
      <c r="W1613" s="12"/>
      <c r="X1613" s="12"/>
      <c r="Y1613" s="12"/>
      <c r="Z1613" s="12"/>
      <c r="AA1613" s="12"/>
      <c r="AB1613" s="12"/>
      <c r="AC1613" s="12"/>
      <c r="AD1613" s="12"/>
      <c r="AE1613" s="12"/>
      <c r="AR1613" s="214" t="s">
        <v>82</v>
      </c>
      <c r="AT1613" s="215" t="s">
        <v>72</v>
      </c>
      <c r="AU1613" s="215" t="s">
        <v>80</v>
      </c>
      <c r="AY1613" s="214" t="s">
        <v>171</v>
      </c>
      <c r="BK1613" s="216">
        <f>SUM(BK1614:BK1642)</f>
        <v>0</v>
      </c>
    </row>
    <row r="1614" s="2" customFormat="1" ht="16.5" customHeight="1">
      <c r="A1614" s="38"/>
      <c r="B1614" s="39"/>
      <c r="C1614" s="219" t="s">
        <v>1873</v>
      </c>
      <c r="D1614" s="219" t="s">
        <v>173</v>
      </c>
      <c r="E1614" s="220" t="s">
        <v>1874</v>
      </c>
      <c r="F1614" s="221" t="s">
        <v>1875</v>
      </c>
      <c r="G1614" s="222" t="s">
        <v>211</v>
      </c>
      <c r="H1614" s="223">
        <v>16.5</v>
      </c>
      <c r="I1614" s="224"/>
      <c r="J1614" s="225">
        <f>ROUND(I1614*H1614,2)</f>
        <v>0</v>
      </c>
      <c r="K1614" s="226"/>
      <c r="L1614" s="44"/>
      <c r="M1614" s="227" t="s">
        <v>1</v>
      </c>
      <c r="N1614" s="228" t="s">
        <v>38</v>
      </c>
      <c r="O1614" s="91"/>
      <c r="P1614" s="229">
        <f>O1614*H1614</f>
        <v>0</v>
      </c>
      <c r="Q1614" s="229">
        <v>0</v>
      </c>
      <c r="R1614" s="229">
        <f>Q1614*H1614</f>
        <v>0</v>
      </c>
      <c r="S1614" s="229">
        <v>0</v>
      </c>
      <c r="T1614" s="230">
        <f>S1614*H1614</f>
        <v>0</v>
      </c>
      <c r="U1614" s="38"/>
      <c r="V1614" s="38"/>
      <c r="W1614" s="38"/>
      <c r="X1614" s="38"/>
      <c r="Y1614" s="38"/>
      <c r="Z1614" s="38"/>
      <c r="AA1614" s="38"/>
      <c r="AB1614" s="38"/>
      <c r="AC1614" s="38"/>
      <c r="AD1614" s="38"/>
      <c r="AE1614" s="38"/>
      <c r="AR1614" s="231" t="s">
        <v>307</v>
      </c>
      <c r="AT1614" s="231" t="s">
        <v>173</v>
      </c>
      <c r="AU1614" s="231" t="s">
        <v>82</v>
      </c>
      <c r="AY1614" s="17" t="s">
        <v>171</v>
      </c>
      <c r="BE1614" s="232">
        <f>IF(N1614="základní",J1614,0)</f>
        <v>0</v>
      </c>
      <c r="BF1614" s="232">
        <f>IF(N1614="snížená",J1614,0)</f>
        <v>0</v>
      </c>
      <c r="BG1614" s="232">
        <f>IF(N1614="zákl. přenesená",J1614,0)</f>
        <v>0</v>
      </c>
      <c r="BH1614" s="232">
        <f>IF(N1614="sníž. přenesená",J1614,0)</f>
        <v>0</v>
      </c>
      <c r="BI1614" s="232">
        <f>IF(N1614="nulová",J1614,0)</f>
        <v>0</v>
      </c>
      <c r="BJ1614" s="17" t="s">
        <v>80</v>
      </c>
      <c r="BK1614" s="232">
        <f>ROUND(I1614*H1614,2)</f>
        <v>0</v>
      </c>
      <c r="BL1614" s="17" t="s">
        <v>307</v>
      </c>
      <c r="BM1614" s="231" t="s">
        <v>1876</v>
      </c>
    </row>
    <row r="1615" s="13" customFormat="1">
      <c r="A1615" s="13"/>
      <c r="B1615" s="233"/>
      <c r="C1615" s="234"/>
      <c r="D1615" s="235" t="s">
        <v>179</v>
      </c>
      <c r="E1615" s="236" t="s">
        <v>1</v>
      </c>
      <c r="F1615" s="237" t="s">
        <v>1877</v>
      </c>
      <c r="G1615" s="234"/>
      <c r="H1615" s="236" t="s">
        <v>1</v>
      </c>
      <c r="I1615" s="238"/>
      <c r="J1615" s="234"/>
      <c r="K1615" s="234"/>
      <c r="L1615" s="239"/>
      <c r="M1615" s="240"/>
      <c r="N1615" s="241"/>
      <c r="O1615" s="241"/>
      <c r="P1615" s="241"/>
      <c r="Q1615" s="241"/>
      <c r="R1615" s="241"/>
      <c r="S1615" s="241"/>
      <c r="T1615" s="242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43" t="s">
        <v>179</v>
      </c>
      <c r="AU1615" s="243" t="s">
        <v>82</v>
      </c>
      <c r="AV1615" s="13" t="s">
        <v>80</v>
      </c>
      <c r="AW1615" s="13" t="s">
        <v>30</v>
      </c>
      <c r="AX1615" s="13" t="s">
        <v>73</v>
      </c>
      <c r="AY1615" s="243" t="s">
        <v>171</v>
      </c>
    </row>
    <row r="1616" s="14" customFormat="1">
      <c r="A1616" s="14"/>
      <c r="B1616" s="244"/>
      <c r="C1616" s="245"/>
      <c r="D1616" s="235" t="s">
        <v>179</v>
      </c>
      <c r="E1616" s="246" t="s">
        <v>1</v>
      </c>
      <c r="F1616" s="247" t="s">
        <v>1878</v>
      </c>
      <c r="G1616" s="245"/>
      <c r="H1616" s="248">
        <v>16.5</v>
      </c>
      <c r="I1616" s="249"/>
      <c r="J1616" s="245"/>
      <c r="K1616" s="245"/>
      <c r="L1616" s="250"/>
      <c r="M1616" s="251"/>
      <c r="N1616" s="252"/>
      <c r="O1616" s="252"/>
      <c r="P1616" s="252"/>
      <c r="Q1616" s="252"/>
      <c r="R1616" s="252"/>
      <c r="S1616" s="252"/>
      <c r="T1616" s="253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4" t="s">
        <v>179</v>
      </c>
      <c r="AU1616" s="254" t="s">
        <v>82</v>
      </c>
      <c r="AV1616" s="14" t="s">
        <v>82</v>
      </c>
      <c r="AW1616" s="14" t="s">
        <v>30</v>
      </c>
      <c r="AX1616" s="14" t="s">
        <v>73</v>
      </c>
      <c r="AY1616" s="254" t="s">
        <v>171</v>
      </c>
    </row>
    <row r="1617" s="15" customFormat="1">
      <c r="A1617" s="15"/>
      <c r="B1617" s="255"/>
      <c r="C1617" s="256"/>
      <c r="D1617" s="235" t="s">
        <v>179</v>
      </c>
      <c r="E1617" s="257" t="s">
        <v>1</v>
      </c>
      <c r="F1617" s="258" t="s">
        <v>187</v>
      </c>
      <c r="G1617" s="256"/>
      <c r="H1617" s="259">
        <v>16.5</v>
      </c>
      <c r="I1617" s="260"/>
      <c r="J1617" s="256"/>
      <c r="K1617" s="256"/>
      <c r="L1617" s="261"/>
      <c r="M1617" s="262"/>
      <c r="N1617" s="263"/>
      <c r="O1617" s="263"/>
      <c r="P1617" s="263"/>
      <c r="Q1617" s="263"/>
      <c r="R1617" s="263"/>
      <c r="S1617" s="263"/>
      <c r="T1617" s="264"/>
      <c r="U1617" s="15"/>
      <c r="V1617" s="15"/>
      <c r="W1617" s="15"/>
      <c r="X1617" s="15"/>
      <c r="Y1617" s="15"/>
      <c r="Z1617" s="15"/>
      <c r="AA1617" s="15"/>
      <c r="AB1617" s="15"/>
      <c r="AC1617" s="15"/>
      <c r="AD1617" s="15"/>
      <c r="AE1617" s="15"/>
      <c r="AT1617" s="265" t="s">
        <v>179</v>
      </c>
      <c r="AU1617" s="265" t="s">
        <v>82</v>
      </c>
      <c r="AV1617" s="15" t="s">
        <v>177</v>
      </c>
      <c r="AW1617" s="15" t="s">
        <v>30</v>
      </c>
      <c r="AX1617" s="15" t="s">
        <v>80</v>
      </c>
      <c r="AY1617" s="265" t="s">
        <v>171</v>
      </c>
    </row>
    <row r="1618" s="2" customFormat="1" ht="24.15" customHeight="1">
      <c r="A1618" s="38"/>
      <c r="B1618" s="39"/>
      <c r="C1618" s="219" t="s">
        <v>1879</v>
      </c>
      <c r="D1618" s="219" t="s">
        <v>173</v>
      </c>
      <c r="E1618" s="220" t="s">
        <v>1880</v>
      </c>
      <c r="F1618" s="221" t="s">
        <v>1881</v>
      </c>
      <c r="G1618" s="222" t="s">
        <v>211</v>
      </c>
      <c r="H1618" s="223">
        <v>16.5</v>
      </c>
      <c r="I1618" s="224"/>
      <c r="J1618" s="225">
        <f>ROUND(I1618*H1618,2)</f>
        <v>0</v>
      </c>
      <c r="K1618" s="226"/>
      <c r="L1618" s="44"/>
      <c r="M1618" s="227" t="s">
        <v>1</v>
      </c>
      <c r="N1618" s="228" t="s">
        <v>38</v>
      </c>
      <c r="O1618" s="91"/>
      <c r="P1618" s="229">
        <f>O1618*H1618</f>
        <v>0</v>
      </c>
      <c r="Q1618" s="229">
        <v>0.00014375</v>
      </c>
      <c r="R1618" s="229">
        <f>Q1618*H1618</f>
        <v>0.0023718749999999999</v>
      </c>
      <c r="S1618" s="229">
        <v>0</v>
      </c>
      <c r="T1618" s="230">
        <f>S1618*H1618</f>
        <v>0</v>
      </c>
      <c r="U1618" s="38"/>
      <c r="V1618" s="38"/>
      <c r="W1618" s="38"/>
      <c r="X1618" s="38"/>
      <c r="Y1618" s="38"/>
      <c r="Z1618" s="38"/>
      <c r="AA1618" s="38"/>
      <c r="AB1618" s="38"/>
      <c r="AC1618" s="38"/>
      <c r="AD1618" s="38"/>
      <c r="AE1618" s="38"/>
      <c r="AR1618" s="231" t="s">
        <v>307</v>
      </c>
      <c r="AT1618" s="231" t="s">
        <v>173</v>
      </c>
      <c r="AU1618" s="231" t="s">
        <v>82</v>
      </c>
      <c r="AY1618" s="17" t="s">
        <v>171</v>
      </c>
      <c r="BE1618" s="232">
        <f>IF(N1618="základní",J1618,0)</f>
        <v>0</v>
      </c>
      <c r="BF1618" s="232">
        <f>IF(N1618="snížená",J1618,0)</f>
        <v>0</v>
      </c>
      <c r="BG1618" s="232">
        <f>IF(N1618="zákl. přenesená",J1618,0)</f>
        <v>0</v>
      </c>
      <c r="BH1618" s="232">
        <f>IF(N1618="sníž. přenesená",J1618,0)</f>
        <v>0</v>
      </c>
      <c r="BI1618" s="232">
        <f>IF(N1618="nulová",J1618,0)</f>
        <v>0</v>
      </c>
      <c r="BJ1618" s="17" t="s">
        <v>80</v>
      </c>
      <c r="BK1618" s="232">
        <f>ROUND(I1618*H1618,2)</f>
        <v>0</v>
      </c>
      <c r="BL1618" s="17" t="s">
        <v>307</v>
      </c>
      <c r="BM1618" s="231" t="s">
        <v>1882</v>
      </c>
    </row>
    <row r="1619" s="13" customFormat="1">
      <c r="A1619" s="13"/>
      <c r="B1619" s="233"/>
      <c r="C1619" s="234"/>
      <c r="D1619" s="235" t="s">
        <v>179</v>
      </c>
      <c r="E1619" s="236" t="s">
        <v>1</v>
      </c>
      <c r="F1619" s="237" t="s">
        <v>1877</v>
      </c>
      <c r="G1619" s="234"/>
      <c r="H1619" s="236" t="s">
        <v>1</v>
      </c>
      <c r="I1619" s="238"/>
      <c r="J1619" s="234"/>
      <c r="K1619" s="234"/>
      <c r="L1619" s="239"/>
      <c r="M1619" s="240"/>
      <c r="N1619" s="241"/>
      <c r="O1619" s="241"/>
      <c r="P1619" s="241"/>
      <c r="Q1619" s="241"/>
      <c r="R1619" s="241"/>
      <c r="S1619" s="241"/>
      <c r="T1619" s="242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43" t="s">
        <v>179</v>
      </c>
      <c r="AU1619" s="243" t="s">
        <v>82</v>
      </c>
      <c r="AV1619" s="13" t="s">
        <v>80</v>
      </c>
      <c r="AW1619" s="13" t="s">
        <v>30</v>
      </c>
      <c r="AX1619" s="13" t="s">
        <v>73</v>
      </c>
      <c r="AY1619" s="243" t="s">
        <v>171</v>
      </c>
    </row>
    <row r="1620" s="14" customFormat="1">
      <c r="A1620" s="14"/>
      <c r="B1620" s="244"/>
      <c r="C1620" s="245"/>
      <c r="D1620" s="235" t="s">
        <v>179</v>
      </c>
      <c r="E1620" s="246" t="s">
        <v>1</v>
      </c>
      <c r="F1620" s="247" t="s">
        <v>1878</v>
      </c>
      <c r="G1620" s="245"/>
      <c r="H1620" s="248">
        <v>16.5</v>
      </c>
      <c r="I1620" s="249"/>
      <c r="J1620" s="245"/>
      <c r="K1620" s="245"/>
      <c r="L1620" s="250"/>
      <c r="M1620" s="251"/>
      <c r="N1620" s="252"/>
      <c r="O1620" s="252"/>
      <c r="P1620" s="252"/>
      <c r="Q1620" s="252"/>
      <c r="R1620" s="252"/>
      <c r="S1620" s="252"/>
      <c r="T1620" s="253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4" t="s">
        <v>179</v>
      </c>
      <c r="AU1620" s="254" t="s">
        <v>82</v>
      </c>
      <c r="AV1620" s="14" t="s">
        <v>82</v>
      </c>
      <c r="AW1620" s="14" t="s">
        <v>30</v>
      </c>
      <c r="AX1620" s="14" t="s">
        <v>73</v>
      </c>
      <c r="AY1620" s="254" t="s">
        <v>171</v>
      </c>
    </row>
    <row r="1621" s="15" customFormat="1">
      <c r="A1621" s="15"/>
      <c r="B1621" s="255"/>
      <c r="C1621" s="256"/>
      <c r="D1621" s="235" t="s">
        <v>179</v>
      </c>
      <c r="E1621" s="257" t="s">
        <v>1</v>
      </c>
      <c r="F1621" s="258" t="s">
        <v>187</v>
      </c>
      <c r="G1621" s="256"/>
      <c r="H1621" s="259">
        <v>16.5</v>
      </c>
      <c r="I1621" s="260"/>
      <c r="J1621" s="256"/>
      <c r="K1621" s="256"/>
      <c r="L1621" s="261"/>
      <c r="M1621" s="262"/>
      <c r="N1621" s="263"/>
      <c r="O1621" s="263"/>
      <c r="P1621" s="263"/>
      <c r="Q1621" s="263"/>
      <c r="R1621" s="263"/>
      <c r="S1621" s="263"/>
      <c r="T1621" s="264"/>
      <c r="U1621" s="15"/>
      <c r="V1621" s="15"/>
      <c r="W1621" s="15"/>
      <c r="X1621" s="15"/>
      <c r="Y1621" s="15"/>
      <c r="Z1621" s="15"/>
      <c r="AA1621" s="15"/>
      <c r="AB1621" s="15"/>
      <c r="AC1621" s="15"/>
      <c r="AD1621" s="15"/>
      <c r="AE1621" s="15"/>
      <c r="AT1621" s="265" t="s">
        <v>179</v>
      </c>
      <c r="AU1621" s="265" t="s">
        <v>82</v>
      </c>
      <c r="AV1621" s="15" t="s">
        <v>177</v>
      </c>
      <c r="AW1621" s="15" t="s">
        <v>30</v>
      </c>
      <c r="AX1621" s="15" t="s">
        <v>80</v>
      </c>
      <c r="AY1621" s="265" t="s">
        <v>171</v>
      </c>
    </row>
    <row r="1622" s="2" customFormat="1" ht="24.15" customHeight="1">
      <c r="A1622" s="38"/>
      <c r="B1622" s="39"/>
      <c r="C1622" s="219" t="s">
        <v>1883</v>
      </c>
      <c r="D1622" s="219" t="s">
        <v>173</v>
      </c>
      <c r="E1622" s="220" t="s">
        <v>1884</v>
      </c>
      <c r="F1622" s="221" t="s">
        <v>1885</v>
      </c>
      <c r="G1622" s="222" t="s">
        <v>211</v>
      </c>
      <c r="H1622" s="223">
        <v>16.5</v>
      </c>
      <c r="I1622" s="224"/>
      <c r="J1622" s="225">
        <f>ROUND(I1622*H1622,2)</f>
        <v>0</v>
      </c>
      <c r="K1622" s="226"/>
      <c r="L1622" s="44"/>
      <c r="M1622" s="227" t="s">
        <v>1</v>
      </c>
      <c r="N1622" s="228" t="s">
        <v>38</v>
      </c>
      <c r="O1622" s="91"/>
      <c r="P1622" s="229">
        <f>O1622*H1622</f>
        <v>0</v>
      </c>
      <c r="Q1622" s="229">
        <v>0.00012305000000000001</v>
      </c>
      <c r="R1622" s="229">
        <f>Q1622*H1622</f>
        <v>0.0020303250000000004</v>
      </c>
      <c r="S1622" s="229">
        <v>0</v>
      </c>
      <c r="T1622" s="230">
        <f>S1622*H1622</f>
        <v>0</v>
      </c>
      <c r="U1622" s="38"/>
      <c r="V1622" s="38"/>
      <c r="W1622" s="38"/>
      <c r="X1622" s="38"/>
      <c r="Y1622" s="38"/>
      <c r="Z1622" s="38"/>
      <c r="AA1622" s="38"/>
      <c r="AB1622" s="38"/>
      <c r="AC1622" s="38"/>
      <c r="AD1622" s="38"/>
      <c r="AE1622" s="38"/>
      <c r="AR1622" s="231" t="s">
        <v>307</v>
      </c>
      <c r="AT1622" s="231" t="s">
        <v>173</v>
      </c>
      <c r="AU1622" s="231" t="s">
        <v>82</v>
      </c>
      <c r="AY1622" s="17" t="s">
        <v>171</v>
      </c>
      <c r="BE1622" s="232">
        <f>IF(N1622="základní",J1622,0)</f>
        <v>0</v>
      </c>
      <c r="BF1622" s="232">
        <f>IF(N1622="snížená",J1622,0)</f>
        <v>0</v>
      </c>
      <c r="BG1622" s="232">
        <f>IF(N1622="zákl. přenesená",J1622,0)</f>
        <v>0</v>
      </c>
      <c r="BH1622" s="232">
        <f>IF(N1622="sníž. přenesená",J1622,0)</f>
        <v>0</v>
      </c>
      <c r="BI1622" s="232">
        <f>IF(N1622="nulová",J1622,0)</f>
        <v>0</v>
      </c>
      <c r="BJ1622" s="17" t="s">
        <v>80</v>
      </c>
      <c r="BK1622" s="232">
        <f>ROUND(I1622*H1622,2)</f>
        <v>0</v>
      </c>
      <c r="BL1622" s="17" t="s">
        <v>307</v>
      </c>
      <c r="BM1622" s="231" t="s">
        <v>1886</v>
      </c>
    </row>
    <row r="1623" s="13" customFormat="1">
      <c r="A1623" s="13"/>
      <c r="B1623" s="233"/>
      <c r="C1623" s="234"/>
      <c r="D1623" s="235" t="s">
        <v>179</v>
      </c>
      <c r="E1623" s="236" t="s">
        <v>1</v>
      </c>
      <c r="F1623" s="237" t="s">
        <v>1877</v>
      </c>
      <c r="G1623" s="234"/>
      <c r="H1623" s="236" t="s">
        <v>1</v>
      </c>
      <c r="I1623" s="238"/>
      <c r="J1623" s="234"/>
      <c r="K1623" s="234"/>
      <c r="L1623" s="239"/>
      <c r="M1623" s="240"/>
      <c r="N1623" s="241"/>
      <c r="O1623" s="241"/>
      <c r="P1623" s="241"/>
      <c r="Q1623" s="241"/>
      <c r="R1623" s="241"/>
      <c r="S1623" s="241"/>
      <c r="T1623" s="242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43" t="s">
        <v>179</v>
      </c>
      <c r="AU1623" s="243" t="s">
        <v>82</v>
      </c>
      <c r="AV1623" s="13" t="s">
        <v>80</v>
      </c>
      <c r="AW1623" s="13" t="s">
        <v>30</v>
      </c>
      <c r="AX1623" s="13" t="s">
        <v>73</v>
      </c>
      <c r="AY1623" s="243" t="s">
        <v>171</v>
      </c>
    </row>
    <row r="1624" s="14" customFormat="1">
      <c r="A1624" s="14"/>
      <c r="B1624" s="244"/>
      <c r="C1624" s="245"/>
      <c r="D1624" s="235" t="s">
        <v>179</v>
      </c>
      <c r="E1624" s="246" t="s">
        <v>1</v>
      </c>
      <c r="F1624" s="247" t="s">
        <v>1878</v>
      </c>
      <c r="G1624" s="245"/>
      <c r="H1624" s="248">
        <v>16.5</v>
      </c>
      <c r="I1624" s="249"/>
      <c r="J1624" s="245"/>
      <c r="K1624" s="245"/>
      <c r="L1624" s="250"/>
      <c r="M1624" s="251"/>
      <c r="N1624" s="252"/>
      <c r="O1624" s="252"/>
      <c r="P1624" s="252"/>
      <c r="Q1624" s="252"/>
      <c r="R1624" s="252"/>
      <c r="S1624" s="252"/>
      <c r="T1624" s="253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4" t="s">
        <v>179</v>
      </c>
      <c r="AU1624" s="254" t="s">
        <v>82</v>
      </c>
      <c r="AV1624" s="14" t="s">
        <v>82</v>
      </c>
      <c r="AW1624" s="14" t="s">
        <v>30</v>
      </c>
      <c r="AX1624" s="14" t="s">
        <v>73</v>
      </c>
      <c r="AY1624" s="254" t="s">
        <v>171</v>
      </c>
    </row>
    <row r="1625" s="15" customFormat="1">
      <c r="A1625" s="15"/>
      <c r="B1625" s="255"/>
      <c r="C1625" s="256"/>
      <c r="D1625" s="235" t="s">
        <v>179</v>
      </c>
      <c r="E1625" s="257" t="s">
        <v>1</v>
      </c>
      <c r="F1625" s="258" t="s">
        <v>187</v>
      </c>
      <c r="G1625" s="256"/>
      <c r="H1625" s="259">
        <v>16.5</v>
      </c>
      <c r="I1625" s="260"/>
      <c r="J1625" s="256"/>
      <c r="K1625" s="256"/>
      <c r="L1625" s="261"/>
      <c r="M1625" s="262"/>
      <c r="N1625" s="263"/>
      <c r="O1625" s="263"/>
      <c r="P1625" s="263"/>
      <c r="Q1625" s="263"/>
      <c r="R1625" s="263"/>
      <c r="S1625" s="263"/>
      <c r="T1625" s="264"/>
      <c r="U1625" s="15"/>
      <c r="V1625" s="15"/>
      <c r="W1625" s="15"/>
      <c r="X1625" s="15"/>
      <c r="Y1625" s="15"/>
      <c r="Z1625" s="15"/>
      <c r="AA1625" s="15"/>
      <c r="AB1625" s="15"/>
      <c r="AC1625" s="15"/>
      <c r="AD1625" s="15"/>
      <c r="AE1625" s="15"/>
      <c r="AT1625" s="265" t="s">
        <v>179</v>
      </c>
      <c r="AU1625" s="265" t="s">
        <v>82</v>
      </c>
      <c r="AV1625" s="15" t="s">
        <v>177</v>
      </c>
      <c r="AW1625" s="15" t="s">
        <v>30</v>
      </c>
      <c r="AX1625" s="15" t="s">
        <v>80</v>
      </c>
      <c r="AY1625" s="265" t="s">
        <v>171</v>
      </c>
    </row>
    <row r="1626" s="2" customFormat="1" ht="24.15" customHeight="1">
      <c r="A1626" s="38"/>
      <c r="B1626" s="39"/>
      <c r="C1626" s="219" t="s">
        <v>1887</v>
      </c>
      <c r="D1626" s="219" t="s">
        <v>173</v>
      </c>
      <c r="E1626" s="220" t="s">
        <v>1888</v>
      </c>
      <c r="F1626" s="221" t="s">
        <v>1889</v>
      </c>
      <c r="G1626" s="222" t="s">
        <v>211</v>
      </c>
      <c r="H1626" s="223">
        <v>16.5</v>
      </c>
      <c r="I1626" s="224"/>
      <c r="J1626" s="225">
        <f>ROUND(I1626*H1626,2)</f>
        <v>0</v>
      </c>
      <c r="K1626" s="226"/>
      <c r="L1626" s="44"/>
      <c r="M1626" s="227" t="s">
        <v>1</v>
      </c>
      <c r="N1626" s="228" t="s">
        <v>38</v>
      </c>
      <c r="O1626" s="91"/>
      <c r="P1626" s="229">
        <f>O1626*H1626</f>
        <v>0</v>
      </c>
      <c r="Q1626" s="229">
        <v>0.00012305000000000001</v>
      </c>
      <c r="R1626" s="229">
        <f>Q1626*H1626</f>
        <v>0.0020303250000000004</v>
      </c>
      <c r="S1626" s="229">
        <v>0</v>
      </c>
      <c r="T1626" s="230">
        <f>S1626*H1626</f>
        <v>0</v>
      </c>
      <c r="U1626" s="38"/>
      <c r="V1626" s="38"/>
      <c r="W1626" s="38"/>
      <c r="X1626" s="38"/>
      <c r="Y1626" s="38"/>
      <c r="Z1626" s="38"/>
      <c r="AA1626" s="38"/>
      <c r="AB1626" s="38"/>
      <c r="AC1626" s="38"/>
      <c r="AD1626" s="38"/>
      <c r="AE1626" s="38"/>
      <c r="AR1626" s="231" t="s">
        <v>307</v>
      </c>
      <c r="AT1626" s="231" t="s">
        <v>173</v>
      </c>
      <c r="AU1626" s="231" t="s">
        <v>82</v>
      </c>
      <c r="AY1626" s="17" t="s">
        <v>171</v>
      </c>
      <c r="BE1626" s="232">
        <f>IF(N1626="základní",J1626,0)</f>
        <v>0</v>
      </c>
      <c r="BF1626" s="232">
        <f>IF(N1626="snížená",J1626,0)</f>
        <v>0</v>
      </c>
      <c r="BG1626" s="232">
        <f>IF(N1626="zákl. přenesená",J1626,0)</f>
        <v>0</v>
      </c>
      <c r="BH1626" s="232">
        <f>IF(N1626="sníž. přenesená",J1626,0)</f>
        <v>0</v>
      </c>
      <c r="BI1626" s="232">
        <f>IF(N1626="nulová",J1626,0)</f>
        <v>0</v>
      </c>
      <c r="BJ1626" s="17" t="s">
        <v>80</v>
      </c>
      <c r="BK1626" s="232">
        <f>ROUND(I1626*H1626,2)</f>
        <v>0</v>
      </c>
      <c r="BL1626" s="17" t="s">
        <v>307</v>
      </c>
      <c r="BM1626" s="231" t="s">
        <v>1890</v>
      </c>
    </row>
    <row r="1627" s="13" customFormat="1">
      <c r="A1627" s="13"/>
      <c r="B1627" s="233"/>
      <c r="C1627" s="234"/>
      <c r="D1627" s="235" t="s">
        <v>179</v>
      </c>
      <c r="E1627" s="236" t="s">
        <v>1</v>
      </c>
      <c r="F1627" s="237" t="s">
        <v>1877</v>
      </c>
      <c r="G1627" s="234"/>
      <c r="H1627" s="236" t="s">
        <v>1</v>
      </c>
      <c r="I1627" s="238"/>
      <c r="J1627" s="234"/>
      <c r="K1627" s="234"/>
      <c r="L1627" s="239"/>
      <c r="M1627" s="240"/>
      <c r="N1627" s="241"/>
      <c r="O1627" s="241"/>
      <c r="P1627" s="241"/>
      <c r="Q1627" s="241"/>
      <c r="R1627" s="241"/>
      <c r="S1627" s="241"/>
      <c r="T1627" s="242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43" t="s">
        <v>179</v>
      </c>
      <c r="AU1627" s="243" t="s">
        <v>82</v>
      </c>
      <c r="AV1627" s="13" t="s">
        <v>80</v>
      </c>
      <c r="AW1627" s="13" t="s">
        <v>30</v>
      </c>
      <c r="AX1627" s="13" t="s">
        <v>73</v>
      </c>
      <c r="AY1627" s="243" t="s">
        <v>171</v>
      </c>
    </row>
    <row r="1628" s="14" customFormat="1">
      <c r="A1628" s="14"/>
      <c r="B1628" s="244"/>
      <c r="C1628" s="245"/>
      <c r="D1628" s="235" t="s">
        <v>179</v>
      </c>
      <c r="E1628" s="246" t="s">
        <v>1</v>
      </c>
      <c r="F1628" s="247" t="s">
        <v>1878</v>
      </c>
      <c r="G1628" s="245"/>
      <c r="H1628" s="248">
        <v>16.5</v>
      </c>
      <c r="I1628" s="249"/>
      <c r="J1628" s="245"/>
      <c r="K1628" s="245"/>
      <c r="L1628" s="250"/>
      <c r="M1628" s="251"/>
      <c r="N1628" s="252"/>
      <c r="O1628" s="252"/>
      <c r="P1628" s="252"/>
      <c r="Q1628" s="252"/>
      <c r="R1628" s="252"/>
      <c r="S1628" s="252"/>
      <c r="T1628" s="253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4" t="s">
        <v>179</v>
      </c>
      <c r="AU1628" s="254" t="s">
        <v>82</v>
      </c>
      <c r="AV1628" s="14" t="s">
        <v>82</v>
      </c>
      <c r="AW1628" s="14" t="s">
        <v>30</v>
      </c>
      <c r="AX1628" s="14" t="s">
        <v>73</v>
      </c>
      <c r="AY1628" s="254" t="s">
        <v>171</v>
      </c>
    </row>
    <row r="1629" s="15" customFormat="1">
      <c r="A1629" s="15"/>
      <c r="B1629" s="255"/>
      <c r="C1629" s="256"/>
      <c r="D1629" s="235" t="s">
        <v>179</v>
      </c>
      <c r="E1629" s="257" t="s">
        <v>1</v>
      </c>
      <c r="F1629" s="258" t="s">
        <v>187</v>
      </c>
      <c r="G1629" s="256"/>
      <c r="H1629" s="259">
        <v>16.5</v>
      </c>
      <c r="I1629" s="260"/>
      <c r="J1629" s="256"/>
      <c r="K1629" s="256"/>
      <c r="L1629" s="261"/>
      <c r="M1629" s="262"/>
      <c r="N1629" s="263"/>
      <c r="O1629" s="263"/>
      <c r="P1629" s="263"/>
      <c r="Q1629" s="263"/>
      <c r="R1629" s="263"/>
      <c r="S1629" s="263"/>
      <c r="T1629" s="264"/>
      <c r="U1629" s="15"/>
      <c r="V1629" s="15"/>
      <c r="W1629" s="15"/>
      <c r="X1629" s="15"/>
      <c r="Y1629" s="15"/>
      <c r="Z1629" s="15"/>
      <c r="AA1629" s="15"/>
      <c r="AB1629" s="15"/>
      <c r="AC1629" s="15"/>
      <c r="AD1629" s="15"/>
      <c r="AE1629" s="15"/>
      <c r="AT1629" s="265" t="s">
        <v>179</v>
      </c>
      <c r="AU1629" s="265" t="s">
        <v>82</v>
      </c>
      <c r="AV1629" s="15" t="s">
        <v>177</v>
      </c>
      <c r="AW1629" s="15" t="s">
        <v>30</v>
      </c>
      <c r="AX1629" s="15" t="s">
        <v>80</v>
      </c>
      <c r="AY1629" s="265" t="s">
        <v>171</v>
      </c>
    </row>
    <row r="1630" s="2" customFormat="1" ht="24.15" customHeight="1">
      <c r="A1630" s="38"/>
      <c r="B1630" s="39"/>
      <c r="C1630" s="219" t="s">
        <v>1891</v>
      </c>
      <c r="D1630" s="219" t="s">
        <v>173</v>
      </c>
      <c r="E1630" s="220" t="s">
        <v>1892</v>
      </c>
      <c r="F1630" s="221" t="s">
        <v>1893</v>
      </c>
      <c r="G1630" s="222" t="s">
        <v>211</v>
      </c>
      <c r="H1630" s="223">
        <v>16.5</v>
      </c>
      <c r="I1630" s="224"/>
      <c r="J1630" s="225">
        <f>ROUND(I1630*H1630,2)</f>
        <v>0</v>
      </c>
      <c r="K1630" s="226"/>
      <c r="L1630" s="44"/>
      <c r="M1630" s="227" t="s">
        <v>1</v>
      </c>
      <c r="N1630" s="228" t="s">
        <v>38</v>
      </c>
      <c r="O1630" s="91"/>
      <c r="P1630" s="229">
        <f>O1630*H1630</f>
        <v>0</v>
      </c>
      <c r="Q1630" s="229">
        <v>3.0000000000000001E-05</v>
      </c>
      <c r="R1630" s="229">
        <f>Q1630*H1630</f>
        <v>0.000495</v>
      </c>
      <c r="S1630" s="229">
        <v>0</v>
      </c>
      <c r="T1630" s="230">
        <f>S1630*H1630</f>
        <v>0</v>
      </c>
      <c r="U1630" s="38"/>
      <c r="V1630" s="38"/>
      <c r="W1630" s="38"/>
      <c r="X1630" s="38"/>
      <c r="Y1630" s="38"/>
      <c r="Z1630" s="38"/>
      <c r="AA1630" s="38"/>
      <c r="AB1630" s="38"/>
      <c r="AC1630" s="38"/>
      <c r="AD1630" s="38"/>
      <c r="AE1630" s="38"/>
      <c r="AR1630" s="231" t="s">
        <v>307</v>
      </c>
      <c r="AT1630" s="231" t="s">
        <v>173</v>
      </c>
      <c r="AU1630" s="231" t="s">
        <v>82</v>
      </c>
      <c r="AY1630" s="17" t="s">
        <v>171</v>
      </c>
      <c r="BE1630" s="232">
        <f>IF(N1630="základní",J1630,0)</f>
        <v>0</v>
      </c>
      <c r="BF1630" s="232">
        <f>IF(N1630="snížená",J1630,0)</f>
        <v>0</v>
      </c>
      <c r="BG1630" s="232">
        <f>IF(N1630="zákl. přenesená",J1630,0)</f>
        <v>0</v>
      </c>
      <c r="BH1630" s="232">
        <f>IF(N1630="sníž. přenesená",J1630,0)</f>
        <v>0</v>
      </c>
      <c r="BI1630" s="232">
        <f>IF(N1630="nulová",J1630,0)</f>
        <v>0</v>
      </c>
      <c r="BJ1630" s="17" t="s">
        <v>80</v>
      </c>
      <c r="BK1630" s="232">
        <f>ROUND(I1630*H1630,2)</f>
        <v>0</v>
      </c>
      <c r="BL1630" s="17" t="s">
        <v>307</v>
      </c>
      <c r="BM1630" s="231" t="s">
        <v>1894</v>
      </c>
    </row>
    <row r="1631" s="13" customFormat="1">
      <c r="A1631" s="13"/>
      <c r="B1631" s="233"/>
      <c r="C1631" s="234"/>
      <c r="D1631" s="235" t="s">
        <v>179</v>
      </c>
      <c r="E1631" s="236" t="s">
        <v>1</v>
      </c>
      <c r="F1631" s="237" t="s">
        <v>1877</v>
      </c>
      <c r="G1631" s="234"/>
      <c r="H1631" s="236" t="s">
        <v>1</v>
      </c>
      <c r="I1631" s="238"/>
      <c r="J1631" s="234"/>
      <c r="K1631" s="234"/>
      <c r="L1631" s="239"/>
      <c r="M1631" s="240"/>
      <c r="N1631" s="241"/>
      <c r="O1631" s="241"/>
      <c r="P1631" s="241"/>
      <c r="Q1631" s="241"/>
      <c r="R1631" s="241"/>
      <c r="S1631" s="241"/>
      <c r="T1631" s="242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43" t="s">
        <v>179</v>
      </c>
      <c r="AU1631" s="243" t="s">
        <v>82</v>
      </c>
      <c r="AV1631" s="13" t="s">
        <v>80</v>
      </c>
      <c r="AW1631" s="13" t="s">
        <v>30</v>
      </c>
      <c r="AX1631" s="13" t="s">
        <v>73</v>
      </c>
      <c r="AY1631" s="243" t="s">
        <v>171</v>
      </c>
    </row>
    <row r="1632" s="14" customFormat="1">
      <c r="A1632" s="14"/>
      <c r="B1632" s="244"/>
      <c r="C1632" s="245"/>
      <c r="D1632" s="235" t="s">
        <v>179</v>
      </c>
      <c r="E1632" s="246" t="s">
        <v>1</v>
      </c>
      <c r="F1632" s="247" t="s">
        <v>1878</v>
      </c>
      <c r="G1632" s="245"/>
      <c r="H1632" s="248">
        <v>16.5</v>
      </c>
      <c r="I1632" s="249"/>
      <c r="J1632" s="245"/>
      <c r="K1632" s="245"/>
      <c r="L1632" s="250"/>
      <c r="M1632" s="251"/>
      <c r="N1632" s="252"/>
      <c r="O1632" s="252"/>
      <c r="P1632" s="252"/>
      <c r="Q1632" s="252"/>
      <c r="R1632" s="252"/>
      <c r="S1632" s="252"/>
      <c r="T1632" s="253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4" t="s">
        <v>179</v>
      </c>
      <c r="AU1632" s="254" t="s">
        <v>82</v>
      </c>
      <c r="AV1632" s="14" t="s">
        <v>82</v>
      </c>
      <c r="AW1632" s="14" t="s">
        <v>30</v>
      </c>
      <c r="AX1632" s="14" t="s">
        <v>73</v>
      </c>
      <c r="AY1632" s="254" t="s">
        <v>171</v>
      </c>
    </row>
    <row r="1633" s="15" customFormat="1">
      <c r="A1633" s="15"/>
      <c r="B1633" s="255"/>
      <c r="C1633" s="256"/>
      <c r="D1633" s="235" t="s">
        <v>179</v>
      </c>
      <c r="E1633" s="257" t="s">
        <v>1</v>
      </c>
      <c r="F1633" s="258" t="s">
        <v>187</v>
      </c>
      <c r="G1633" s="256"/>
      <c r="H1633" s="259">
        <v>16.5</v>
      </c>
      <c r="I1633" s="260"/>
      <c r="J1633" s="256"/>
      <c r="K1633" s="256"/>
      <c r="L1633" s="261"/>
      <c r="M1633" s="262"/>
      <c r="N1633" s="263"/>
      <c r="O1633" s="263"/>
      <c r="P1633" s="263"/>
      <c r="Q1633" s="263"/>
      <c r="R1633" s="263"/>
      <c r="S1633" s="263"/>
      <c r="T1633" s="264"/>
      <c r="U1633" s="15"/>
      <c r="V1633" s="15"/>
      <c r="W1633" s="15"/>
      <c r="X1633" s="15"/>
      <c r="Y1633" s="15"/>
      <c r="Z1633" s="15"/>
      <c r="AA1633" s="15"/>
      <c r="AB1633" s="15"/>
      <c r="AC1633" s="15"/>
      <c r="AD1633" s="15"/>
      <c r="AE1633" s="15"/>
      <c r="AT1633" s="265" t="s">
        <v>179</v>
      </c>
      <c r="AU1633" s="265" t="s">
        <v>82</v>
      </c>
      <c r="AV1633" s="15" t="s">
        <v>177</v>
      </c>
      <c r="AW1633" s="15" t="s">
        <v>30</v>
      </c>
      <c r="AX1633" s="15" t="s">
        <v>80</v>
      </c>
      <c r="AY1633" s="265" t="s">
        <v>171</v>
      </c>
    </row>
    <row r="1634" s="2" customFormat="1" ht="24.15" customHeight="1">
      <c r="A1634" s="38"/>
      <c r="B1634" s="39"/>
      <c r="C1634" s="219" t="s">
        <v>1895</v>
      </c>
      <c r="D1634" s="219" t="s">
        <v>173</v>
      </c>
      <c r="E1634" s="220" t="s">
        <v>1896</v>
      </c>
      <c r="F1634" s="221" t="s">
        <v>1897</v>
      </c>
      <c r="G1634" s="222" t="s">
        <v>239</v>
      </c>
      <c r="H1634" s="223">
        <v>10</v>
      </c>
      <c r="I1634" s="224"/>
      <c r="J1634" s="225">
        <f>ROUND(I1634*H1634,2)</f>
        <v>0</v>
      </c>
      <c r="K1634" s="226"/>
      <c r="L1634" s="44"/>
      <c r="M1634" s="227" t="s">
        <v>1</v>
      </c>
      <c r="N1634" s="228" t="s">
        <v>38</v>
      </c>
      <c r="O1634" s="91"/>
      <c r="P1634" s="229">
        <f>O1634*H1634</f>
        <v>0</v>
      </c>
      <c r="Q1634" s="229">
        <v>2.0910000000000001E-05</v>
      </c>
      <c r="R1634" s="229">
        <f>Q1634*H1634</f>
        <v>0.00020910000000000001</v>
      </c>
      <c r="S1634" s="229">
        <v>0</v>
      </c>
      <c r="T1634" s="230">
        <f>S1634*H1634</f>
        <v>0</v>
      </c>
      <c r="U1634" s="38"/>
      <c r="V1634" s="38"/>
      <c r="W1634" s="38"/>
      <c r="X1634" s="38"/>
      <c r="Y1634" s="38"/>
      <c r="Z1634" s="38"/>
      <c r="AA1634" s="38"/>
      <c r="AB1634" s="38"/>
      <c r="AC1634" s="38"/>
      <c r="AD1634" s="38"/>
      <c r="AE1634" s="38"/>
      <c r="AR1634" s="231" t="s">
        <v>307</v>
      </c>
      <c r="AT1634" s="231" t="s">
        <v>173</v>
      </c>
      <c r="AU1634" s="231" t="s">
        <v>82</v>
      </c>
      <c r="AY1634" s="17" t="s">
        <v>171</v>
      </c>
      <c r="BE1634" s="232">
        <f>IF(N1634="základní",J1634,0)</f>
        <v>0</v>
      </c>
      <c r="BF1634" s="232">
        <f>IF(N1634="snížená",J1634,0)</f>
        <v>0</v>
      </c>
      <c r="BG1634" s="232">
        <f>IF(N1634="zákl. přenesená",J1634,0)</f>
        <v>0</v>
      </c>
      <c r="BH1634" s="232">
        <f>IF(N1634="sníž. přenesená",J1634,0)</f>
        <v>0</v>
      </c>
      <c r="BI1634" s="232">
        <f>IF(N1634="nulová",J1634,0)</f>
        <v>0</v>
      </c>
      <c r="BJ1634" s="17" t="s">
        <v>80</v>
      </c>
      <c r="BK1634" s="232">
        <f>ROUND(I1634*H1634,2)</f>
        <v>0</v>
      </c>
      <c r="BL1634" s="17" t="s">
        <v>307</v>
      </c>
      <c r="BM1634" s="231" t="s">
        <v>1898</v>
      </c>
    </row>
    <row r="1635" s="14" customFormat="1">
      <c r="A1635" s="14"/>
      <c r="B1635" s="244"/>
      <c r="C1635" s="245"/>
      <c r="D1635" s="235" t="s">
        <v>179</v>
      </c>
      <c r="E1635" s="246" t="s">
        <v>1</v>
      </c>
      <c r="F1635" s="247" t="s">
        <v>107</v>
      </c>
      <c r="G1635" s="245"/>
      <c r="H1635" s="248">
        <v>10</v>
      </c>
      <c r="I1635" s="249"/>
      <c r="J1635" s="245"/>
      <c r="K1635" s="245"/>
      <c r="L1635" s="250"/>
      <c r="M1635" s="251"/>
      <c r="N1635" s="252"/>
      <c r="O1635" s="252"/>
      <c r="P1635" s="252"/>
      <c r="Q1635" s="252"/>
      <c r="R1635" s="252"/>
      <c r="S1635" s="252"/>
      <c r="T1635" s="253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4" t="s">
        <v>179</v>
      </c>
      <c r="AU1635" s="254" t="s">
        <v>82</v>
      </c>
      <c r="AV1635" s="14" t="s">
        <v>82</v>
      </c>
      <c r="AW1635" s="14" t="s">
        <v>30</v>
      </c>
      <c r="AX1635" s="14" t="s">
        <v>73</v>
      </c>
      <c r="AY1635" s="254" t="s">
        <v>171</v>
      </c>
    </row>
    <row r="1636" s="15" customFormat="1">
      <c r="A1636" s="15"/>
      <c r="B1636" s="255"/>
      <c r="C1636" s="256"/>
      <c r="D1636" s="235" t="s">
        <v>179</v>
      </c>
      <c r="E1636" s="257" t="s">
        <v>1</v>
      </c>
      <c r="F1636" s="258" t="s">
        <v>187</v>
      </c>
      <c r="G1636" s="256"/>
      <c r="H1636" s="259">
        <v>10</v>
      </c>
      <c r="I1636" s="260"/>
      <c r="J1636" s="256"/>
      <c r="K1636" s="256"/>
      <c r="L1636" s="261"/>
      <c r="M1636" s="262"/>
      <c r="N1636" s="263"/>
      <c r="O1636" s="263"/>
      <c r="P1636" s="263"/>
      <c r="Q1636" s="263"/>
      <c r="R1636" s="263"/>
      <c r="S1636" s="263"/>
      <c r="T1636" s="264"/>
      <c r="U1636" s="15"/>
      <c r="V1636" s="15"/>
      <c r="W1636" s="15"/>
      <c r="X1636" s="15"/>
      <c r="Y1636" s="15"/>
      <c r="Z1636" s="15"/>
      <c r="AA1636" s="15"/>
      <c r="AB1636" s="15"/>
      <c r="AC1636" s="15"/>
      <c r="AD1636" s="15"/>
      <c r="AE1636" s="15"/>
      <c r="AT1636" s="265" t="s">
        <v>179</v>
      </c>
      <c r="AU1636" s="265" t="s">
        <v>82</v>
      </c>
      <c r="AV1636" s="15" t="s">
        <v>177</v>
      </c>
      <c r="AW1636" s="15" t="s">
        <v>30</v>
      </c>
      <c r="AX1636" s="15" t="s">
        <v>80</v>
      </c>
      <c r="AY1636" s="265" t="s">
        <v>171</v>
      </c>
    </row>
    <row r="1637" s="2" customFormat="1" ht="24.15" customHeight="1">
      <c r="A1637" s="38"/>
      <c r="B1637" s="39"/>
      <c r="C1637" s="219" t="s">
        <v>1899</v>
      </c>
      <c r="D1637" s="219" t="s">
        <v>173</v>
      </c>
      <c r="E1637" s="220" t="s">
        <v>1900</v>
      </c>
      <c r="F1637" s="221" t="s">
        <v>1901</v>
      </c>
      <c r="G1637" s="222" t="s">
        <v>239</v>
      </c>
      <c r="H1637" s="223">
        <v>10</v>
      </c>
      <c r="I1637" s="224"/>
      <c r="J1637" s="225">
        <f>ROUND(I1637*H1637,2)</f>
        <v>0</v>
      </c>
      <c r="K1637" s="226"/>
      <c r="L1637" s="44"/>
      <c r="M1637" s="227" t="s">
        <v>1</v>
      </c>
      <c r="N1637" s="228" t="s">
        <v>38</v>
      </c>
      <c r="O1637" s="91"/>
      <c r="P1637" s="229">
        <f>O1637*H1637</f>
        <v>0</v>
      </c>
      <c r="Q1637" s="229">
        <v>6.0000000000000002E-05</v>
      </c>
      <c r="R1637" s="229">
        <f>Q1637*H1637</f>
        <v>0.00060000000000000006</v>
      </c>
      <c r="S1637" s="229">
        <v>0</v>
      </c>
      <c r="T1637" s="230">
        <f>S1637*H1637</f>
        <v>0</v>
      </c>
      <c r="U1637" s="38"/>
      <c r="V1637" s="38"/>
      <c r="W1637" s="38"/>
      <c r="X1637" s="38"/>
      <c r="Y1637" s="38"/>
      <c r="Z1637" s="38"/>
      <c r="AA1637" s="38"/>
      <c r="AB1637" s="38"/>
      <c r="AC1637" s="38"/>
      <c r="AD1637" s="38"/>
      <c r="AE1637" s="38"/>
      <c r="AR1637" s="231" t="s">
        <v>307</v>
      </c>
      <c r="AT1637" s="231" t="s">
        <v>173</v>
      </c>
      <c r="AU1637" s="231" t="s">
        <v>82</v>
      </c>
      <c r="AY1637" s="17" t="s">
        <v>171</v>
      </c>
      <c r="BE1637" s="232">
        <f>IF(N1637="základní",J1637,0)</f>
        <v>0</v>
      </c>
      <c r="BF1637" s="232">
        <f>IF(N1637="snížená",J1637,0)</f>
        <v>0</v>
      </c>
      <c r="BG1637" s="232">
        <f>IF(N1637="zákl. přenesená",J1637,0)</f>
        <v>0</v>
      </c>
      <c r="BH1637" s="232">
        <f>IF(N1637="sníž. přenesená",J1637,0)</f>
        <v>0</v>
      </c>
      <c r="BI1637" s="232">
        <f>IF(N1637="nulová",J1637,0)</f>
        <v>0</v>
      </c>
      <c r="BJ1637" s="17" t="s">
        <v>80</v>
      </c>
      <c r="BK1637" s="232">
        <f>ROUND(I1637*H1637,2)</f>
        <v>0</v>
      </c>
      <c r="BL1637" s="17" t="s">
        <v>307</v>
      </c>
      <c r="BM1637" s="231" t="s">
        <v>1902</v>
      </c>
    </row>
    <row r="1638" s="14" customFormat="1">
      <c r="A1638" s="14"/>
      <c r="B1638" s="244"/>
      <c r="C1638" s="245"/>
      <c r="D1638" s="235" t="s">
        <v>179</v>
      </c>
      <c r="E1638" s="246" t="s">
        <v>1</v>
      </c>
      <c r="F1638" s="247" t="s">
        <v>107</v>
      </c>
      <c r="G1638" s="245"/>
      <c r="H1638" s="248">
        <v>10</v>
      </c>
      <c r="I1638" s="249"/>
      <c r="J1638" s="245"/>
      <c r="K1638" s="245"/>
      <c r="L1638" s="250"/>
      <c r="M1638" s="251"/>
      <c r="N1638" s="252"/>
      <c r="O1638" s="252"/>
      <c r="P1638" s="252"/>
      <c r="Q1638" s="252"/>
      <c r="R1638" s="252"/>
      <c r="S1638" s="252"/>
      <c r="T1638" s="253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4" t="s">
        <v>179</v>
      </c>
      <c r="AU1638" s="254" t="s">
        <v>82</v>
      </c>
      <c r="AV1638" s="14" t="s">
        <v>82</v>
      </c>
      <c r="AW1638" s="14" t="s">
        <v>30</v>
      </c>
      <c r="AX1638" s="14" t="s">
        <v>73</v>
      </c>
      <c r="AY1638" s="254" t="s">
        <v>171</v>
      </c>
    </row>
    <row r="1639" s="15" customFormat="1">
      <c r="A1639" s="15"/>
      <c r="B1639" s="255"/>
      <c r="C1639" s="256"/>
      <c r="D1639" s="235" t="s">
        <v>179</v>
      </c>
      <c r="E1639" s="257" t="s">
        <v>1</v>
      </c>
      <c r="F1639" s="258" t="s">
        <v>187</v>
      </c>
      <c r="G1639" s="256"/>
      <c r="H1639" s="259">
        <v>10</v>
      </c>
      <c r="I1639" s="260"/>
      <c r="J1639" s="256"/>
      <c r="K1639" s="256"/>
      <c r="L1639" s="261"/>
      <c r="M1639" s="262"/>
      <c r="N1639" s="263"/>
      <c r="O1639" s="263"/>
      <c r="P1639" s="263"/>
      <c r="Q1639" s="263"/>
      <c r="R1639" s="263"/>
      <c r="S1639" s="263"/>
      <c r="T1639" s="264"/>
      <c r="U1639" s="15"/>
      <c r="V1639" s="15"/>
      <c r="W1639" s="15"/>
      <c r="X1639" s="15"/>
      <c r="Y1639" s="15"/>
      <c r="Z1639" s="15"/>
      <c r="AA1639" s="15"/>
      <c r="AB1639" s="15"/>
      <c r="AC1639" s="15"/>
      <c r="AD1639" s="15"/>
      <c r="AE1639" s="15"/>
      <c r="AT1639" s="265" t="s">
        <v>179</v>
      </c>
      <c r="AU1639" s="265" t="s">
        <v>82</v>
      </c>
      <c r="AV1639" s="15" t="s">
        <v>177</v>
      </c>
      <c r="AW1639" s="15" t="s">
        <v>30</v>
      </c>
      <c r="AX1639" s="15" t="s">
        <v>80</v>
      </c>
      <c r="AY1639" s="265" t="s">
        <v>171</v>
      </c>
    </row>
    <row r="1640" s="2" customFormat="1" ht="24.15" customHeight="1">
      <c r="A1640" s="38"/>
      <c r="B1640" s="39"/>
      <c r="C1640" s="219" t="s">
        <v>1903</v>
      </c>
      <c r="D1640" s="219" t="s">
        <v>173</v>
      </c>
      <c r="E1640" s="220" t="s">
        <v>1904</v>
      </c>
      <c r="F1640" s="221" t="s">
        <v>1905</v>
      </c>
      <c r="G1640" s="222" t="s">
        <v>239</v>
      </c>
      <c r="H1640" s="223">
        <v>10</v>
      </c>
      <c r="I1640" s="224"/>
      <c r="J1640" s="225">
        <f>ROUND(I1640*H1640,2)</f>
        <v>0</v>
      </c>
      <c r="K1640" s="226"/>
      <c r="L1640" s="44"/>
      <c r="M1640" s="227" t="s">
        <v>1</v>
      </c>
      <c r="N1640" s="228" t="s">
        <v>38</v>
      </c>
      <c r="O1640" s="91"/>
      <c r="P1640" s="229">
        <f>O1640*H1640</f>
        <v>0</v>
      </c>
      <c r="Q1640" s="229">
        <v>2.0000000000000002E-05</v>
      </c>
      <c r="R1640" s="229">
        <f>Q1640*H1640</f>
        <v>0.00020000000000000001</v>
      </c>
      <c r="S1640" s="229">
        <v>0</v>
      </c>
      <c r="T1640" s="230">
        <f>S1640*H1640</f>
        <v>0</v>
      </c>
      <c r="U1640" s="38"/>
      <c r="V1640" s="38"/>
      <c r="W1640" s="38"/>
      <c r="X1640" s="38"/>
      <c r="Y1640" s="38"/>
      <c r="Z1640" s="38"/>
      <c r="AA1640" s="38"/>
      <c r="AB1640" s="38"/>
      <c r="AC1640" s="38"/>
      <c r="AD1640" s="38"/>
      <c r="AE1640" s="38"/>
      <c r="AR1640" s="231" t="s">
        <v>307</v>
      </c>
      <c r="AT1640" s="231" t="s">
        <v>173</v>
      </c>
      <c r="AU1640" s="231" t="s">
        <v>82</v>
      </c>
      <c r="AY1640" s="17" t="s">
        <v>171</v>
      </c>
      <c r="BE1640" s="232">
        <f>IF(N1640="základní",J1640,0)</f>
        <v>0</v>
      </c>
      <c r="BF1640" s="232">
        <f>IF(N1640="snížená",J1640,0)</f>
        <v>0</v>
      </c>
      <c r="BG1640" s="232">
        <f>IF(N1640="zákl. přenesená",J1640,0)</f>
        <v>0</v>
      </c>
      <c r="BH1640" s="232">
        <f>IF(N1640="sníž. přenesená",J1640,0)</f>
        <v>0</v>
      </c>
      <c r="BI1640" s="232">
        <f>IF(N1640="nulová",J1640,0)</f>
        <v>0</v>
      </c>
      <c r="BJ1640" s="17" t="s">
        <v>80</v>
      </c>
      <c r="BK1640" s="232">
        <f>ROUND(I1640*H1640,2)</f>
        <v>0</v>
      </c>
      <c r="BL1640" s="17" t="s">
        <v>307</v>
      </c>
      <c r="BM1640" s="231" t="s">
        <v>1906</v>
      </c>
    </row>
    <row r="1641" s="14" customFormat="1">
      <c r="A1641" s="14"/>
      <c r="B1641" s="244"/>
      <c r="C1641" s="245"/>
      <c r="D1641" s="235" t="s">
        <v>179</v>
      </c>
      <c r="E1641" s="246" t="s">
        <v>1</v>
      </c>
      <c r="F1641" s="247" t="s">
        <v>107</v>
      </c>
      <c r="G1641" s="245"/>
      <c r="H1641" s="248">
        <v>10</v>
      </c>
      <c r="I1641" s="249"/>
      <c r="J1641" s="245"/>
      <c r="K1641" s="245"/>
      <c r="L1641" s="250"/>
      <c r="M1641" s="251"/>
      <c r="N1641" s="252"/>
      <c r="O1641" s="252"/>
      <c r="P1641" s="252"/>
      <c r="Q1641" s="252"/>
      <c r="R1641" s="252"/>
      <c r="S1641" s="252"/>
      <c r="T1641" s="253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4" t="s">
        <v>179</v>
      </c>
      <c r="AU1641" s="254" t="s">
        <v>82</v>
      </c>
      <c r="AV1641" s="14" t="s">
        <v>82</v>
      </c>
      <c r="AW1641" s="14" t="s">
        <v>30</v>
      </c>
      <c r="AX1641" s="14" t="s">
        <v>73</v>
      </c>
      <c r="AY1641" s="254" t="s">
        <v>171</v>
      </c>
    </row>
    <row r="1642" s="15" customFormat="1">
      <c r="A1642" s="15"/>
      <c r="B1642" s="255"/>
      <c r="C1642" s="256"/>
      <c r="D1642" s="235" t="s">
        <v>179</v>
      </c>
      <c r="E1642" s="257" t="s">
        <v>1</v>
      </c>
      <c r="F1642" s="258" t="s">
        <v>187</v>
      </c>
      <c r="G1642" s="256"/>
      <c r="H1642" s="259">
        <v>10</v>
      </c>
      <c r="I1642" s="260"/>
      <c r="J1642" s="256"/>
      <c r="K1642" s="256"/>
      <c r="L1642" s="261"/>
      <c r="M1642" s="262"/>
      <c r="N1642" s="263"/>
      <c r="O1642" s="263"/>
      <c r="P1642" s="263"/>
      <c r="Q1642" s="263"/>
      <c r="R1642" s="263"/>
      <c r="S1642" s="263"/>
      <c r="T1642" s="264"/>
      <c r="U1642" s="15"/>
      <c r="V1642" s="15"/>
      <c r="W1642" s="15"/>
      <c r="X1642" s="15"/>
      <c r="Y1642" s="15"/>
      <c r="Z1642" s="15"/>
      <c r="AA1642" s="15"/>
      <c r="AB1642" s="15"/>
      <c r="AC1642" s="15"/>
      <c r="AD1642" s="15"/>
      <c r="AE1642" s="15"/>
      <c r="AT1642" s="265" t="s">
        <v>179</v>
      </c>
      <c r="AU1642" s="265" t="s">
        <v>82</v>
      </c>
      <c r="AV1642" s="15" t="s">
        <v>177</v>
      </c>
      <c r="AW1642" s="15" t="s">
        <v>30</v>
      </c>
      <c r="AX1642" s="15" t="s">
        <v>80</v>
      </c>
      <c r="AY1642" s="265" t="s">
        <v>171</v>
      </c>
    </row>
    <row r="1643" s="12" customFormat="1" ht="22.8" customHeight="1">
      <c r="A1643" s="12"/>
      <c r="B1643" s="203"/>
      <c r="C1643" s="204"/>
      <c r="D1643" s="205" t="s">
        <v>72</v>
      </c>
      <c r="E1643" s="217" t="s">
        <v>1907</v>
      </c>
      <c r="F1643" s="217" t="s">
        <v>1908</v>
      </c>
      <c r="G1643" s="204"/>
      <c r="H1643" s="204"/>
      <c r="I1643" s="207"/>
      <c r="J1643" s="218">
        <f>BK1643</f>
        <v>0</v>
      </c>
      <c r="K1643" s="204"/>
      <c r="L1643" s="209"/>
      <c r="M1643" s="210"/>
      <c r="N1643" s="211"/>
      <c r="O1643" s="211"/>
      <c r="P1643" s="212">
        <f>SUM(P1644:P1762)</f>
        <v>0</v>
      </c>
      <c r="Q1643" s="211"/>
      <c r="R1643" s="212">
        <f>SUM(R1644:R1762)</f>
        <v>0.34159378856</v>
      </c>
      <c r="S1643" s="211"/>
      <c r="T1643" s="213">
        <f>SUM(T1644:T1762)</f>
        <v>0.090914269999999991</v>
      </c>
      <c r="U1643" s="12"/>
      <c r="V1643" s="12"/>
      <c r="W1643" s="12"/>
      <c r="X1643" s="12"/>
      <c r="Y1643" s="12"/>
      <c r="Z1643" s="12"/>
      <c r="AA1643" s="12"/>
      <c r="AB1643" s="12"/>
      <c r="AC1643" s="12"/>
      <c r="AD1643" s="12"/>
      <c r="AE1643" s="12"/>
      <c r="AR1643" s="214" t="s">
        <v>82</v>
      </c>
      <c r="AT1643" s="215" t="s">
        <v>72</v>
      </c>
      <c r="AU1643" s="215" t="s">
        <v>80</v>
      </c>
      <c r="AY1643" s="214" t="s">
        <v>171</v>
      </c>
      <c r="BK1643" s="216">
        <f>SUM(BK1644:BK1762)</f>
        <v>0</v>
      </c>
    </row>
    <row r="1644" s="2" customFormat="1" ht="24.15" customHeight="1">
      <c r="A1644" s="38"/>
      <c r="B1644" s="39"/>
      <c r="C1644" s="219" t="s">
        <v>1909</v>
      </c>
      <c r="D1644" s="219" t="s">
        <v>173</v>
      </c>
      <c r="E1644" s="220" t="s">
        <v>1910</v>
      </c>
      <c r="F1644" s="221" t="s">
        <v>1911</v>
      </c>
      <c r="G1644" s="222" t="s">
        <v>211</v>
      </c>
      <c r="H1644" s="223">
        <v>341.84699999999998</v>
      </c>
      <c r="I1644" s="224"/>
      <c r="J1644" s="225">
        <f>ROUND(I1644*H1644,2)</f>
        <v>0</v>
      </c>
      <c r="K1644" s="226"/>
      <c r="L1644" s="44"/>
      <c r="M1644" s="227" t="s">
        <v>1</v>
      </c>
      <c r="N1644" s="228" t="s">
        <v>38</v>
      </c>
      <c r="O1644" s="91"/>
      <c r="P1644" s="229">
        <f>O1644*H1644</f>
        <v>0</v>
      </c>
      <c r="Q1644" s="229">
        <v>0</v>
      </c>
      <c r="R1644" s="229">
        <f>Q1644*H1644</f>
        <v>0</v>
      </c>
      <c r="S1644" s="229">
        <v>0</v>
      </c>
      <c r="T1644" s="230">
        <f>S1644*H1644</f>
        <v>0</v>
      </c>
      <c r="U1644" s="38"/>
      <c r="V1644" s="38"/>
      <c r="W1644" s="38"/>
      <c r="X1644" s="38"/>
      <c r="Y1644" s="38"/>
      <c r="Z1644" s="38"/>
      <c r="AA1644" s="38"/>
      <c r="AB1644" s="38"/>
      <c r="AC1644" s="38"/>
      <c r="AD1644" s="38"/>
      <c r="AE1644" s="38"/>
      <c r="AR1644" s="231" t="s">
        <v>307</v>
      </c>
      <c r="AT1644" s="231" t="s">
        <v>173</v>
      </c>
      <c r="AU1644" s="231" t="s">
        <v>82</v>
      </c>
      <c r="AY1644" s="17" t="s">
        <v>171</v>
      </c>
      <c r="BE1644" s="232">
        <f>IF(N1644="základní",J1644,0)</f>
        <v>0</v>
      </c>
      <c r="BF1644" s="232">
        <f>IF(N1644="snížená",J1644,0)</f>
        <v>0</v>
      </c>
      <c r="BG1644" s="232">
        <f>IF(N1644="zákl. přenesená",J1644,0)</f>
        <v>0</v>
      </c>
      <c r="BH1644" s="232">
        <f>IF(N1644="sníž. přenesená",J1644,0)</f>
        <v>0</v>
      </c>
      <c r="BI1644" s="232">
        <f>IF(N1644="nulová",J1644,0)</f>
        <v>0</v>
      </c>
      <c r="BJ1644" s="17" t="s">
        <v>80</v>
      </c>
      <c r="BK1644" s="232">
        <f>ROUND(I1644*H1644,2)</f>
        <v>0</v>
      </c>
      <c r="BL1644" s="17" t="s">
        <v>307</v>
      </c>
      <c r="BM1644" s="231" t="s">
        <v>1912</v>
      </c>
    </row>
    <row r="1645" s="13" customFormat="1">
      <c r="A1645" s="13"/>
      <c r="B1645" s="233"/>
      <c r="C1645" s="234"/>
      <c r="D1645" s="235" t="s">
        <v>179</v>
      </c>
      <c r="E1645" s="236" t="s">
        <v>1</v>
      </c>
      <c r="F1645" s="237" t="s">
        <v>261</v>
      </c>
      <c r="G1645" s="234"/>
      <c r="H1645" s="236" t="s">
        <v>1</v>
      </c>
      <c r="I1645" s="238"/>
      <c r="J1645" s="234"/>
      <c r="K1645" s="234"/>
      <c r="L1645" s="239"/>
      <c r="M1645" s="240"/>
      <c r="N1645" s="241"/>
      <c r="O1645" s="241"/>
      <c r="P1645" s="241"/>
      <c r="Q1645" s="241"/>
      <c r="R1645" s="241"/>
      <c r="S1645" s="241"/>
      <c r="T1645" s="242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43" t="s">
        <v>179</v>
      </c>
      <c r="AU1645" s="243" t="s">
        <v>82</v>
      </c>
      <c r="AV1645" s="13" t="s">
        <v>80</v>
      </c>
      <c r="AW1645" s="13" t="s">
        <v>30</v>
      </c>
      <c r="AX1645" s="13" t="s">
        <v>73</v>
      </c>
      <c r="AY1645" s="243" t="s">
        <v>171</v>
      </c>
    </row>
    <row r="1646" s="14" customFormat="1">
      <c r="A1646" s="14"/>
      <c r="B1646" s="244"/>
      <c r="C1646" s="245"/>
      <c r="D1646" s="235" t="s">
        <v>179</v>
      </c>
      <c r="E1646" s="246" t="s">
        <v>1</v>
      </c>
      <c r="F1646" s="247" t="s">
        <v>262</v>
      </c>
      <c r="G1646" s="245"/>
      <c r="H1646" s="248">
        <v>66.914000000000001</v>
      </c>
      <c r="I1646" s="249"/>
      <c r="J1646" s="245"/>
      <c r="K1646" s="245"/>
      <c r="L1646" s="250"/>
      <c r="M1646" s="251"/>
      <c r="N1646" s="252"/>
      <c r="O1646" s="252"/>
      <c r="P1646" s="252"/>
      <c r="Q1646" s="252"/>
      <c r="R1646" s="252"/>
      <c r="S1646" s="252"/>
      <c r="T1646" s="253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4" t="s">
        <v>179</v>
      </c>
      <c r="AU1646" s="254" t="s">
        <v>82</v>
      </c>
      <c r="AV1646" s="14" t="s">
        <v>82</v>
      </c>
      <c r="AW1646" s="14" t="s">
        <v>30</v>
      </c>
      <c r="AX1646" s="14" t="s">
        <v>73</v>
      </c>
      <c r="AY1646" s="254" t="s">
        <v>171</v>
      </c>
    </row>
    <row r="1647" s="13" customFormat="1">
      <c r="A1647" s="13"/>
      <c r="B1647" s="233"/>
      <c r="C1647" s="234"/>
      <c r="D1647" s="235" t="s">
        <v>179</v>
      </c>
      <c r="E1647" s="236" t="s">
        <v>1</v>
      </c>
      <c r="F1647" s="237" t="s">
        <v>263</v>
      </c>
      <c r="G1647" s="234"/>
      <c r="H1647" s="236" t="s">
        <v>1</v>
      </c>
      <c r="I1647" s="238"/>
      <c r="J1647" s="234"/>
      <c r="K1647" s="234"/>
      <c r="L1647" s="239"/>
      <c r="M1647" s="240"/>
      <c r="N1647" s="241"/>
      <c r="O1647" s="241"/>
      <c r="P1647" s="241"/>
      <c r="Q1647" s="241"/>
      <c r="R1647" s="241"/>
      <c r="S1647" s="241"/>
      <c r="T1647" s="242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43" t="s">
        <v>179</v>
      </c>
      <c r="AU1647" s="243" t="s">
        <v>82</v>
      </c>
      <c r="AV1647" s="13" t="s">
        <v>80</v>
      </c>
      <c r="AW1647" s="13" t="s">
        <v>30</v>
      </c>
      <c r="AX1647" s="13" t="s">
        <v>73</v>
      </c>
      <c r="AY1647" s="243" t="s">
        <v>171</v>
      </c>
    </row>
    <row r="1648" s="14" customFormat="1">
      <c r="A1648" s="14"/>
      <c r="B1648" s="244"/>
      <c r="C1648" s="245"/>
      <c r="D1648" s="235" t="s">
        <v>179</v>
      </c>
      <c r="E1648" s="246" t="s">
        <v>1</v>
      </c>
      <c r="F1648" s="247" t="s">
        <v>264</v>
      </c>
      <c r="G1648" s="245"/>
      <c r="H1648" s="248">
        <v>21.364000000000001</v>
      </c>
      <c r="I1648" s="249"/>
      <c r="J1648" s="245"/>
      <c r="K1648" s="245"/>
      <c r="L1648" s="250"/>
      <c r="M1648" s="251"/>
      <c r="N1648" s="252"/>
      <c r="O1648" s="252"/>
      <c r="P1648" s="252"/>
      <c r="Q1648" s="252"/>
      <c r="R1648" s="252"/>
      <c r="S1648" s="252"/>
      <c r="T1648" s="253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4" t="s">
        <v>179</v>
      </c>
      <c r="AU1648" s="254" t="s">
        <v>82</v>
      </c>
      <c r="AV1648" s="14" t="s">
        <v>82</v>
      </c>
      <c r="AW1648" s="14" t="s">
        <v>30</v>
      </c>
      <c r="AX1648" s="14" t="s">
        <v>73</v>
      </c>
      <c r="AY1648" s="254" t="s">
        <v>171</v>
      </c>
    </row>
    <row r="1649" s="13" customFormat="1">
      <c r="A1649" s="13"/>
      <c r="B1649" s="233"/>
      <c r="C1649" s="234"/>
      <c r="D1649" s="235" t="s">
        <v>179</v>
      </c>
      <c r="E1649" s="236" t="s">
        <v>1</v>
      </c>
      <c r="F1649" s="237" t="s">
        <v>265</v>
      </c>
      <c r="G1649" s="234"/>
      <c r="H1649" s="236" t="s">
        <v>1</v>
      </c>
      <c r="I1649" s="238"/>
      <c r="J1649" s="234"/>
      <c r="K1649" s="234"/>
      <c r="L1649" s="239"/>
      <c r="M1649" s="240"/>
      <c r="N1649" s="241"/>
      <c r="O1649" s="241"/>
      <c r="P1649" s="241"/>
      <c r="Q1649" s="241"/>
      <c r="R1649" s="241"/>
      <c r="S1649" s="241"/>
      <c r="T1649" s="242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43" t="s">
        <v>179</v>
      </c>
      <c r="AU1649" s="243" t="s">
        <v>82</v>
      </c>
      <c r="AV1649" s="13" t="s">
        <v>80</v>
      </c>
      <c r="AW1649" s="13" t="s">
        <v>30</v>
      </c>
      <c r="AX1649" s="13" t="s">
        <v>73</v>
      </c>
      <c r="AY1649" s="243" t="s">
        <v>171</v>
      </c>
    </row>
    <row r="1650" s="14" customFormat="1">
      <c r="A1650" s="14"/>
      <c r="B1650" s="244"/>
      <c r="C1650" s="245"/>
      <c r="D1650" s="235" t="s">
        <v>179</v>
      </c>
      <c r="E1650" s="246" t="s">
        <v>1</v>
      </c>
      <c r="F1650" s="247" t="s">
        <v>266</v>
      </c>
      <c r="G1650" s="245"/>
      <c r="H1650" s="248">
        <v>10.102</v>
      </c>
      <c r="I1650" s="249"/>
      <c r="J1650" s="245"/>
      <c r="K1650" s="245"/>
      <c r="L1650" s="250"/>
      <c r="M1650" s="251"/>
      <c r="N1650" s="252"/>
      <c r="O1650" s="252"/>
      <c r="P1650" s="252"/>
      <c r="Q1650" s="252"/>
      <c r="R1650" s="252"/>
      <c r="S1650" s="252"/>
      <c r="T1650" s="253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4" t="s">
        <v>179</v>
      </c>
      <c r="AU1650" s="254" t="s">
        <v>82</v>
      </c>
      <c r="AV1650" s="14" t="s">
        <v>82</v>
      </c>
      <c r="AW1650" s="14" t="s">
        <v>30</v>
      </c>
      <c r="AX1650" s="14" t="s">
        <v>73</v>
      </c>
      <c r="AY1650" s="254" t="s">
        <v>171</v>
      </c>
    </row>
    <row r="1651" s="13" customFormat="1">
      <c r="A1651" s="13"/>
      <c r="B1651" s="233"/>
      <c r="C1651" s="234"/>
      <c r="D1651" s="235" t="s">
        <v>179</v>
      </c>
      <c r="E1651" s="236" t="s">
        <v>1</v>
      </c>
      <c r="F1651" s="237" t="s">
        <v>267</v>
      </c>
      <c r="G1651" s="234"/>
      <c r="H1651" s="236" t="s">
        <v>1</v>
      </c>
      <c r="I1651" s="238"/>
      <c r="J1651" s="234"/>
      <c r="K1651" s="234"/>
      <c r="L1651" s="239"/>
      <c r="M1651" s="240"/>
      <c r="N1651" s="241"/>
      <c r="O1651" s="241"/>
      <c r="P1651" s="241"/>
      <c r="Q1651" s="241"/>
      <c r="R1651" s="241"/>
      <c r="S1651" s="241"/>
      <c r="T1651" s="242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43" t="s">
        <v>179</v>
      </c>
      <c r="AU1651" s="243" t="s">
        <v>82</v>
      </c>
      <c r="AV1651" s="13" t="s">
        <v>80</v>
      </c>
      <c r="AW1651" s="13" t="s">
        <v>30</v>
      </c>
      <c r="AX1651" s="13" t="s">
        <v>73</v>
      </c>
      <c r="AY1651" s="243" t="s">
        <v>171</v>
      </c>
    </row>
    <row r="1652" s="14" customFormat="1">
      <c r="A1652" s="14"/>
      <c r="B1652" s="244"/>
      <c r="C1652" s="245"/>
      <c r="D1652" s="235" t="s">
        <v>179</v>
      </c>
      <c r="E1652" s="246" t="s">
        <v>1</v>
      </c>
      <c r="F1652" s="247" t="s">
        <v>268</v>
      </c>
      <c r="G1652" s="245"/>
      <c r="H1652" s="248">
        <v>10.131</v>
      </c>
      <c r="I1652" s="249"/>
      <c r="J1652" s="245"/>
      <c r="K1652" s="245"/>
      <c r="L1652" s="250"/>
      <c r="M1652" s="251"/>
      <c r="N1652" s="252"/>
      <c r="O1652" s="252"/>
      <c r="P1652" s="252"/>
      <c r="Q1652" s="252"/>
      <c r="R1652" s="252"/>
      <c r="S1652" s="252"/>
      <c r="T1652" s="253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4" t="s">
        <v>179</v>
      </c>
      <c r="AU1652" s="254" t="s">
        <v>82</v>
      </c>
      <c r="AV1652" s="14" t="s">
        <v>82</v>
      </c>
      <c r="AW1652" s="14" t="s">
        <v>30</v>
      </c>
      <c r="AX1652" s="14" t="s">
        <v>73</v>
      </c>
      <c r="AY1652" s="254" t="s">
        <v>171</v>
      </c>
    </row>
    <row r="1653" s="13" customFormat="1">
      <c r="A1653" s="13"/>
      <c r="B1653" s="233"/>
      <c r="C1653" s="234"/>
      <c r="D1653" s="235" t="s">
        <v>179</v>
      </c>
      <c r="E1653" s="236" t="s">
        <v>1</v>
      </c>
      <c r="F1653" s="237" t="s">
        <v>269</v>
      </c>
      <c r="G1653" s="234"/>
      <c r="H1653" s="236" t="s">
        <v>1</v>
      </c>
      <c r="I1653" s="238"/>
      <c r="J1653" s="234"/>
      <c r="K1653" s="234"/>
      <c r="L1653" s="239"/>
      <c r="M1653" s="240"/>
      <c r="N1653" s="241"/>
      <c r="O1653" s="241"/>
      <c r="P1653" s="241"/>
      <c r="Q1653" s="241"/>
      <c r="R1653" s="241"/>
      <c r="S1653" s="241"/>
      <c r="T1653" s="242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43" t="s">
        <v>179</v>
      </c>
      <c r="AU1653" s="243" t="s">
        <v>82</v>
      </c>
      <c r="AV1653" s="13" t="s">
        <v>80</v>
      </c>
      <c r="AW1653" s="13" t="s">
        <v>30</v>
      </c>
      <c r="AX1653" s="13" t="s">
        <v>73</v>
      </c>
      <c r="AY1653" s="243" t="s">
        <v>171</v>
      </c>
    </row>
    <row r="1654" s="14" customFormat="1">
      <c r="A1654" s="14"/>
      <c r="B1654" s="244"/>
      <c r="C1654" s="245"/>
      <c r="D1654" s="235" t="s">
        <v>179</v>
      </c>
      <c r="E1654" s="246" t="s">
        <v>1</v>
      </c>
      <c r="F1654" s="247" t="s">
        <v>270</v>
      </c>
      <c r="G1654" s="245"/>
      <c r="H1654" s="248">
        <v>65.462000000000003</v>
      </c>
      <c r="I1654" s="249"/>
      <c r="J1654" s="245"/>
      <c r="K1654" s="245"/>
      <c r="L1654" s="250"/>
      <c r="M1654" s="251"/>
      <c r="N1654" s="252"/>
      <c r="O1654" s="252"/>
      <c r="P1654" s="252"/>
      <c r="Q1654" s="252"/>
      <c r="R1654" s="252"/>
      <c r="S1654" s="252"/>
      <c r="T1654" s="253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4" t="s">
        <v>179</v>
      </c>
      <c r="AU1654" s="254" t="s">
        <v>82</v>
      </c>
      <c r="AV1654" s="14" t="s">
        <v>82</v>
      </c>
      <c r="AW1654" s="14" t="s">
        <v>30</v>
      </c>
      <c r="AX1654" s="14" t="s">
        <v>73</v>
      </c>
      <c r="AY1654" s="254" t="s">
        <v>171</v>
      </c>
    </row>
    <row r="1655" s="13" customFormat="1">
      <c r="A1655" s="13"/>
      <c r="B1655" s="233"/>
      <c r="C1655" s="234"/>
      <c r="D1655" s="235" t="s">
        <v>179</v>
      </c>
      <c r="E1655" s="236" t="s">
        <v>1</v>
      </c>
      <c r="F1655" s="237" t="s">
        <v>183</v>
      </c>
      <c r="G1655" s="234"/>
      <c r="H1655" s="236" t="s">
        <v>1</v>
      </c>
      <c r="I1655" s="238"/>
      <c r="J1655" s="234"/>
      <c r="K1655" s="234"/>
      <c r="L1655" s="239"/>
      <c r="M1655" s="240"/>
      <c r="N1655" s="241"/>
      <c r="O1655" s="241"/>
      <c r="P1655" s="241"/>
      <c r="Q1655" s="241"/>
      <c r="R1655" s="241"/>
      <c r="S1655" s="241"/>
      <c r="T1655" s="242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43" t="s">
        <v>179</v>
      </c>
      <c r="AU1655" s="243" t="s">
        <v>82</v>
      </c>
      <c r="AV1655" s="13" t="s">
        <v>80</v>
      </c>
      <c r="AW1655" s="13" t="s">
        <v>30</v>
      </c>
      <c r="AX1655" s="13" t="s">
        <v>73</v>
      </c>
      <c r="AY1655" s="243" t="s">
        <v>171</v>
      </c>
    </row>
    <row r="1656" s="14" customFormat="1">
      <c r="A1656" s="14"/>
      <c r="B1656" s="244"/>
      <c r="C1656" s="245"/>
      <c r="D1656" s="235" t="s">
        <v>179</v>
      </c>
      <c r="E1656" s="246" t="s">
        <v>1</v>
      </c>
      <c r="F1656" s="247" t="s">
        <v>271</v>
      </c>
      <c r="G1656" s="245"/>
      <c r="H1656" s="248">
        <v>16.283999999999999</v>
      </c>
      <c r="I1656" s="249"/>
      <c r="J1656" s="245"/>
      <c r="K1656" s="245"/>
      <c r="L1656" s="250"/>
      <c r="M1656" s="251"/>
      <c r="N1656" s="252"/>
      <c r="O1656" s="252"/>
      <c r="P1656" s="252"/>
      <c r="Q1656" s="252"/>
      <c r="R1656" s="252"/>
      <c r="S1656" s="252"/>
      <c r="T1656" s="253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4" t="s">
        <v>179</v>
      </c>
      <c r="AU1656" s="254" t="s">
        <v>82</v>
      </c>
      <c r="AV1656" s="14" t="s">
        <v>82</v>
      </c>
      <c r="AW1656" s="14" t="s">
        <v>30</v>
      </c>
      <c r="AX1656" s="14" t="s">
        <v>73</v>
      </c>
      <c r="AY1656" s="254" t="s">
        <v>171</v>
      </c>
    </row>
    <row r="1657" s="13" customFormat="1">
      <c r="A1657" s="13"/>
      <c r="B1657" s="233"/>
      <c r="C1657" s="234"/>
      <c r="D1657" s="235" t="s">
        <v>179</v>
      </c>
      <c r="E1657" s="236" t="s">
        <v>1</v>
      </c>
      <c r="F1657" s="237" t="s">
        <v>272</v>
      </c>
      <c r="G1657" s="234"/>
      <c r="H1657" s="236" t="s">
        <v>1</v>
      </c>
      <c r="I1657" s="238"/>
      <c r="J1657" s="234"/>
      <c r="K1657" s="234"/>
      <c r="L1657" s="239"/>
      <c r="M1657" s="240"/>
      <c r="N1657" s="241"/>
      <c r="O1657" s="241"/>
      <c r="P1657" s="241"/>
      <c r="Q1657" s="241"/>
      <c r="R1657" s="241"/>
      <c r="S1657" s="241"/>
      <c r="T1657" s="242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43" t="s">
        <v>179</v>
      </c>
      <c r="AU1657" s="243" t="s">
        <v>82</v>
      </c>
      <c r="AV1657" s="13" t="s">
        <v>80</v>
      </c>
      <c r="AW1657" s="13" t="s">
        <v>30</v>
      </c>
      <c r="AX1657" s="13" t="s">
        <v>73</v>
      </c>
      <c r="AY1657" s="243" t="s">
        <v>171</v>
      </c>
    </row>
    <row r="1658" s="14" customFormat="1">
      <c r="A1658" s="14"/>
      <c r="B1658" s="244"/>
      <c r="C1658" s="245"/>
      <c r="D1658" s="235" t="s">
        <v>179</v>
      </c>
      <c r="E1658" s="246" t="s">
        <v>1</v>
      </c>
      <c r="F1658" s="247" t="s">
        <v>273</v>
      </c>
      <c r="G1658" s="245"/>
      <c r="H1658" s="248">
        <v>42.810000000000002</v>
      </c>
      <c r="I1658" s="249"/>
      <c r="J1658" s="245"/>
      <c r="K1658" s="245"/>
      <c r="L1658" s="250"/>
      <c r="M1658" s="251"/>
      <c r="N1658" s="252"/>
      <c r="O1658" s="252"/>
      <c r="P1658" s="252"/>
      <c r="Q1658" s="252"/>
      <c r="R1658" s="252"/>
      <c r="S1658" s="252"/>
      <c r="T1658" s="253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4" t="s">
        <v>179</v>
      </c>
      <c r="AU1658" s="254" t="s">
        <v>82</v>
      </c>
      <c r="AV1658" s="14" t="s">
        <v>82</v>
      </c>
      <c r="AW1658" s="14" t="s">
        <v>30</v>
      </c>
      <c r="AX1658" s="14" t="s">
        <v>73</v>
      </c>
      <c r="AY1658" s="254" t="s">
        <v>171</v>
      </c>
    </row>
    <row r="1659" s="13" customFormat="1">
      <c r="A1659" s="13"/>
      <c r="B1659" s="233"/>
      <c r="C1659" s="234"/>
      <c r="D1659" s="235" t="s">
        <v>179</v>
      </c>
      <c r="E1659" s="236" t="s">
        <v>1</v>
      </c>
      <c r="F1659" s="237" t="s">
        <v>274</v>
      </c>
      <c r="G1659" s="234"/>
      <c r="H1659" s="236" t="s">
        <v>1</v>
      </c>
      <c r="I1659" s="238"/>
      <c r="J1659" s="234"/>
      <c r="K1659" s="234"/>
      <c r="L1659" s="239"/>
      <c r="M1659" s="240"/>
      <c r="N1659" s="241"/>
      <c r="O1659" s="241"/>
      <c r="P1659" s="241"/>
      <c r="Q1659" s="241"/>
      <c r="R1659" s="241"/>
      <c r="S1659" s="241"/>
      <c r="T1659" s="242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43" t="s">
        <v>179</v>
      </c>
      <c r="AU1659" s="243" t="s">
        <v>82</v>
      </c>
      <c r="AV1659" s="13" t="s">
        <v>80</v>
      </c>
      <c r="AW1659" s="13" t="s">
        <v>30</v>
      </c>
      <c r="AX1659" s="13" t="s">
        <v>73</v>
      </c>
      <c r="AY1659" s="243" t="s">
        <v>171</v>
      </c>
    </row>
    <row r="1660" s="14" customFormat="1">
      <c r="A1660" s="14"/>
      <c r="B1660" s="244"/>
      <c r="C1660" s="245"/>
      <c r="D1660" s="235" t="s">
        <v>179</v>
      </c>
      <c r="E1660" s="246" t="s">
        <v>1</v>
      </c>
      <c r="F1660" s="247" t="s">
        <v>275</v>
      </c>
      <c r="G1660" s="245"/>
      <c r="H1660" s="248">
        <v>8.1760000000000002</v>
      </c>
      <c r="I1660" s="249"/>
      <c r="J1660" s="245"/>
      <c r="K1660" s="245"/>
      <c r="L1660" s="250"/>
      <c r="M1660" s="251"/>
      <c r="N1660" s="252"/>
      <c r="O1660" s="252"/>
      <c r="P1660" s="252"/>
      <c r="Q1660" s="252"/>
      <c r="R1660" s="252"/>
      <c r="S1660" s="252"/>
      <c r="T1660" s="253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54" t="s">
        <v>179</v>
      </c>
      <c r="AU1660" s="254" t="s">
        <v>82</v>
      </c>
      <c r="AV1660" s="14" t="s">
        <v>82</v>
      </c>
      <c r="AW1660" s="14" t="s">
        <v>30</v>
      </c>
      <c r="AX1660" s="14" t="s">
        <v>73</v>
      </c>
      <c r="AY1660" s="254" t="s">
        <v>171</v>
      </c>
    </row>
    <row r="1661" s="13" customFormat="1">
      <c r="A1661" s="13"/>
      <c r="B1661" s="233"/>
      <c r="C1661" s="234"/>
      <c r="D1661" s="235" t="s">
        <v>179</v>
      </c>
      <c r="E1661" s="236" t="s">
        <v>1</v>
      </c>
      <c r="F1661" s="237" t="s">
        <v>276</v>
      </c>
      <c r="G1661" s="234"/>
      <c r="H1661" s="236" t="s">
        <v>1</v>
      </c>
      <c r="I1661" s="238"/>
      <c r="J1661" s="234"/>
      <c r="K1661" s="234"/>
      <c r="L1661" s="239"/>
      <c r="M1661" s="240"/>
      <c r="N1661" s="241"/>
      <c r="O1661" s="241"/>
      <c r="P1661" s="241"/>
      <c r="Q1661" s="241"/>
      <c r="R1661" s="241"/>
      <c r="S1661" s="241"/>
      <c r="T1661" s="242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43" t="s">
        <v>179</v>
      </c>
      <c r="AU1661" s="243" t="s">
        <v>82</v>
      </c>
      <c r="AV1661" s="13" t="s">
        <v>80</v>
      </c>
      <c r="AW1661" s="13" t="s">
        <v>30</v>
      </c>
      <c r="AX1661" s="13" t="s">
        <v>73</v>
      </c>
      <c r="AY1661" s="243" t="s">
        <v>171</v>
      </c>
    </row>
    <row r="1662" s="14" customFormat="1">
      <c r="A1662" s="14"/>
      <c r="B1662" s="244"/>
      <c r="C1662" s="245"/>
      <c r="D1662" s="235" t="s">
        <v>179</v>
      </c>
      <c r="E1662" s="246" t="s">
        <v>1</v>
      </c>
      <c r="F1662" s="247" t="s">
        <v>277</v>
      </c>
      <c r="G1662" s="245"/>
      <c r="H1662" s="248">
        <v>65.007000000000005</v>
      </c>
      <c r="I1662" s="249"/>
      <c r="J1662" s="245"/>
      <c r="K1662" s="245"/>
      <c r="L1662" s="250"/>
      <c r="M1662" s="251"/>
      <c r="N1662" s="252"/>
      <c r="O1662" s="252"/>
      <c r="P1662" s="252"/>
      <c r="Q1662" s="252"/>
      <c r="R1662" s="252"/>
      <c r="S1662" s="252"/>
      <c r="T1662" s="253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4" t="s">
        <v>179</v>
      </c>
      <c r="AU1662" s="254" t="s">
        <v>82</v>
      </c>
      <c r="AV1662" s="14" t="s">
        <v>82</v>
      </c>
      <c r="AW1662" s="14" t="s">
        <v>30</v>
      </c>
      <c r="AX1662" s="14" t="s">
        <v>73</v>
      </c>
      <c r="AY1662" s="254" t="s">
        <v>171</v>
      </c>
    </row>
    <row r="1663" s="13" customFormat="1">
      <c r="A1663" s="13"/>
      <c r="B1663" s="233"/>
      <c r="C1663" s="234"/>
      <c r="D1663" s="235" t="s">
        <v>179</v>
      </c>
      <c r="E1663" s="236" t="s">
        <v>1</v>
      </c>
      <c r="F1663" s="237" t="s">
        <v>278</v>
      </c>
      <c r="G1663" s="234"/>
      <c r="H1663" s="236" t="s">
        <v>1</v>
      </c>
      <c r="I1663" s="238"/>
      <c r="J1663" s="234"/>
      <c r="K1663" s="234"/>
      <c r="L1663" s="239"/>
      <c r="M1663" s="240"/>
      <c r="N1663" s="241"/>
      <c r="O1663" s="241"/>
      <c r="P1663" s="241"/>
      <c r="Q1663" s="241"/>
      <c r="R1663" s="241"/>
      <c r="S1663" s="241"/>
      <c r="T1663" s="242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43" t="s">
        <v>179</v>
      </c>
      <c r="AU1663" s="243" t="s">
        <v>82</v>
      </c>
      <c r="AV1663" s="13" t="s">
        <v>80</v>
      </c>
      <c r="AW1663" s="13" t="s">
        <v>30</v>
      </c>
      <c r="AX1663" s="13" t="s">
        <v>73</v>
      </c>
      <c r="AY1663" s="243" t="s">
        <v>171</v>
      </c>
    </row>
    <row r="1664" s="14" customFormat="1">
      <c r="A1664" s="14"/>
      <c r="B1664" s="244"/>
      <c r="C1664" s="245"/>
      <c r="D1664" s="235" t="s">
        <v>179</v>
      </c>
      <c r="E1664" s="246" t="s">
        <v>1</v>
      </c>
      <c r="F1664" s="247" t="s">
        <v>279</v>
      </c>
      <c r="G1664" s="245"/>
      <c r="H1664" s="248">
        <v>28.16</v>
      </c>
      <c r="I1664" s="249"/>
      <c r="J1664" s="245"/>
      <c r="K1664" s="245"/>
      <c r="L1664" s="250"/>
      <c r="M1664" s="251"/>
      <c r="N1664" s="252"/>
      <c r="O1664" s="252"/>
      <c r="P1664" s="252"/>
      <c r="Q1664" s="252"/>
      <c r="R1664" s="252"/>
      <c r="S1664" s="252"/>
      <c r="T1664" s="253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54" t="s">
        <v>179</v>
      </c>
      <c r="AU1664" s="254" t="s">
        <v>82</v>
      </c>
      <c r="AV1664" s="14" t="s">
        <v>82</v>
      </c>
      <c r="AW1664" s="14" t="s">
        <v>30</v>
      </c>
      <c r="AX1664" s="14" t="s">
        <v>73</v>
      </c>
      <c r="AY1664" s="254" t="s">
        <v>171</v>
      </c>
    </row>
    <row r="1665" s="13" customFormat="1">
      <c r="A1665" s="13"/>
      <c r="B1665" s="233"/>
      <c r="C1665" s="234"/>
      <c r="D1665" s="235" t="s">
        <v>179</v>
      </c>
      <c r="E1665" s="236" t="s">
        <v>1</v>
      </c>
      <c r="F1665" s="237" t="s">
        <v>181</v>
      </c>
      <c r="G1665" s="234"/>
      <c r="H1665" s="236" t="s">
        <v>1</v>
      </c>
      <c r="I1665" s="238"/>
      <c r="J1665" s="234"/>
      <c r="K1665" s="234"/>
      <c r="L1665" s="239"/>
      <c r="M1665" s="240"/>
      <c r="N1665" s="241"/>
      <c r="O1665" s="241"/>
      <c r="P1665" s="241"/>
      <c r="Q1665" s="241"/>
      <c r="R1665" s="241"/>
      <c r="S1665" s="241"/>
      <c r="T1665" s="242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43" t="s">
        <v>179</v>
      </c>
      <c r="AU1665" s="243" t="s">
        <v>82</v>
      </c>
      <c r="AV1665" s="13" t="s">
        <v>80</v>
      </c>
      <c r="AW1665" s="13" t="s">
        <v>30</v>
      </c>
      <c r="AX1665" s="13" t="s">
        <v>73</v>
      </c>
      <c r="AY1665" s="243" t="s">
        <v>171</v>
      </c>
    </row>
    <row r="1666" s="14" customFormat="1">
      <c r="A1666" s="14"/>
      <c r="B1666" s="244"/>
      <c r="C1666" s="245"/>
      <c r="D1666" s="235" t="s">
        <v>179</v>
      </c>
      <c r="E1666" s="246" t="s">
        <v>1</v>
      </c>
      <c r="F1666" s="247" t="s">
        <v>280</v>
      </c>
      <c r="G1666" s="245"/>
      <c r="H1666" s="248">
        <v>7.4370000000000003</v>
      </c>
      <c r="I1666" s="249"/>
      <c r="J1666" s="245"/>
      <c r="K1666" s="245"/>
      <c r="L1666" s="250"/>
      <c r="M1666" s="251"/>
      <c r="N1666" s="252"/>
      <c r="O1666" s="252"/>
      <c r="P1666" s="252"/>
      <c r="Q1666" s="252"/>
      <c r="R1666" s="252"/>
      <c r="S1666" s="252"/>
      <c r="T1666" s="253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54" t="s">
        <v>179</v>
      </c>
      <c r="AU1666" s="254" t="s">
        <v>82</v>
      </c>
      <c r="AV1666" s="14" t="s">
        <v>82</v>
      </c>
      <c r="AW1666" s="14" t="s">
        <v>30</v>
      </c>
      <c r="AX1666" s="14" t="s">
        <v>73</v>
      </c>
      <c r="AY1666" s="254" t="s">
        <v>171</v>
      </c>
    </row>
    <row r="1667" s="15" customFormat="1">
      <c r="A1667" s="15"/>
      <c r="B1667" s="255"/>
      <c r="C1667" s="256"/>
      <c r="D1667" s="235" t="s">
        <v>179</v>
      </c>
      <c r="E1667" s="257" t="s">
        <v>1</v>
      </c>
      <c r="F1667" s="258" t="s">
        <v>187</v>
      </c>
      <c r="G1667" s="256"/>
      <c r="H1667" s="259">
        <v>341.84700000000004</v>
      </c>
      <c r="I1667" s="260"/>
      <c r="J1667" s="256"/>
      <c r="K1667" s="256"/>
      <c r="L1667" s="261"/>
      <c r="M1667" s="262"/>
      <c r="N1667" s="263"/>
      <c r="O1667" s="263"/>
      <c r="P1667" s="263"/>
      <c r="Q1667" s="263"/>
      <c r="R1667" s="263"/>
      <c r="S1667" s="263"/>
      <c r="T1667" s="264"/>
      <c r="U1667" s="15"/>
      <c r="V1667" s="15"/>
      <c r="W1667" s="15"/>
      <c r="X1667" s="15"/>
      <c r="Y1667" s="15"/>
      <c r="Z1667" s="15"/>
      <c r="AA1667" s="15"/>
      <c r="AB1667" s="15"/>
      <c r="AC1667" s="15"/>
      <c r="AD1667" s="15"/>
      <c r="AE1667" s="15"/>
      <c r="AT1667" s="265" t="s">
        <v>179</v>
      </c>
      <c r="AU1667" s="265" t="s">
        <v>82</v>
      </c>
      <c r="AV1667" s="15" t="s">
        <v>177</v>
      </c>
      <c r="AW1667" s="15" t="s">
        <v>30</v>
      </c>
      <c r="AX1667" s="15" t="s">
        <v>80</v>
      </c>
      <c r="AY1667" s="265" t="s">
        <v>171</v>
      </c>
    </row>
    <row r="1668" s="2" customFormat="1" ht="24.15" customHeight="1">
      <c r="A1668" s="38"/>
      <c r="B1668" s="39"/>
      <c r="C1668" s="219" t="s">
        <v>1913</v>
      </c>
      <c r="D1668" s="219" t="s">
        <v>173</v>
      </c>
      <c r="E1668" s="220" t="s">
        <v>1914</v>
      </c>
      <c r="F1668" s="221" t="s">
        <v>1915</v>
      </c>
      <c r="G1668" s="222" t="s">
        <v>211</v>
      </c>
      <c r="H1668" s="223">
        <v>341.84699999999998</v>
      </c>
      <c r="I1668" s="224"/>
      <c r="J1668" s="225">
        <f>ROUND(I1668*H1668,2)</f>
        <v>0</v>
      </c>
      <c r="K1668" s="226"/>
      <c r="L1668" s="44"/>
      <c r="M1668" s="227" t="s">
        <v>1</v>
      </c>
      <c r="N1668" s="228" t="s">
        <v>38</v>
      </c>
      <c r="O1668" s="91"/>
      <c r="P1668" s="229">
        <f>O1668*H1668</f>
        <v>0</v>
      </c>
      <c r="Q1668" s="229">
        <v>2.08E-06</v>
      </c>
      <c r="R1668" s="229">
        <f>Q1668*H1668</f>
        <v>0.00071104175999999993</v>
      </c>
      <c r="S1668" s="229">
        <v>0.00014999999999999999</v>
      </c>
      <c r="T1668" s="230">
        <f>S1668*H1668</f>
        <v>0.051277049999999991</v>
      </c>
      <c r="U1668" s="38"/>
      <c r="V1668" s="38"/>
      <c r="W1668" s="38"/>
      <c r="X1668" s="38"/>
      <c r="Y1668" s="38"/>
      <c r="Z1668" s="38"/>
      <c r="AA1668" s="38"/>
      <c r="AB1668" s="38"/>
      <c r="AC1668" s="38"/>
      <c r="AD1668" s="38"/>
      <c r="AE1668" s="38"/>
      <c r="AR1668" s="231" t="s">
        <v>307</v>
      </c>
      <c r="AT1668" s="231" t="s">
        <v>173</v>
      </c>
      <c r="AU1668" s="231" t="s">
        <v>82</v>
      </c>
      <c r="AY1668" s="17" t="s">
        <v>171</v>
      </c>
      <c r="BE1668" s="232">
        <f>IF(N1668="základní",J1668,0)</f>
        <v>0</v>
      </c>
      <c r="BF1668" s="232">
        <f>IF(N1668="snížená",J1668,0)</f>
        <v>0</v>
      </c>
      <c r="BG1668" s="232">
        <f>IF(N1668="zákl. přenesená",J1668,0)</f>
        <v>0</v>
      </c>
      <c r="BH1668" s="232">
        <f>IF(N1668="sníž. přenesená",J1668,0)</f>
        <v>0</v>
      </c>
      <c r="BI1668" s="232">
        <f>IF(N1668="nulová",J1668,0)</f>
        <v>0</v>
      </c>
      <c r="BJ1668" s="17" t="s">
        <v>80</v>
      </c>
      <c r="BK1668" s="232">
        <f>ROUND(I1668*H1668,2)</f>
        <v>0</v>
      </c>
      <c r="BL1668" s="17" t="s">
        <v>307</v>
      </c>
      <c r="BM1668" s="231" t="s">
        <v>1916</v>
      </c>
    </row>
    <row r="1669" s="13" customFormat="1">
      <c r="A1669" s="13"/>
      <c r="B1669" s="233"/>
      <c r="C1669" s="234"/>
      <c r="D1669" s="235" t="s">
        <v>179</v>
      </c>
      <c r="E1669" s="236" t="s">
        <v>1</v>
      </c>
      <c r="F1669" s="237" t="s">
        <v>261</v>
      </c>
      <c r="G1669" s="234"/>
      <c r="H1669" s="236" t="s">
        <v>1</v>
      </c>
      <c r="I1669" s="238"/>
      <c r="J1669" s="234"/>
      <c r="K1669" s="234"/>
      <c r="L1669" s="239"/>
      <c r="M1669" s="240"/>
      <c r="N1669" s="241"/>
      <c r="O1669" s="241"/>
      <c r="P1669" s="241"/>
      <c r="Q1669" s="241"/>
      <c r="R1669" s="241"/>
      <c r="S1669" s="241"/>
      <c r="T1669" s="242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43" t="s">
        <v>179</v>
      </c>
      <c r="AU1669" s="243" t="s">
        <v>82</v>
      </c>
      <c r="AV1669" s="13" t="s">
        <v>80</v>
      </c>
      <c r="AW1669" s="13" t="s">
        <v>30</v>
      </c>
      <c r="AX1669" s="13" t="s">
        <v>73</v>
      </c>
      <c r="AY1669" s="243" t="s">
        <v>171</v>
      </c>
    </row>
    <row r="1670" s="14" customFormat="1">
      <c r="A1670" s="14"/>
      <c r="B1670" s="244"/>
      <c r="C1670" s="245"/>
      <c r="D1670" s="235" t="s">
        <v>179</v>
      </c>
      <c r="E1670" s="246" t="s">
        <v>1</v>
      </c>
      <c r="F1670" s="247" t="s">
        <v>262</v>
      </c>
      <c r="G1670" s="245"/>
      <c r="H1670" s="248">
        <v>66.914000000000001</v>
      </c>
      <c r="I1670" s="249"/>
      <c r="J1670" s="245"/>
      <c r="K1670" s="245"/>
      <c r="L1670" s="250"/>
      <c r="M1670" s="251"/>
      <c r="N1670" s="252"/>
      <c r="O1670" s="252"/>
      <c r="P1670" s="252"/>
      <c r="Q1670" s="252"/>
      <c r="R1670" s="252"/>
      <c r="S1670" s="252"/>
      <c r="T1670" s="253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4" t="s">
        <v>179</v>
      </c>
      <c r="AU1670" s="254" t="s">
        <v>82</v>
      </c>
      <c r="AV1670" s="14" t="s">
        <v>82</v>
      </c>
      <c r="AW1670" s="14" t="s">
        <v>30</v>
      </c>
      <c r="AX1670" s="14" t="s">
        <v>73</v>
      </c>
      <c r="AY1670" s="254" t="s">
        <v>171</v>
      </c>
    </row>
    <row r="1671" s="13" customFormat="1">
      <c r="A1671" s="13"/>
      <c r="B1671" s="233"/>
      <c r="C1671" s="234"/>
      <c r="D1671" s="235" t="s">
        <v>179</v>
      </c>
      <c r="E1671" s="236" t="s">
        <v>1</v>
      </c>
      <c r="F1671" s="237" t="s">
        <v>263</v>
      </c>
      <c r="G1671" s="234"/>
      <c r="H1671" s="236" t="s">
        <v>1</v>
      </c>
      <c r="I1671" s="238"/>
      <c r="J1671" s="234"/>
      <c r="K1671" s="234"/>
      <c r="L1671" s="239"/>
      <c r="M1671" s="240"/>
      <c r="N1671" s="241"/>
      <c r="O1671" s="241"/>
      <c r="P1671" s="241"/>
      <c r="Q1671" s="241"/>
      <c r="R1671" s="241"/>
      <c r="S1671" s="241"/>
      <c r="T1671" s="242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43" t="s">
        <v>179</v>
      </c>
      <c r="AU1671" s="243" t="s">
        <v>82</v>
      </c>
      <c r="AV1671" s="13" t="s">
        <v>80</v>
      </c>
      <c r="AW1671" s="13" t="s">
        <v>30</v>
      </c>
      <c r="AX1671" s="13" t="s">
        <v>73</v>
      </c>
      <c r="AY1671" s="243" t="s">
        <v>171</v>
      </c>
    </row>
    <row r="1672" s="14" customFormat="1">
      <c r="A1672" s="14"/>
      <c r="B1672" s="244"/>
      <c r="C1672" s="245"/>
      <c r="D1672" s="235" t="s">
        <v>179</v>
      </c>
      <c r="E1672" s="246" t="s">
        <v>1</v>
      </c>
      <c r="F1672" s="247" t="s">
        <v>264</v>
      </c>
      <c r="G1672" s="245"/>
      <c r="H1672" s="248">
        <v>21.364000000000001</v>
      </c>
      <c r="I1672" s="249"/>
      <c r="J1672" s="245"/>
      <c r="K1672" s="245"/>
      <c r="L1672" s="250"/>
      <c r="M1672" s="251"/>
      <c r="N1672" s="252"/>
      <c r="O1672" s="252"/>
      <c r="P1672" s="252"/>
      <c r="Q1672" s="252"/>
      <c r="R1672" s="252"/>
      <c r="S1672" s="252"/>
      <c r="T1672" s="253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54" t="s">
        <v>179</v>
      </c>
      <c r="AU1672" s="254" t="s">
        <v>82</v>
      </c>
      <c r="AV1672" s="14" t="s">
        <v>82</v>
      </c>
      <c r="AW1672" s="14" t="s">
        <v>30</v>
      </c>
      <c r="AX1672" s="14" t="s">
        <v>73</v>
      </c>
      <c r="AY1672" s="254" t="s">
        <v>171</v>
      </c>
    </row>
    <row r="1673" s="13" customFormat="1">
      <c r="A1673" s="13"/>
      <c r="B1673" s="233"/>
      <c r="C1673" s="234"/>
      <c r="D1673" s="235" t="s">
        <v>179</v>
      </c>
      <c r="E1673" s="236" t="s">
        <v>1</v>
      </c>
      <c r="F1673" s="237" t="s">
        <v>265</v>
      </c>
      <c r="G1673" s="234"/>
      <c r="H1673" s="236" t="s">
        <v>1</v>
      </c>
      <c r="I1673" s="238"/>
      <c r="J1673" s="234"/>
      <c r="K1673" s="234"/>
      <c r="L1673" s="239"/>
      <c r="M1673" s="240"/>
      <c r="N1673" s="241"/>
      <c r="O1673" s="241"/>
      <c r="P1673" s="241"/>
      <c r="Q1673" s="241"/>
      <c r="R1673" s="241"/>
      <c r="S1673" s="241"/>
      <c r="T1673" s="242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43" t="s">
        <v>179</v>
      </c>
      <c r="AU1673" s="243" t="s">
        <v>82</v>
      </c>
      <c r="AV1673" s="13" t="s">
        <v>80</v>
      </c>
      <c r="AW1673" s="13" t="s">
        <v>30</v>
      </c>
      <c r="AX1673" s="13" t="s">
        <v>73</v>
      </c>
      <c r="AY1673" s="243" t="s">
        <v>171</v>
      </c>
    </row>
    <row r="1674" s="14" customFormat="1">
      <c r="A1674" s="14"/>
      <c r="B1674" s="244"/>
      <c r="C1674" s="245"/>
      <c r="D1674" s="235" t="s">
        <v>179</v>
      </c>
      <c r="E1674" s="246" t="s">
        <v>1</v>
      </c>
      <c r="F1674" s="247" t="s">
        <v>266</v>
      </c>
      <c r="G1674" s="245"/>
      <c r="H1674" s="248">
        <v>10.102</v>
      </c>
      <c r="I1674" s="249"/>
      <c r="J1674" s="245"/>
      <c r="K1674" s="245"/>
      <c r="L1674" s="250"/>
      <c r="M1674" s="251"/>
      <c r="N1674" s="252"/>
      <c r="O1674" s="252"/>
      <c r="P1674" s="252"/>
      <c r="Q1674" s="252"/>
      <c r="R1674" s="252"/>
      <c r="S1674" s="252"/>
      <c r="T1674" s="253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4" t="s">
        <v>179</v>
      </c>
      <c r="AU1674" s="254" t="s">
        <v>82</v>
      </c>
      <c r="AV1674" s="14" t="s">
        <v>82</v>
      </c>
      <c r="AW1674" s="14" t="s">
        <v>30</v>
      </c>
      <c r="AX1674" s="14" t="s">
        <v>73</v>
      </c>
      <c r="AY1674" s="254" t="s">
        <v>171</v>
      </c>
    </row>
    <row r="1675" s="13" customFormat="1">
      <c r="A1675" s="13"/>
      <c r="B1675" s="233"/>
      <c r="C1675" s="234"/>
      <c r="D1675" s="235" t="s">
        <v>179</v>
      </c>
      <c r="E1675" s="236" t="s">
        <v>1</v>
      </c>
      <c r="F1675" s="237" t="s">
        <v>267</v>
      </c>
      <c r="G1675" s="234"/>
      <c r="H1675" s="236" t="s">
        <v>1</v>
      </c>
      <c r="I1675" s="238"/>
      <c r="J1675" s="234"/>
      <c r="K1675" s="234"/>
      <c r="L1675" s="239"/>
      <c r="M1675" s="240"/>
      <c r="N1675" s="241"/>
      <c r="O1675" s="241"/>
      <c r="P1675" s="241"/>
      <c r="Q1675" s="241"/>
      <c r="R1675" s="241"/>
      <c r="S1675" s="241"/>
      <c r="T1675" s="242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43" t="s">
        <v>179</v>
      </c>
      <c r="AU1675" s="243" t="s">
        <v>82</v>
      </c>
      <c r="AV1675" s="13" t="s">
        <v>80</v>
      </c>
      <c r="AW1675" s="13" t="s">
        <v>30</v>
      </c>
      <c r="AX1675" s="13" t="s">
        <v>73</v>
      </c>
      <c r="AY1675" s="243" t="s">
        <v>171</v>
      </c>
    </row>
    <row r="1676" s="14" customFormat="1">
      <c r="A1676" s="14"/>
      <c r="B1676" s="244"/>
      <c r="C1676" s="245"/>
      <c r="D1676" s="235" t="s">
        <v>179</v>
      </c>
      <c r="E1676" s="246" t="s">
        <v>1</v>
      </c>
      <c r="F1676" s="247" t="s">
        <v>268</v>
      </c>
      <c r="G1676" s="245"/>
      <c r="H1676" s="248">
        <v>10.131</v>
      </c>
      <c r="I1676" s="249"/>
      <c r="J1676" s="245"/>
      <c r="K1676" s="245"/>
      <c r="L1676" s="250"/>
      <c r="M1676" s="251"/>
      <c r="N1676" s="252"/>
      <c r="O1676" s="252"/>
      <c r="P1676" s="252"/>
      <c r="Q1676" s="252"/>
      <c r="R1676" s="252"/>
      <c r="S1676" s="252"/>
      <c r="T1676" s="253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4" t="s">
        <v>179</v>
      </c>
      <c r="AU1676" s="254" t="s">
        <v>82</v>
      </c>
      <c r="AV1676" s="14" t="s">
        <v>82</v>
      </c>
      <c r="AW1676" s="14" t="s">
        <v>30</v>
      </c>
      <c r="AX1676" s="14" t="s">
        <v>73</v>
      </c>
      <c r="AY1676" s="254" t="s">
        <v>171</v>
      </c>
    </row>
    <row r="1677" s="13" customFormat="1">
      <c r="A1677" s="13"/>
      <c r="B1677" s="233"/>
      <c r="C1677" s="234"/>
      <c r="D1677" s="235" t="s">
        <v>179</v>
      </c>
      <c r="E1677" s="236" t="s">
        <v>1</v>
      </c>
      <c r="F1677" s="237" t="s">
        <v>269</v>
      </c>
      <c r="G1677" s="234"/>
      <c r="H1677" s="236" t="s">
        <v>1</v>
      </c>
      <c r="I1677" s="238"/>
      <c r="J1677" s="234"/>
      <c r="K1677" s="234"/>
      <c r="L1677" s="239"/>
      <c r="M1677" s="240"/>
      <c r="N1677" s="241"/>
      <c r="O1677" s="241"/>
      <c r="P1677" s="241"/>
      <c r="Q1677" s="241"/>
      <c r="R1677" s="241"/>
      <c r="S1677" s="241"/>
      <c r="T1677" s="242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43" t="s">
        <v>179</v>
      </c>
      <c r="AU1677" s="243" t="s">
        <v>82</v>
      </c>
      <c r="AV1677" s="13" t="s">
        <v>80</v>
      </c>
      <c r="AW1677" s="13" t="s">
        <v>30</v>
      </c>
      <c r="AX1677" s="13" t="s">
        <v>73</v>
      </c>
      <c r="AY1677" s="243" t="s">
        <v>171</v>
      </c>
    </row>
    <row r="1678" s="14" customFormat="1">
      <c r="A1678" s="14"/>
      <c r="B1678" s="244"/>
      <c r="C1678" s="245"/>
      <c r="D1678" s="235" t="s">
        <v>179</v>
      </c>
      <c r="E1678" s="246" t="s">
        <v>1</v>
      </c>
      <c r="F1678" s="247" t="s">
        <v>270</v>
      </c>
      <c r="G1678" s="245"/>
      <c r="H1678" s="248">
        <v>65.462000000000003</v>
      </c>
      <c r="I1678" s="249"/>
      <c r="J1678" s="245"/>
      <c r="K1678" s="245"/>
      <c r="L1678" s="250"/>
      <c r="M1678" s="251"/>
      <c r="N1678" s="252"/>
      <c r="O1678" s="252"/>
      <c r="P1678" s="252"/>
      <c r="Q1678" s="252"/>
      <c r="R1678" s="252"/>
      <c r="S1678" s="252"/>
      <c r="T1678" s="253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4" t="s">
        <v>179</v>
      </c>
      <c r="AU1678" s="254" t="s">
        <v>82</v>
      </c>
      <c r="AV1678" s="14" t="s">
        <v>82</v>
      </c>
      <c r="AW1678" s="14" t="s">
        <v>30</v>
      </c>
      <c r="AX1678" s="14" t="s">
        <v>73</v>
      </c>
      <c r="AY1678" s="254" t="s">
        <v>171</v>
      </c>
    </row>
    <row r="1679" s="13" customFormat="1">
      <c r="A1679" s="13"/>
      <c r="B1679" s="233"/>
      <c r="C1679" s="234"/>
      <c r="D1679" s="235" t="s">
        <v>179</v>
      </c>
      <c r="E1679" s="236" t="s">
        <v>1</v>
      </c>
      <c r="F1679" s="237" t="s">
        <v>183</v>
      </c>
      <c r="G1679" s="234"/>
      <c r="H1679" s="236" t="s">
        <v>1</v>
      </c>
      <c r="I1679" s="238"/>
      <c r="J1679" s="234"/>
      <c r="K1679" s="234"/>
      <c r="L1679" s="239"/>
      <c r="M1679" s="240"/>
      <c r="N1679" s="241"/>
      <c r="O1679" s="241"/>
      <c r="P1679" s="241"/>
      <c r="Q1679" s="241"/>
      <c r="R1679" s="241"/>
      <c r="S1679" s="241"/>
      <c r="T1679" s="242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43" t="s">
        <v>179</v>
      </c>
      <c r="AU1679" s="243" t="s">
        <v>82</v>
      </c>
      <c r="AV1679" s="13" t="s">
        <v>80</v>
      </c>
      <c r="AW1679" s="13" t="s">
        <v>30</v>
      </c>
      <c r="AX1679" s="13" t="s">
        <v>73</v>
      </c>
      <c r="AY1679" s="243" t="s">
        <v>171</v>
      </c>
    </row>
    <row r="1680" s="14" customFormat="1">
      <c r="A1680" s="14"/>
      <c r="B1680" s="244"/>
      <c r="C1680" s="245"/>
      <c r="D1680" s="235" t="s">
        <v>179</v>
      </c>
      <c r="E1680" s="246" t="s">
        <v>1</v>
      </c>
      <c r="F1680" s="247" t="s">
        <v>271</v>
      </c>
      <c r="G1680" s="245"/>
      <c r="H1680" s="248">
        <v>16.283999999999999</v>
      </c>
      <c r="I1680" s="249"/>
      <c r="J1680" s="245"/>
      <c r="K1680" s="245"/>
      <c r="L1680" s="250"/>
      <c r="M1680" s="251"/>
      <c r="N1680" s="252"/>
      <c r="O1680" s="252"/>
      <c r="P1680" s="252"/>
      <c r="Q1680" s="252"/>
      <c r="R1680" s="252"/>
      <c r="S1680" s="252"/>
      <c r="T1680" s="253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4" t="s">
        <v>179</v>
      </c>
      <c r="AU1680" s="254" t="s">
        <v>82</v>
      </c>
      <c r="AV1680" s="14" t="s">
        <v>82</v>
      </c>
      <c r="AW1680" s="14" t="s">
        <v>30</v>
      </c>
      <c r="AX1680" s="14" t="s">
        <v>73</v>
      </c>
      <c r="AY1680" s="254" t="s">
        <v>171</v>
      </c>
    </row>
    <row r="1681" s="13" customFormat="1">
      <c r="A1681" s="13"/>
      <c r="B1681" s="233"/>
      <c r="C1681" s="234"/>
      <c r="D1681" s="235" t="s">
        <v>179</v>
      </c>
      <c r="E1681" s="236" t="s">
        <v>1</v>
      </c>
      <c r="F1681" s="237" t="s">
        <v>272</v>
      </c>
      <c r="G1681" s="234"/>
      <c r="H1681" s="236" t="s">
        <v>1</v>
      </c>
      <c r="I1681" s="238"/>
      <c r="J1681" s="234"/>
      <c r="K1681" s="234"/>
      <c r="L1681" s="239"/>
      <c r="M1681" s="240"/>
      <c r="N1681" s="241"/>
      <c r="O1681" s="241"/>
      <c r="P1681" s="241"/>
      <c r="Q1681" s="241"/>
      <c r="R1681" s="241"/>
      <c r="S1681" s="241"/>
      <c r="T1681" s="242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43" t="s">
        <v>179</v>
      </c>
      <c r="AU1681" s="243" t="s">
        <v>82</v>
      </c>
      <c r="AV1681" s="13" t="s">
        <v>80</v>
      </c>
      <c r="AW1681" s="13" t="s">
        <v>30</v>
      </c>
      <c r="AX1681" s="13" t="s">
        <v>73</v>
      </c>
      <c r="AY1681" s="243" t="s">
        <v>171</v>
      </c>
    </row>
    <row r="1682" s="14" customFormat="1">
      <c r="A1682" s="14"/>
      <c r="B1682" s="244"/>
      <c r="C1682" s="245"/>
      <c r="D1682" s="235" t="s">
        <v>179</v>
      </c>
      <c r="E1682" s="246" t="s">
        <v>1</v>
      </c>
      <c r="F1682" s="247" t="s">
        <v>273</v>
      </c>
      <c r="G1682" s="245"/>
      <c r="H1682" s="248">
        <v>42.810000000000002</v>
      </c>
      <c r="I1682" s="249"/>
      <c r="J1682" s="245"/>
      <c r="K1682" s="245"/>
      <c r="L1682" s="250"/>
      <c r="M1682" s="251"/>
      <c r="N1682" s="252"/>
      <c r="O1682" s="252"/>
      <c r="P1682" s="252"/>
      <c r="Q1682" s="252"/>
      <c r="R1682" s="252"/>
      <c r="S1682" s="252"/>
      <c r="T1682" s="253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4" t="s">
        <v>179</v>
      </c>
      <c r="AU1682" s="254" t="s">
        <v>82</v>
      </c>
      <c r="AV1682" s="14" t="s">
        <v>82</v>
      </c>
      <c r="AW1682" s="14" t="s">
        <v>30</v>
      </c>
      <c r="AX1682" s="14" t="s">
        <v>73</v>
      </c>
      <c r="AY1682" s="254" t="s">
        <v>171</v>
      </c>
    </row>
    <row r="1683" s="13" customFormat="1">
      <c r="A1683" s="13"/>
      <c r="B1683" s="233"/>
      <c r="C1683" s="234"/>
      <c r="D1683" s="235" t="s">
        <v>179</v>
      </c>
      <c r="E1683" s="236" t="s">
        <v>1</v>
      </c>
      <c r="F1683" s="237" t="s">
        <v>274</v>
      </c>
      <c r="G1683" s="234"/>
      <c r="H1683" s="236" t="s">
        <v>1</v>
      </c>
      <c r="I1683" s="238"/>
      <c r="J1683" s="234"/>
      <c r="K1683" s="234"/>
      <c r="L1683" s="239"/>
      <c r="M1683" s="240"/>
      <c r="N1683" s="241"/>
      <c r="O1683" s="241"/>
      <c r="P1683" s="241"/>
      <c r="Q1683" s="241"/>
      <c r="R1683" s="241"/>
      <c r="S1683" s="241"/>
      <c r="T1683" s="242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43" t="s">
        <v>179</v>
      </c>
      <c r="AU1683" s="243" t="s">
        <v>82</v>
      </c>
      <c r="AV1683" s="13" t="s">
        <v>80</v>
      </c>
      <c r="AW1683" s="13" t="s">
        <v>30</v>
      </c>
      <c r="AX1683" s="13" t="s">
        <v>73</v>
      </c>
      <c r="AY1683" s="243" t="s">
        <v>171</v>
      </c>
    </row>
    <row r="1684" s="14" customFormat="1">
      <c r="A1684" s="14"/>
      <c r="B1684" s="244"/>
      <c r="C1684" s="245"/>
      <c r="D1684" s="235" t="s">
        <v>179</v>
      </c>
      <c r="E1684" s="246" t="s">
        <v>1</v>
      </c>
      <c r="F1684" s="247" t="s">
        <v>275</v>
      </c>
      <c r="G1684" s="245"/>
      <c r="H1684" s="248">
        <v>8.1760000000000002</v>
      </c>
      <c r="I1684" s="249"/>
      <c r="J1684" s="245"/>
      <c r="K1684" s="245"/>
      <c r="L1684" s="250"/>
      <c r="M1684" s="251"/>
      <c r="N1684" s="252"/>
      <c r="O1684" s="252"/>
      <c r="P1684" s="252"/>
      <c r="Q1684" s="252"/>
      <c r="R1684" s="252"/>
      <c r="S1684" s="252"/>
      <c r="T1684" s="253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4" t="s">
        <v>179</v>
      </c>
      <c r="AU1684" s="254" t="s">
        <v>82</v>
      </c>
      <c r="AV1684" s="14" t="s">
        <v>82</v>
      </c>
      <c r="AW1684" s="14" t="s">
        <v>30</v>
      </c>
      <c r="AX1684" s="14" t="s">
        <v>73</v>
      </c>
      <c r="AY1684" s="254" t="s">
        <v>171</v>
      </c>
    </row>
    <row r="1685" s="13" customFormat="1">
      <c r="A1685" s="13"/>
      <c r="B1685" s="233"/>
      <c r="C1685" s="234"/>
      <c r="D1685" s="235" t="s">
        <v>179</v>
      </c>
      <c r="E1685" s="236" t="s">
        <v>1</v>
      </c>
      <c r="F1685" s="237" t="s">
        <v>276</v>
      </c>
      <c r="G1685" s="234"/>
      <c r="H1685" s="236" t="s">
        <v>1</v>
      </c>
      <c r="I1685" s="238"/>
      <c r="J1685" s="234"/>
      <c r="K1685" s="234"/>
      <c r="L1685" s="239"/>
      <c r="M1685" s="240"/>
      <c r="N1685" s="241"/>
      <c r="O1685" s="241"/>
      <c r="P1685" s="241"/>
      <c r="Q1685" s="241"/>
      <c r="R1685" s="241"/>
      <c r="S1685" s="241"/>
      <c r="T1685" s="242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43" t="s">
        <v>179</v>
      </c>
      <c r="AU1685" s="243" t="s">
        <v>82</v>
      </c>
      <c r="AV1685" s="13" t="s">
        <v>80</v>
      </c>
      <c r="AW1685" s="13" t="s">
        <v>30</v>
      </c>
      <c r="AX1685" s="13" t="s">
        <v>73</v>
      </c>
      <c r="AY1685" s="243" t="s">
        <v>171</v>
      </c>
    </row>
    <row r="1686" s="14" customFormat="1">
      <c r="A1686" s="14"/>
      <c r="B1686" s="244"/>
      <c r="C1686" s="245"/>
      <c r="D1686" s="235" t="s">
        <v>179</v>
      </c>
      <c r="E1686" s="246" t="s">
        <v>1</v>
      </c>
      <c r="F1686" s="247" t="s">
        <v>277</v>
      </c>
      <c r="G1686" s="245"/>
      <c r="H1686" s="248">
        <v>65.007000000000005</v>
      </c>
      <c r="I1686" s="249"/>
      <c r="J1686" s="245"/>
      <c r="K1686" s="245"/>
      <c r="L1686" s="250"/>
      <c r="M1686" s="251"/>
      <c r="N1686" s="252"/>
      <c r="O1686" s="252"/>
      <c r="P1686" s="252"/>
      <c r="Q1686" s="252"/>
      <c r="R1686" s="252"/>
      <c r="S1686" s="252"/>
      <c r="T1686" s="253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4" t="s">
        <v>179</v>
      </c>
      <c r="AU1686" s="254" t="s">
        <v>82</v>
      </c>
      <c r="AV1686" s="14" t="s">
        <v>82</v>
      </c>
      <c r="AW1686" s="14" t="s">
        <v>30</v>
      </c>
      <c r="AX1686" s="14" t="s">
        <v>73</v>
      </c>
      <c r="AY1686" s="254" t="s">
        <v>171</v>
      </c>
    </row>
    <row r="1687" s="13" customFormat="1">
      <c r="A1687" s="13"/>
      <c r="B1687" s="233"/>
      <c r="C1687" s="234"/>
      <c r="D1687" s="235" t="s">
        <v>179</v>
      </c>
      <c r="E1687" s="236" t="s">
        <v>1</v>
      </c>
      <c r="F1687" s="237" t="s">
        <v>278</v>
      </c>
      <c r="G1687" s="234"/>
      <c r="H1687" s="236" t="s">
        <v>1</v>
      </c>
      <c r="I1687" s="238"/>
      <c r="J1687" s="234"/>
      <c r="K1687" s="234"/>
      <c r="L1687" s="239"/>
      <c r="M1687" s="240"/>
      <c r="N1687" s="241"/>
      <c r="O1687" s="241"/>
      <c r="P1687" s="241"/>
      <c r="Q1687" s="241"/>
      <c r="R1687" s="241"/>
      <c r="S1687" s="241"/>
      <c r="T1687" s="242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43" t="s">
        <v>179</v>
      </c>
      <c r="AU1687" s="243" t="s">
        <v>82</v>
      </c>
      <c r="AV1687" s="13" t="s">
        <v>80</v>
      </c>
      <c r="AW1687" s="13" t="s">
        <v>30</v>
      </c>
      <c r="AX1687" s="13" t="s">
        <v>73</v>
      </c>
      <c r="AY1687" s="243" t="s">
        <v>171</v>
      </c>
    </row>
    <row r="1688" s="14" customFormat="1">
      <c r="A1688" s="14"/>
      <c r="B1688" s="244"/>
      <c r="C1688" s="245"/>
      <c r="D1688" s="235" t="s">
        <v>179</v>
      </c>
      <c r="E1688" s="246" t="s">
        <v>1</v>
      </c>
      <c r="F1688" s="247" t="s">
        <v>279</v>
      </c>
      <c r="G1688" s="245"/>
      <c r="H1688" s="248">
        <v>28.16</v>
      </c>
      <c r="I1688" s="249"/>
      <c r="J1688" s="245"/>
      <c r="K1688" s="245"/>
      <c r="L1688" s="250"/>
      <c r="M1688" s="251"/>
      <c r="N1688" s="252"/>
      <c r="O1688" s="252"/>
      <c r="P1688" s="252"/>
      <c r="Q1688" s="252"/>
      <c r="R1688" s="252"/>
      <c r="S1688" s="252"/>
      <c r="T1688" s="253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4" t="s">
        <v>179</v>
      </c>
      <c r="AU1688" s="254" t="s">
        <v>82</v>
      </c>
      <c r="AV1688" s="14" t="s">
        <v>82</v>
      </c>
      <c r="AW1688" s="14" t="s">
        <v>30</v>
      </c>
      <c r="AX1688" s="14" t="s">
        <v>73</v>
      </c>
      <c r="AY1688" s="254" t="s">
        <v>171</v>
      </c>
    </row>
    <row r="1689" s="13" customFormat="1">
      <c r="A1689" s="13"/>
      <c r="B1689" s="233"/>
      <c r="C1689" s="234"/>
      <c r="D1689" s="235" t="s">
        <v>179</v>
      </c>
      <c r="E1689" s="236" t="s">
        <v>1</v>
      </c>
      <c r="F1689" s="237" t="s">
        <v>181</v>
      </c>
      <c r="G1689" s="234"/>
      <c r="H1689" s="236" t="s">
        <v>1</v>
      </c>
      <c r="I1689" s="238"/>
      <c r="J1689" s="234"/>
      <c r="K1689" s="234"/>
      <c r="L1689" s="239"/>
      <c r="M1689" s="240"/>
      <c r="N1689" s="241"/>
      <c r="O1689" s="241"/>
      <c r="P1689" s="241"/>
      <c r="Q1689" s="241"/>
      <c r="R1689" s="241"/>
      <c r="S1689" s="241"/>
      <c r="T1689" s="242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43" t="s">
        <v>179</v>
      </c>
      <c r="AU1689" s="243" t="s">
        <v>82</v>
      </c>
      <c r="AV1689" s="13" t="s">
        <v>80</v>
      </c>
      <c r="AW1689" s="13" t="s">
        <v>30</v>
      </c>
      <c r="AX1689" s="13" t="s">
        <v>73</v>
      </c>
      <c r="AY1689" s="243" t="s">
        <v>171</v>
      </c>
    </row>
    <row r="1690" s="14" customFormat="1">
      <c r="A1690" s="14"/>
      <c r="B1690" s="244"/>
      <c r="C1690" s="245"/>
      <c r="D1690" s="235" t="s">
        <v>179</v>
      </c>
      <c r="E1690" s="246" t="s">
        <v>1</v>
      </c>
      <c r="F1690" s="247" t="s">
        <v>280</v>
      </c>
      <c r="G1690" s="245"/>
      <c r="H1690" s="248">
        <v>7.4370000000000003</v>
      </c>
      <c r="I1690" s="249"/>
      <c r="J1690" s="245"/>
      <c r="K1690" s="245"/>
      <c r="L1690" s="250"/>
      <c r="M1690" s="251"/>
      <c r="N1690" s="252"/>
      <c r="O1690" s="252"/>
      <c r="P1690" s="252"/>
      <c r="Q1690" s="252"/>
      <c r="R1690" s="252"/>
      <c r="S1690" s="252"/>
      <c r="T1690" s="253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4" t="s">
        <v>179</v>
      </c>
      <c r="AU1690" s="254" t="s">
        <v>82</v>
      </c>
      <c r="AV1690" s="14" t="s">
        <v>82</v>
      </c>
      <c r="AW1690" s="14" t="s">
        <v>30</v>
      </c>
      <c r="AX1690" s="14" t="s">
        <v>73</v>
      </c>
      <c r="AY1690" s="254" t="s">
        <v>171</v>
      </c>
    </row>
    <row r="1691" s="15" customFormat="1">
      <c r="A1691" s="15"/>
      <c r="B1691" s="255"/>
      <c r="C1691" s="256"/>
      <c r="D1691" s="235" t="s">
        <v>179</v>
      </c>
      <c r="E1691" s="257" t="s">
        <v>1</v>
      </c>
      <c r="F1691" s="258" t="s">
        <v>187</v>
      </c>
      <c r="G1691" s="256"/>
      <c r="H1691" s="259">
        <v>341.84700000000004</v>
      </c>
      <c r="I1691" s="260"/>
      <c r="J1691" s="256"/>
      <c r="K1691" s="256"/>
      <c r="L1691" s="261"/>
      <c r="M1691" s="262"/>
      <c r="N1691" s="263"/>
      <c r="O1691" s="263"/>
      <c r="P1691" s="263"/>
      <c r="Q1691" s="263"/>
      <c r="R1691" s="263"/>
      <c r="S1691" s="263"/>
      <c r="T1691" s="264"/>
      <c r="U1691" s="15"/>
      <c r="V1691" s="15"/>
      <c r="W1691" s="15"/>
      <c r="X1691" s="15"/>
      <c r="Y1691" s="15"/>
      <c r="Z1691" s="15"/>
      <c r="AA1691" s="15"/>
      <c r="AB1691" s="15"/>
      <c r="AC1691" s="15"/>
      <c r="AD1691" s="15"/>
      <c r="AE1691" s="15"/>
      <c r="AT1691" s="265" t="s">
        <v>179</v>
      </c>
      <c r="AU1691" s="265" t="s">
        <v>82</v>
      </c>
      <c r="AV1691" s="15" t="s">
        <v>177</v>
      </c>
      <c r="AW1691" s="15" t="s">
        <v>30</v>
      </c>
      <c r="AX1691" s="15" t="s">
        <v>80</v>
      </c>
      <c r="AY1691" s="265" t="s">
        <v>171</v>
      </c>
    </row>
    <row r="1692" s="2" customFormat="1" ht="16.5" customHeight="1">
      <c r="A1692" s="38"/>
      <c r="B1692" s="39"/>
      <c r="C1692" s="219" t="s">
        <v>1917</v>
      </c>
      <c r="D1692" s="219" t="s">
        <v>173</v>
      </c>
      <c r="E1692" s="220" t="s">
        <v>1918</v>
      </c>
      <c r="F1692" s="221" t="s">
        <v>1919</v>
      </c>
      <c r="G1692" s="222" t="s">
        <v>211</v>
      </c>
      <c r="H1692" s="223">
        <v>127.862</v>
      </c>
      <c r="I1692" s="224"/>
      <c r="J1692" s="225">
        <f>ROUND(I1692*H1692,2)</f>
        <v>0</v>
      </c>
      <c r="K1692" s="226"/>
      <c r="L1692" s="44"/>
      <c r="M1692" s="227" t="s">
        <v>1</v>
      </c>
      <c r="N1692" s="228" t="s">
        <v>38</v>
      </c>
      <c r="O1692" s="91"/>
      <c r="P1692" s="229">
        <f>O1692*H1692</f>
        <v>0</v>
      </c>
      <c r="Q1692" s="229">
        <v>0.001</v>
      </c>
      <c r="R1692" s="229">
        <f>Q1692*H1692</f>
        <v>0.127862</v>
      </c>
      <c r="S1692" s="229">
        <v>0.00031</v>
      </c>
      <c r="T1692" s="230">
        <f>S1692*H1692</f>
        <v>0.039637220000000001</v>
      </c>
      <c r="U1692" s="38"/>
      <c r="V1692" s="38"/>
      <c r="W1692" s="38"/>
      <c r="X1692" s="38"/>
      <c r="Y1692" s="38"/>
      <c r="Z1692" s="38"/>
      <c r="AA1692" s="38"/>
      <c r="AB1692" s="38"/>
      <c r="AC1692" s="38"/>
      <c r="AD1692" s="38"/>
      <c r="AE1692" s="38"/>
      <c r="AR1692" s="231" t="s">
        <v>307</v>
      </c>
      <c r="AT1692" s="231" t="s">
        <v>173</v>
      </c>
      <c r="AU1692" s="231" t="s">
        <v>82</v>
      </c>
      <c r="AY1692" s="17" t="s">
        <v>171</v>
      </c>
      <c r="BE1692" s="232">
        <f>IF(N1692="základní",J1692,0)</f>
        <v>0</v>
      </c>
      <c r="BF1692" s="232">
        <f>IF(N1692="snížená",J1692,0)</f>
        <v>0</v>
      </c>
      <c r="BG1692" s="232">
        <f>IF(N1692="zákl. přenesená",J1692,0)</f>
        <v>0</v>
      </c>
      <c r="BH1692" s="232">
        <f>IF(N1692="sníž. přenesená",J1692,0)</f>
        <v>0</v>
      </c>
      <c r="BI1692" s="232">
        <f>IF(N1692="nulová",J1692,0)</f>
        <v>0</v>
      </c>
      <c r="BJ1692" s="17" t="s">
        <v>80</v>
      </c>
      <c r="BK1692" s="232">
        <f>ROUND(I1692*H1692,2)</f>
        <v>0</v>
      </c>
      <c r="BL1692" s="17" t="s">
        <v>307</v>
      </c>
      <c r="BM1692" s="231" t="s">
        <v>1920</v>
      </c>
    </row>
    <row r="1693" s="14" customFormat="1">
      <c r="A1693" s="14"/>
      <c r="B1693" s="244"/>
      <c r="C1693" s="245"/>
      <c r="D1693" s="235" t="s">
        <v>179</v>
      </c>
      <c r="E1693" s="246" t="s">
        <v>1</v>
      </c>
      <c r="F1693" s="247" t="s">
        <v>1921</v>
      </c>
      <c r="G1693" s="245"/>
      <c r="H1693" s="248">
        <v>127.862</v>
      </c>
      <c r="I1693" s="249"/>
      <c r="J1693" s="245"/>
      <c r="K1693" s="245"/>
      <c r="L1693" s="250"/>
      <c r="M1693" s="251"/>
      <c r="N1693" s="252"/>
      <c r="O1693" s="252"/>
      <c r="P1693" s="252"/>
      <c r="Q1693" s="252"/>
      <c r="R1693" s="252"/>
      <c r="S1693" s="252"/>
      <c r="T1693" s="253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4" t="s">
        <v>179</v>
      </c>
      <c r="AU1693" s="254" t="s">
        <v>82</v>
      </c>
      <c r="AV1693" s="14" t="s">
        <v>82</v>
      </c>
      <c r="AW1693" s="14" t="s">
        <v>30</v>
      </c>
      <c r="AX1693" s="14" t="s">
        <v>80</v>
      </c>
      <c r="AY1693" s="254" t="s">
        <v>171</v>
      </c>
    </row>
    <row r="1694" s="2" customFormat="1" ht="24.15" customHeight="1">
      <c r="A1694" s="38"/>
      <c r="B1694" s="39"/>
      <c r="C1694" s="219" t="s">
        <v>1922</v>
      </c>
      <c r="D1694" s="219" t="s">
        <v>173</v>
      </c>
      <c r="E1694" s="220" t="s">
        <v>1923</v>
      </c>
      <c r="F1694" s="221" t="s">
        <v>1924</v>
      </c>
      <c r="G1694" s="222" t="s">
        <v>211</v>
      </c>
      <c r="H1694" s="223">
        <v>127.862</v>
      </c>
      <c r="I1694" s="224"/>
      <c r="J1694" s="225">
        <f>ROUND(I1694*H1694,2)</f>
        <v>0</v>
      </c>
      <c r="K1694" s="226"/>
      <c r="L1694" s="44"/>
      <c r="M1694" s="227" t="s">
        <v>1</v>
      </c>
      <c r="N1694" s="228" t="s">
        <v>38</v>
      </c>
      <c r="O1694" s="91"/>
      <c r="P1694" s="229">
        <f>O1694*H1694</f>
        <v>0</v>
      </c>
      <c r="Q1694" s="229">
        <v>0</v>
      </c>
      <c r="R1694" s="229">
        <f>Q1694*H1694</f>
        <v>0</v>
      </c>
      <c r="S1694" s="229">
        <v>0</v>
      </c>
      <c r="T1694" s="230">
        <f>S1694*H1694</f>
        <v>0</v>
      </c>
      <c r="U1694" s="38"/>
      <c r="V1694" s="38"/>
      <c r="W1694" s="38"/>
      <c r="X1694" s="38"/>
      <c r="Y1694" s="38"/>
      <c r="Z1694" s="38"/>
      <c r="AA1694" s="38"/>
      <c r="AB1694" s="38"/>
      <c r="AC1694" s="38"/>
      <c r="AD1694" s="38"/>
      <c r="AE1694" s="38"/>
      <c r="AR1694" s="231" t="s">
        <v>307</v>
      </c>
      <c r="AT1694" s="231" t="s">
        <v>173</v>
      </c>
      <c r="AU1694" s="231" t="s">
        <v>82</v>
      </c>
      <c r="AY1694" s="17" t="s">
        <v>171</v>
      </c>
      <c r="BE1694" s="232">
        <f>IF(N1694="základní",J1694,0)</f>
        <v>0</v>
      </c>
      <c r="BF1694" s="232">
        <f>IF(N1694="snížená",J1694,0)</f>
        <v>0</v>
      </c>
      <c r="BG1694" s="232">
        <f>IF(N1694="zákl. přenesená",J1694,0)</f>
        <v>0</v>
      </c>
      <c r="BH1694" s="232">
        <f>IF(N1694="sníž. přenesená",J1694,0)</f>
        <v>0</v>
      </c>
      <c r="BI1694" s="232">
        <f>IF(N1694="nulová",J1694,0)</f>
        <v>0</v>
      </c>
      <c r="BJ1694" s="17" t="s">
        <v>80</v>
      </c>
      <c r="BK1694" s="232">
        <f>ROUND(I1694*H1694,2)</f>
        <v>0</v>
      </c>
      <c r="BL1694" s="17" t="s">
        <v>307</v>
      </c>
      <c r="BM1694" s="231" t="s">
        <v>1925</v>
      </c>
    </row>
    <row r="1695" s="14" customFormat="1">
      <c r="A1695" s="14"/>
      <c r="B1695" s="244"/>
      <c r="C1695" s="245"/>
      <c r="D1695" s="235" t="s">
        <v>179</v>
      </c>
      <c r="E1695" s="246" t="s">
        <v>1</v>
      </c>
      <c r="F1695" s="247" t="s">
        <v>1921</v>
      </c>
      <c r="G1695" s="245"/>
      <c r="H1695" s="248">
        <v>127.862</v>
      </c>
      <c r="I1695" s="249"/>
      <c r="J1695" s="245"/>
      <c r="K1695" s="245"/>
      <c r="L1695" s="250"/>
      <c r="M1695" s="251"/>
      <c r="N1695" s="252"/>
      <c r="O1695" s="252"/>
      <c r="P1695" s="252"/>
      <c r="Q1695" s="252"/>
      <c r="R1695" s="252"/>
      <c r="S1695" s="252"/>
      <c r="T1695" s="253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4" t="s">
        <v>179</v>
      </c>
      <c r="AU1695" s="254" t="s">
        <v>82</v>
      </c>
      <c r="AV1695" s="14" t="s">
        <v>82</v>
      </c>
      <c r="AW1695" s="14" t="s">
        <v>30</v>
      </c>
      <c r="AX1695" s="14" t="s">
        <v>80</v>
      </c>
      <c r="AY1695" s="254" t="s">
        <v>171</v>
      </c>
    </row>
    <row r="1696" s="2" customFormat="1" ht="24.15" customHeight="1">
      <c r="A1696" s="38"/>
      <c r="B1696" s="39"/>
      <c r="C1696" s="219" t="s">
        <v>1926</v>
      </c>
      <c r="D1696" s="219" t="s">
        <v>173</v>
      </c>
      <c r="E1696" s="220" t="s">
        <v>1927</v>
      </c>
      <c r="F1696" s="221" t="s">
        <v>1928</v>
      </c>
      <c r="G1696" s="222" t="s">
        <v>239</v>
      </c>
      <c r="H1696" s="223">
        <v>220</v>
      </c>
      <c r="I1696" s="224"/>
      <c r="J1696" s="225">
        <f>ROUND(I1696*H1696,2)</f>
        <v>0</v>
      </c>
      <c r="K1696" s="226"/>
      <c r="L1696" s="44"/>
      <c r="M1696" s="227" t="s">
        <v>1</v>
      </c>
      <c r="N1696" s="228" t="s">
        <v>38</v>
      </c>
      <c r="O1696" s="91"/>
      <c r="P1696" s="229">
        <f>O1696*H1696</f>
        <v>0</v>
      </c>
      <c r="Q1696" s="229">
        <v>1.1559899999999999E-05</v>
      </c>
      <c r="R1696" s="229">
        <f>Q1696*H1696</f>
        <v>0.0025431779999999997</v>
      </c>
      <c r="S1696" s="229">
        <v>0</v>
      </c>
      <c r="T1696" s="230">
        <f>S1696*H1696</f>
        <v>0</v>
      </c>
      <c r="U1696" s="38"/>
      <c r="V1696" s="38"/>
      <c r="W1696" s="38"/>
      <c r="X1696" s="38"/>
      <c r="Y1696" s="38"/>
      <c r="Z1696" s="38"/>
      <c r="AA1696" s="38"/>
      <c r="AB1696" s="38"/>
      <c r="AC1696" s="38"/>
      <c r="AD1696" s="38"/>
      <c r="AE1696" s="38"/>
      <c r="AR1696" s="231" t="s">
        <v>307</v>
      </c>
      <c r="AT1696" s="231" t="s">
        <v>173</v>
      </c>
      <c r="AU1696" s="231" t="s">
        <v>82</v>
      </c>
      <c r="AY1696" s="17" t="s">
        <v>171</v>
      </c>
      <c r="BE1696" s="232">
        <f>IF(N1696="základní",J1696,0)</f>
        <v>0</v>
      </c>
      <c r="BF1696" s="232">
        <f>IF(N1696="snížená",J1696,0)</f>
        <v>0</v>
      </c>
      <c r="BG1696" s="232">
        <f>IF(N1696="zákl. přenesená",J1696,0)</f>
        <v>0</v>
      </c>
      <c r="BH1696" s="232">
        <f>IF(N1696="sníž. přenesená",J1696,0)</f>
        <v>0</v>
      </c>
      <c r="BI1696" s="232">
        <f>IF(N1696="nulová",J1696,0)</f>
        <v>0</v>
      </c>
      <c r="BJ1696" s="17" t="s">
        <v>80</v>
      </c>
      <c r="BK1696" s="232">
        <f>ROUND(I1696*H1696,2)</f>
        <v>0</v>
      </c>
      <c r="BL1696" s="17" t="s">
        <v>307</v>
      </c>
      <c r="BM1696" s="231" t="s">
        <v>1929</v>
      </c>
    </row>
    <row r="1697" s="13" customFormat="1">
      <c r="A1697" s="13"/>
      <c r="B1697" s="233"/>
      <c r="C1697" s="234"/>
      <c r="D1697" s="235" t="s">
        <v>179</v>
      </c>
      <c r="E1697" s="236" t="s">
        <v>1</v>
      </c>
      <c r="F1697" s="237" t="s">
        <v>1930</v>
      </c>
      <c r="G1697" s="234"/>
      <c r="H1697" s="236" t="s">
        <v>1</v>
      </c>
      <c r="I1697" s="238"/>
      <c r="J1697" s="234"/>
      <c r="K1697" s="234"/>
      <c r="L1697" s="239"/>
      <c r="M1697" s="240"/>
      <c r="N1697" s="241"/>
      <c r="O1697" s="241"/>
      <c r="P1697" s="241"/>
      <c r="Q1697" s="241"/>
      <c r="R1697" s="241"/>
      <c r="S1697" s="241"/>
      <c r="T1697" s="242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43" t="s">
        <v>179</v>
      </c>
      <c r="AU1697" s="243" t="s">
        <v>82</v>
      </c>
      <c r="AV1697" s="13" t="s">
        <v>80</v>
      </c>
      <c r="AW1697" s="13" t="s">
        <v>30</v>
      </c>
      <c r="AX1697" s="13" t="s">
        <v>73</v>
      </c>
      <c r="AY1697" s="243" t="s">
        <v>171</v>
      </c>
    </row>
    <row r="1698" s="14" customFormat="1">
      <c r="A1698" s="14"/>
      <c r="B1698" s="244"/>
      <c r="C1698" s="245"/>
      <c r="D1698" s="235" t="s">
        <v>179</v>
      </c>
      <c r="E1698" s="246" t="s">
        <v>1</v>
      </c>
      <c r="F1698" s="247" t="s">
        <v>1318</v>
      </c>
      <c r="G1698" s="245"/>
      <c r="H1698" s="248">
        <v>220</v>
      </c>
      <c r="I1698" s="249"/>
      <c r="J1698" s="245"/>
      <c r="K1698" s="245"/>
      <c r="L1698" s="250"/>
      <c r="M1698" s="251"/>
      <c r="N1698" s="252"/>
      <c r="O1698" s="252"/>
      <c r="P1698" s="252"/>
      <c r="Q1698" s="252"/>
      <c r="R1698" s="252"/>
      <c r="S1698" s="252"/>
      <c r="T1698" s="253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4" t="s">
        <v>179</v>
      </c>
      <c r="AU1698" s="254" t="s">
        <v>82</v>
      </c>
      <c r="AV1698" s="14" t="s">
        <v>82</v>
      </c>
      <c r="AW1698" s="14" t="s">
        <v>30</v>
      </c>
      <c r="AX1698" s="14" t="s">
        <v>80</v>
      </c>
      <c r="AY1698" s="254" t="s">
        <v>171</v>
      </c>
    </row>
    <row r="1699" s="2" customFormat="1" ht="16.5" customHeight="1">
      <c r="A1699" s="38"/>
      <c r="B1699" s="39"/>
      <c r="C1699" s="219" t="s">
        <v>1931</v>
      </c>
      <c r="D1699" s="219" t="s">
        <v>173</v>
      </c>
      <c r="E1699" s="220" t="s">
        <v>1932</v>
      </c>
      <c r="F1699" s="221" t="s">
        <v>1933</v>
      </c>
      <c r="G1699" s="222" t="s">
        <v>211</v>
      </c>
      <c r="H1699" s="223">
        <v>117.31</v>
      </c>
      <c r="I1699" s="224"/>
      <c r="J1699" s="225">
        <f>ROUND(I1699*H1699,2)</f>
        <v>0</v>
      </c>
      <c r="K1699" s="226"/>
      <c r="L1699" s="44"/>
      <c r="M1699" s="227" t="s">
        <v>1</v>
      </c>
      <c r="N1699" s="228" t="s">
        <v>38</v>
      </c>
      <c r="O1699" s="91"/>
      <c r="P1699" s="229">
        <f>O1699*H1699</f>
        <v>0</v>
      </c>
      <c r="Q1699" s="229">
        <v>0</v>
      </c>
      <c r="R1699" s="229">
        <f>Q1699*H1699</f>
        <v>0</v>
      </c>
      <c r="S1699" s="229">
        <v>0</v>
      </c>
      <c r="T1699" s="230">
        <f>S1699*H1699</f>
        <v>0</v>
      </c>
      <c r="U1699" s="38"/>
      <c r="V1699" s="38"/>
      <c r="W1699" s="38"/>
      <c r="X1699" s="38"/>
      <c r="Y1699" s="38"/>
      <c r="Z1699" s="38"/>
      <c r="AA1699" s="38"/>
      <c r="AB1699" s="38"/>
      <c r="AC1699" s="38"/>
      <c r="AD1699" s="38"/>
      <c r="AE1699" s="38"/>
      <c r="AR1699" s="231" t="s">
        <v>307</v>
      </c>
      <c r="AT1699" s="231" t="s">
        <v>173</v>
      </c>
      <c r="AU1699" s="231" t="s">
        <v>82</v>
      </c>
      <c r="AY1699" s="17" t="s">
        <v>171</v>
      </c>
      <c r="BE1699" s="232">
        <f>IF(N1699="základní",J1699,0)</f>
        <v>0</v>
      </c>
      <c r="BF1699" s="232">
        <f>IF(N1699="snížená",J1699,0)</f>
        <v>0</v>
      </c>
      <c r="BG1699" s="232">
        <f>IF(N1699="zákl. přenesená",J1699,0)</f>
        <v>0</v>
      </c>
      <c r="BH1699" s="232">
        <f>IF(N1699="sníž. přenesená",J1699,0)</f>
        <v>0</v>
      </c>
      <c r="BI1699" s="232">
        <f>IF(N1699="nulová",J1699,0)</f>
        <v>0</v>
      </c>
      <c r="BJ1699" s="17" t="s">
        <v>80</v>
      </c>
      <c r="BK1699" s="232">
        <f>ROUND(I1699*H1699,2)</f>
        <v>0</v>
      </c>
      <c r="BL1699" s="17" t="s">
        <v>307</v>
      </c>
      <c r="BM1699" s="231" t="s">
        <v>1934</v>
      </c>
    </row>
    <row r="1700" s="14" customFormat="1">
      <c r="A1700" s="14"/>
      <c r="B1700" s="244"/>
      <c r="C1700" s="245"/>
      <c r="D1700" s="235" t="s">
        <v>179</v>
      </c>
      <c r="E1700" s="246" t="s">
        <v>1</v>
      </c>
      <c r="F1700" s="247" t="s">
        <v>434</v>
      </c>
      <c r="G1700" s="245"/>
      <c r="H1700" s="248">
        <v>117.31</v>
      </c>
      <c r="I1700" s="249"/>
      <c r="J1700" s="245"/>
      <c r="K1700" s="245"/>
      <c r="L1700" s="250"/>
      <c r="M1700" s="251"/>
      <c r="N1700" s="252"/>
      <c r="O1700" s="252"/>
      <c r="P1700" s="252"/>
      <c r="Q1700" s="252"/>
      <c r="R1700" s="252"/>
      <c r="S1700" s="252"/>
      <c r="T1700" s="253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54" t="s">
        <v>179</v>
      </c>
      <c r="AU1700" s="254" t="s">
        <v>82</v>
      </c>
      <c r="AV1700" s="14" t="s">
        <v>82</v>
      </c>
      <c r="AW1700" s="14" t="s">
        <v>30</v>
      </c>
      <c r="AX1700" s="14" t="s">
        <v>80</v>
      </c>
      <c r="AY1700" s="254" t="s">
        <v>171</v>
      </c>
    </row>
    <row r="1701" s="2" customFormat="1" ht="16.5" customHeight="1">
      <c r="A1701" s="38"/>
      <c r="B1701" s="39"/>
      <c r="C1701" s="266" t="s">
        <v>1935</v>
      </c>
      <c r="D1701" s="266" t="s">
        <v>393</v>
      </c>
      <c r="E1701" s="267" t="s">
        <v>1936</v>
      </c>
      <c r="F1701" s="268" t="s">
        <v>1937</v>
      </c>
      <c r="G1701" s="269" t="s">
        <v>211</v>
      </c>
      <c r="H1701" s="270">
        <v>123.176</v>
      </c>
      <c r="I1701" s="271"/>
      <c r="J1701" s="272">
        <f>ROUND(I1701*H1701,2)</f>
        <v>0</v>
      </c>
      <c r="K1701" s="273"/>
      <c r="L1701" s="274"/>
      <c r="M1701" s="275" t="s">
        <v>1</v>
      </c>
      <c r="N1701" s="276" t="s">
        <v>38</v>
      </c>
      <c r="O1701" s="91"/>
      <c r="P1701" s="229">
        <f>O1701*H1701</f>
        <v>0</v>
      </c>
      <c r="Q1701" s="229">
        <v>0</v>
      </c>
      <c r="R1701" s="229">
        <f>Q1701*H1701</f>
        <v>0</v>
      </c>
      <c r="S1701" s="229">
        <v>0</v>
      </c>
      <c r="T1701" s="230">
        <f>S1701*H1701</f>
        <v>0</v>
      </c>
      <c r="U1701" s="38"/>
      <c r="V1701" s="38"/>
      <c r="W1701" s="38"/>
      <c r="X1701" s="38"/>
      <c r="Y1701" s="38"/>
      <c r="Z1701" s="38"/>
      <c r="AA1701" s="38"/>
      <c r="AB1701" s="38"/>
      <c r="AC1701" s="38"/>
      <c r="AD1701" s="38"/>
      <c r="AE1701" s="38"/>
      <c r="AR1701" s="231" t="s">
        <v>399</v>
      </c>
      <c r="AT1701" s="231" t="s">
        <v>393</v>
      </c>
      <c r="AU1701" s="231" t="s">
        <v>82</v>
      </c>
      <c r="AY1701" s="17" t="s">
        <v>171</v>
      </c>
      <c r="BE1701" s="232">
        <f>IF(N1701="základní",J1701,0)</f>
        <v>0</v>
      </c>
      <c r="BF1701" s="232">
        <f>IF(N1701="snížená",J1701,0)</f>
        <v>0</v>
      </c>
      <c r="BG1701" s="232">
        <f>IF(N1701="zákl. přenesená",J1701,0)</f>
        <v>0</v>
      </c>
      <c r="BH1701" s="232">
        <f>IF(N1701="sníž. přenesená",J1701,0)</f>
        <v>0</v>
      </c>
      <c r="BI1701" s="232">
        <f>IF(N1701="nulová",J1701,0)</f>
        <v>0</v>
      </c>
      <c r="BJ1701" s="17" t="s">
        <v>80</v>
      </c>
      <c r="BK1701" s="232">
        <f>ROUND(I1701*H1701,2)</f>
        <v>0</v>
      </c>
      <c r="BL1701" s="17" t="s">
        <v>307</v>
      </c>
      <c r="BM1701" s="231" t="s">
        <v>1938</v>
      </c>
    </row>
    <row r="1702" s="14" customFormat="1">
      <c r="A1702" s="14"/>
      <c r="B1702" s="244"/>
      <c r="C1702" s="245"/>
      <c r="D1702" s="235" t="s">
        <v>179</v>
      </c>
      <c r="E1702" s="246" t="s">
        <v>1</v>
      </c>
      <c r="F1702" s="247" t="s">
        <v>434</v>
      </c>
      <c r="G1702" s="245"/>
      <c r="H1702" s="248">
        <v>117.31</v>
      </c>
      <c r="I1702" s="249"/>
      <c r="J1702" s="245"/>
      <c r="K1702" s="245"/>
      <c r="L1702" s="250"/>
      <c r="M1702" s="251"/>
      <c r="N1702" s="252"/>
      <c r="O1702" s="252"/>
      <c r="P1702" s="252"/>
      <c r="Q1702" s="252"/>
      <c r="R1702" s="252"/>
      <c r="S1702" s="252"/>
      <c r="T1702" s="253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4" t="s">
        <v>179</v>
      </c>
      <c r="AU1702" s="254" t="s">
        <v>82</v>
      </c>
      <c r="AV1702" s="14" t="s">
        <v>82</v>
      </c>
      <c r="AW1702" s="14" t="s">
        <v>30</v>
      </c>
      <c r="AX1702" s="14" t="s">
        <v>80</v>
      </c>
      <c r="AY1702" s="254" t="s">
        <v>171</v>
      </c>
    </row>
    <row r="1703" s="14" customFormat="1">
      <c r="A1703" s="14"/>
      <c r="B1703" s="244"/>
      <c r="C1703" s="245"/>
      <c r="D1703" s="235" t="s">
        <v>179</v>
      </c>
      <c r="E1703" s="245"/>
      <c r="F1703" s="247" t="s">
        <v>1939</v>
      </c>
      <c r="G1703" s="245"/>
      <c r="H1703" s="248">
        <v>123.176</v>
      </c>
      <c r="I1703" s="249"/>
      <c r="J1703" s="245"/>
      <c r="K1703" s="245"/>
      <c r="L1703" s="250"/>
      <c r="M1703" s="251"/>
      <c r="N1703" s="252"/>
      <c r="O1703" s="252"/>
      <c r="P1703" s="252"/>
      <c r="Q1703" s="252"/>
      <c r="R1703" s="252"/>
      <c r="S1703" s="252"/>
      <c r="T1703" s="253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4" t="s">
        <v>179</v>
      </c>
      <c r="AU1703" s="254" t="s">
        <v>82</v>
      </c>
      <c r="AV1703" s="14" t="s">
        <v>82</v>
      </c>
      <c r="AW1703" s="14" t="s">
        <v>4</v>
      </c>
      <c r="AX1703" s="14" t="s">
        <v>80</v>
      </c>
      <c r="AY1703" s="254" t="s">
        <v>171</v>
      </c>
    </row>
    <row r="1704" s="2" customFormat="1" ht="24.15" customHeight="1">
      <c r="A1704" s="38"/>
      <c r="B1704" s="39"/>
      <c r="C1704" s="219" t="s">
        <v>1940</v>
      </c>
      <c r="D1704" s="219" t="s">
        <v>173</v>
      </c>
      <c r="E1704" s="220" t="s">
        <v>1941</v>
      </c>
      <c r="F1704" s="221" t="s">
        <v>1942</v>
      </c>
      <c r="G1704" s="222" t="s">
        <v>211</v>
      </c>
      <c r="H1704" s="223">
        <v>25</v>
      </c>
      <c r="I1704" s="224"/>
      <c r="J1704" s="225">
        <f>ROUND(I1704*H1704,2)</f>
        <v>0</v>
      </c>
      <c r="K1704" s="226"/>
      <c r="L1704" s="44"/>
      <c r="M1704" s="227" t="s">
        <v>1</v>
      </c>
      <c r="N1704" s="228" t="s">
        <v>38</v>
      </c>
      <c r="O1704" s="91"/>
      <c r="P1704" s="229">
        <f>O1704*H1704</f>
        <v>0</v>
      </c>
      <c r="Q1704" s="229">
        <v>0</v>
      </c>
      <c r="R1704" s="229">
        <f>Q1704*H1704</f>
        <v>0</v>
      </c>
      <c r="S1704" s="229">
        <v>0</v>
      </c>
      <c r="T1704" s="230">
        <f>S1704*H1704</f>
        <v>0</v>
      </c>
      <c r="U1704" s="38"/>
      <c r="V1704" s="38"/>
      <c r="W1704" s="38"/>
      <c r="X1704" s="38"/>
      <c r="Y1704" s="38"/>
      <c r="Z1704" s="38"/>
      <c r="AA1704" s="38"/>
      <c r="AB1704" s="38"/>
      <c r="AC1704" s="38"/>
      <c r="AD1704" s="38"/>
      <c r="AE1704" s="38"/>
      <c r="AR1704" s="231" t="s">
        <v>307</v>
      </c>
      <c r="AT1704" s="231" t="s">
        <v>173</v>
      </c>
      <c r="AU1704" s="231" t="s">
        <v>82</v>
      </c>
      <c r="AY1704" s="17" t="s">
        <v>171</v>
      </c>
      <c r="BE1704" s="232">
        <f>IF(N1704="základní",J1704,0)</f>
        <v>0</v>
      </c>
      <c r="BF1704" s="232">
        <f>IF(N1704="snížená",J1704,0)</f>
        <v>0</v>
      </c>
      <c r="BG1704" s="232">
        <f>IF(N1704="zákl. přenesená",J1704,0)</f>
        <v>0</v>
      </c>
      <c r="BH1704" s="232">
        <f>IF(N1704="sníž. přenesená",J1704,0)</f>
        <v>0</v>
      </c>
      <c r="BI1704" s="232">
        <f>IF(N1704="nulová",J1704,0)</f>
        <v>0</v>
      </c>
      <c r="BJ1704" s="17" t="s">
        <v>80</v>
      </c>
      <c r="BK1704" s="232">
        <f>ROUND(I1704*H1704,2)</f>
        <v>0</v>
      </c>
      <c r="BL1704" s="17" t="s">
        <v>307</v>
      </c>
      <c r="BM1704" s="231" t="s">
        <v>1943</v>
      </c>
    </row>
    <row r="1705" s="14" customFormat="1">
      <c r="A1705" s="14"/>
      <c r="B1705" s="244"/>
      <c r="C1705" s="245"/>
      <c r="D1705" s="235" t="s">
        <v>179</v>
      </c>
      <c r="E1705" s="246" t="s">
        <v>1</v>
      </c>
      <c r="F1705" s="247" t="s">
        <v>306</v>
      </c>
      <c r="G1705" s="245"/>
      <c r="H1705" s="248">
        <v>25</v>
      </c>
      <c r="I1705" s="249"/>
      <c r="J1705" s="245"/>
      <c r="K1705" s="245"/>
      <c r="L1705" s="250"/>
      <c r="M1705" s="251"/>
      <c r="N1705" s="252"/>
      <c r="O1705" s="252"/>
      <c r="P1705" s="252"/>
      <c r="Q1705" s="252"/>
      <c r="R1705" s="252"/>
      <c r="S1705" s="252"/>
      <c r="T1705" s="253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54" t="s">
        <v>179</v>
      </c>
      <c r="AU1705" s="254" t="s">
        <v>82</v>
      </c>
      <c r="AV1705" s="14" t="s">
        <v>82</v>
      </c>
      <c r="AW1705" s="14" t="s">
        <v>30</v>
      </c>
      <c r="AX1705" s="14" t="s">
        <v>80</v>
      </c>
      <c r="AY1705" s="254" t="s">
        <v>171</v>
      </c>
    </row>
    <row r="1706" s="2" customFormat="1" ht="16.5" customHeight="1">
      <c r="A1706" s="38"/>
      <c r="B1706" s="39"/>
      <c r="C1706" s="266" t="s">
        <v>1944</v>
      </c>
      <c r="D1706" s="266" t="s">
        <v>393</v>
      </c>
      <c r="E1706" s="267" t="s">
        <v>1945</v>
      </c>
      <c r="F1706" s="268" t="s">
        <v>1946</v>
      </c>
      <c r="G1706" s="269" t="s">
        <v>211</v>
      </c>
      <c r="H1706" s="270">
        <v>26.25</v>
      </c>
      <c r="I1706" s="271"/>
      <c r="J1706" s="272">
        <f>ROUND(I1706*H1706,2)</f>
        <v>0</v>
      </c>
      <c r="K1706" s="273"/>
      <c r="L1706" s="274"/>
      <c r="M1706" s="275" t="s">
        <v>1</v>
      </c>
      <c r="N1706" s="276" t="s">
        <v>38</v>
      </c>
      <c r="O1706" s="91"/>
      <c r="P1706" s="229">
        <f>O1706*H1706</f>
        <v>0</v>
      </c>
      <c r="Q1706" s="229">
        <v>0</v>
      </c>
      <c r="R1706" s="229">
        <f>Q1706*H1706</f>
        <v>0</v>
      </c>
      <c r="S1706" s="229">
        <v>0</v>
      </c>
      <c r="T1706" s="230">
        <f>S1706*H1706</f>
        <v>0</v>
      </c>
      <c r="U1706" s="38"/>
      <c r="V1706" s="38"/>
      <c r="W1706" s="38"/>
      <c r="X1706" s="38"/>
      <c r="Y1706" s="38"/>
      <c r="Z1706" s="38"/>
      <c r="AA1706" s="38"/>
      <c r="AB1706" s="38"/>
      <c r="AC1706" s="38"/>
      <c r="AD1706" s="38"/>
      <c r="AE1706" s="38"/>
      <c r="AR1706" s="231" t="s">
        <v>399</v>
      </c>
      <c r="AT1706" s="231" t="s">
        <v>393</v>
      </c>
      <c r="AU1706" s="231" t="s">
        <v>82</v>
      </c>
      <c r="AY1706" s="17" t="s">
        <v>171</v>
      </c>
      <c r="BE1706" s="232">
        <f>IF(N1706="základní",J1706,0)</f>
        <v>0</v>
      </c>
      <c r="BF1706" s="232">
        <f>IF(N1706="snížená",J1706,0)</f>
        <v>0</v>
      </c>
      <c r="BG1706" s="232">
        <f>IF(N1706="zákl. přenesená",J1706,0)</f>
        <v>0</v>
      </c>
      <c r="BH1706" s="232">
        <f>IF(N1706="sníž. přenesená",J1706,0)</f>
        <v>0</v>
      </c>
      <c r="BI1706" s="232">
        <f>IF(N1706="nulová",J1706,0)</f>
        <v>0</v>
      </c>
      <c r="BJ1706" s="17" t="s">
        <v>80</v>
      </c>
      <c r="BK1706" s="232">
        <f>ROUND(I1706*H1706,2)</f>
        <v>0</v>
      </c>
      <c r="BL1706" s="17" t="s">
        <v>307</v>
      </c>
      <c r="BM1706" s="231" t="s">
        <v>1947</v>
      </c>
    </row>
    <row r="1707" s="14" customFormat="1">
      <c r="A1707" s="14"/>
      <c r="B1707" s="244"/>
      <c r="C1707" s="245"/>
      <c r="D1707" s="235" t="s">
        <v>179</v>
      </c>
      <c r="E1707" s="246" t="s">
        <v>1</v>
      </c>
      <c r="F1707" s="247" t="s">
        <v>306</v>
      </c>
      <c r="G1707" s="245"/>
      <c r="H1707" s="248">
        <v>25</v>
      </c>
      <c r="I1707" s="249"/>
      <c r="J1707" s="245"/>
      <c r="K1707" s="245"/>
      <c r="L1707" s="250"/>
      <c r="M1707" s="251"/>
      <c r="N1707" s="252"/>
      <c r="O1707" s="252"/>
      <c r="P1707" s="252"/>
      <c r="Q1707" s="252"/>
      <c r="R1707" s="252"/>
      <c r="S1707" s="252"/>
      <c r="T1707" s="253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54" t="s">
        <v>179</v>
      </c>
      <c r="AU1707" s="254" t="s">
        <v>82</v>
      </c>
      <c r="AV1707" s="14" t="s">
        <v>82</v>
      </c>
      <c r="AW1707" s="14" t="s">
        <v>30</v>
      </c>
      <c r="AX1707" s="14" t="s">
        <v>80</v>
      </c>
      <c r="AY1707" s="254" t="s">
        <v>171</v>
      </c>
    </row>
    <row r="1708" s="14" customFormat="1">
      <c r="A1708" s="14"/>
      <c r="B1708" s="244"/>
      <c r="C1708" s="245"/>
      <c r="D1708" s="235" t="s">
        <v>179</v>
      </c>
      <c r="E1708" s="245"/>
      <c r="F1708" s="247" t="s">
        <v>1948</v>
      </c>
      <c r="G1708" s="245"/>
      <c r="H1708" s="248">
        <v>26.25</v>
      </c>
      <c r="I1708" s="249"/>
      <c r="J1708" s="245"/>
      <c r="K1708" s="245"/>
      <c r="L1708" s="250"/>
      <c r="M1708" s="251"/>
      <c r="N1708" s="252"/>
      <c r="O1708" s="252"/>
      <c r="P1708" s="252"/>
      <c r="Q1708" s="252"/>
      <c r="R1708" s="252"/>
      <c r="S1708" s="252"/>
      <c r="T1708" s="253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4" t="s">
        <v>179</v>
      </c>
      <c r="AU1708" s="254" t="s">
        <v>82</v>
      </c>
      <c r="AV1708" s="14" t="s">
        <v>82</v>
      </c>
      <c r="AW1708" s="14" t="s">
        <v>4</v>
      </c>
      <c r="AX1708" s="14" t="s">
        <v>80</v>
      </c>
      <c r="AY1708" s="254" t="s">
        <v>171</v>
      </c>
    </row>
    <row r="1709" s="2" customFormat="1" ht="24.15" customHeight="1">
      <c r="A1709" s="38"/>
      <c r="B1709" s="39"/>
      <c r="C1709" s="219" t="s">
        <v>1949</v>
      </c>
      <c r="D1709" s="219" t="s">
        <v>173</v>
      </c>
      <c r="E1709" s="220" t="s">
        <v>1950</v>
      </c>
      <c r="F1709" s="221" t="s">
        <v>1951</v>
      </c>
      <c r="G1709" s="222" t="s">
        <v>211</v>
      </c>
      <c r="H1709" s="223">
        <v>459.15699999999998</v>
      </c>
      <c r="I1709" s="224"/>
      <c r="J1709" s="225">
        <f>ROUND(I1709*H1709,2)</f>
        <v>0</v>
      </c>
      <c r="K1709" s="226"/>
      <c r="L1709" s="44"/>
      <c r="M1709" s="227" t="s">
        <v>1</v>
      </c>
      <c r="N1709" s="228" t="s">
        <v>38</v>
      </c>
      <c r="O1709" s="91"/>
      <c r="P1709" s="229">
        <f>O1709*H1709</f>
        <v>0</v>
      </c>
      <c r="Q1709" s="229">
        <v>0.00020000000000000001</v>
      </c>
      <c r="R1709" s="229">
        <f>Q1709*H1709</f>
        <v>0.091831400000000007</v>
      </c>
      <c r="S1709" s="229">
        <v>0</v>
      </c>
      <c r="T1709" s="230">
        <f>S1709*H1709</f>
        <v>0</v>
      </c>
      <c r="U1709" s="38"/>
      <c r="V1709" s="38"/>
      <c r="W1709" s="38"/>
      <c r="X1709" s="38"/>
      <c r="Y1709" s="38"/>
      <c r="Z1709" s="38"/>
      <c r="AA1709" s="38"/>
      <c r="AB1709" s="38"/>
      <c r="AC1709" s="38"/>
      <c r="AD1709" s="38"/>
      <c r="AE1709" s="38"/>
      <c r="AR1709" s="231" t="s">
        <v>307</v>
      </c>
      <c r="AT1709" s="231" t="s">
        <v>173</v>
      </c>
      <c r="AU1709" s="231" t="s">
        <v>82</v>
      </c>
      <c r="AY1709" s="17" t="s">
        <v>171</v>
      </c>
      <c r="BE1709" s="232">
        <f>IF(N1709="základní",J1709,0)</f>
        <v>0</v>
      </c>
      <c r="BF1709" s="232">
        <f>IF(N1709="snížená",J1709,0)</f>
        <v>0</v>
      </c>
      <c r="BG1709" s="232">
        <f>IF(N1709="zákl. přenesená",J1709,0)</f>
        <v>0</v>
      </c>
      <c r="BH1709" s="232">
        <f>IF(N1709="sníž. přenesená",J1709,0)</f>
        <v>0</v>
      </c>
      <c r="BI1709" s="232">
        <f>IF(N1709="nulová",J1709,0)</f>
        <v>0</v>
      </c>
      <c r="BJ1709" s="17" t="s">
        <v>80</v>
      </c>
      <c r="BK1709" s="232">
        <f>ROUND(I1709*H1709,2)</f>
        <v>0</v>
      </c>
      <c r="BL1709" s="17" t="s">
        <v>307</v>
      </c>
      <c r="BM1709" s="231" t="s">
        <v>1952</v>
      </c>
    </row>
    <row r="1710" s="13" customFormat="1">
      <c r="A1710" s="13"/>
      <c r="B1710" s="233"/>
      <c r="C1710" s="234"/>
      <c r="D1710" s="235" t="s">
        <v>179</v>
      </c>
      <c r="E1710" s="236" t="s">
        <v>1</v>
      </c>
      <c r="F1710" s="237" t="s">
        <v>261</v>
      </c>
      <c r="G1710" s="234"/>
      <c r="H1710" s="236" t="s">
        <v>1</v>
      </c>
      <c r="I1710" s="238"/>
      <c r="J1710" s="234"/>
      <c r="K1710" s="234"/>
      <c r="L1710" s="239"/>
      <c r="M1710" s="240"/>
      <c r="N1710" s="241"/>
      <c r="O1710" s="241"/>
      <c r="P1710" s="241"/>
      <c r="Q1710" s="241"/>
      <c r="R1710" s="241"/>
      <c r="S1710" s="241"/>
      <c r="T1710" s="242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43" t="s">
        <v>179</v>
      </c>
      <c r="AU1710" s="243" t="s">
        <v>82</v>
      </c>
      <c r="AV1710" s="13" t="s">
        <v>80</v>
      </c>
      <c r="AW1710" s="13" t="s">
        <v>30</v>
      </c>
      <c r="AX1710" s="13" t="s">
        <v>73</v>
      </c>
      <c r="AY1710" s="243" t="s">
        <v>171</v>
      </c>
    </row>
    <row r="1711" s="14" customFormat="1">
      <c r="A1711" s="14"/>
      <c r="B1711" s="244"/>
      <c r="C1711" s="245"/>
      <c r="D1711" s="235" t="s">
        <v>179</v>
      </c>
      <c r="E1711" s="246" t="s">
        <v>1</v>
      </c>
      <c r="F1711" s="247" t="s">
        <v>262</v>
      </c>
      <c r="G1711" s="245"/>
      <c r="H1711" s="248">
        <v>66.914000000000001</v>
      </c>
      <c r="I1711" s="249"/>
      <c r="J1711" s="245"/>
      <c r="K1711" s="245"/>
      <c r="L1711" s="250"/>
      <c r="M1711" s="251"/>
      <c r="N1711" s="252"/>
      <c r="O1711" s="252"/>
      <c r="P1711" s="252"/>
      <c r="Q1711" s="252"/>
      <c r="R1711" s="252"/>
      <c r="S1711" s="252"/>
      <c r="T1711" s="253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4" t="s">
        <v>179</v>
      </c>
      <c r="AU1711" s="254" t="s">
        <v>82</v>
      </c>
      <c r="AV1711" s="14" t="s">
        <v>82</v>
      </c>
      <c r="AW1711" s="14" t="s">
        <v>30</v>
      </c>
      <c r="AX1711" s="14" t="s">
        <v>73</v>
      </c>
      <c r="AY1711" s="254" t="s">
        <v>171</v>
      </c>
    </row>
    <row r="1712" s="13" customFormat="1">
      <c r="A1712" s="13"/>
      <c r="B1712" s="233"/>
      <c r="C1712" s="234"/>
      <c r="D1712" s="235" t="s">
        <v>179</v>
      </c>
      <c r="E1712" s="236" t="s">
        <v>1</v>
      </c>
      <c r="F1712" s="237" t="s">
        <v>263</v>
      </c>
      <c r="G1712" s="234"/>
      <c r="H1712" s="236" t="s">
        <v>1</v>
      </c>
      <c r="I1712" s="238"/>
      <c r="J1712" s="234"/>
      <c r="K1712" s="234"/>
      <c r="L1712" s="239"/>
      <c r="M1712" s="240"/>
      <c r="N1712" s="241"/>
      <c r="O1712" s="241"/>
      <c r="P1712" s="241"/>
      <c r="Q1712" s="241"/>
      <c r="R1712" s="241"/>
      <c r="S1712" s="241"/>
      <c r="T1712" s="242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43" t="s">
        <v>179</v>
      </c>
      <c r="AU1712" s="243" t="s">
        <v>82</v>
      </c>
      <c r="AV1712" s="13" t="s">
        <v>80</v>
      </c>
      <c r="AW1712" s="13" t="s">
        <v>30</v>
      </c>
      <c r="AX1712" s="13" t="s">
        <v>73</v>
      </c>
      <c r="AY1712" s="243" t="s">
        <v>171</v>
      </c>
    </row>
    <row r="1713" s="14" customFormat="1">
      <c r="A1713" s="14"/>
      <c r="B1713" s="244"/>
      <c r="C1713" s="245"/>
      <c r="D1713" s="235" t="s">
        <v>179</v>
      </c>
      <c r="E1713" s="246" t="s">
        <v>1</v>
      </c>
      <c r="F1713" s="247" t="s">
        <v>264</v>
      </c>
      <c r="G1713" s="245"/>
      <c r="H1713" s="248">
        <v>21.364000000000001</v>
      </c>
      <c r="I1713" s="249"/>
      <c r="J1713" s="245"/>
      <c r="K1713" s="245"/>
      <c r="L1713" s="250"/>
      <c r="M1713" s="251"/>
      <c r="N1713" s="252"/>
      <c r="O1713" s="252"/>
      <c r="P1713" s="252"/>
      <c r="Q1713" s="252"/>
      <c r="R1713" s="252"/>
      <c r="S1713" s="252"/>
      <c r="T1713" s="253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4" t="s">
        <v>179</v>
      </c>
      <c r="AU1713" s="254" t="s">
        <v>82</v>
      </c>
      <c r="AV1713" s="14" t="s">
        <v>82</v>
      </c>
      <c r="AW1713" s="14" t="s">
        <v>30</v>
      </c>
      <c r="AX1713" s="14" t="s">
        <v>73</v>
      </c>
      <c r="AY1713" s="254" t="s">
        <v>171</v>
      </c>
    </row>
    <row r="1714" s="13" customFormat="1">
      <c r="A1714" s="13"/>
      <c r="B1714" s="233"/>
      <c r="C1714" s="234"/>
      <c r="D1714" s="235" t="s">
        <v>179</v>
      </c>
      <c r="E1714" s="236" t="s">
        <v>1</v>
      </c>
      <c r="F1714" s="237" t="s">
        <v>265</v>
      </c>
      <c r="G1714" s="234"/>
      <c r="H1714" s="236" t="s">
        <v>1</v>
      </c>
      <c r="I1714" s="238"/>
      <c r="J1714" s="234"/>
      <c r="K1714" s="234"/>
      <c r="L1714" s="239"/>
      <c r="M1714" s="240"/>
      <c r="N1714" s="241"/>
      <c r="O1714" s="241"/>
      <c r="P1714" s="241"/>
      <c r="Q1714" s="241"/>
      <c r="R1714" s="241"/>
      <c r="S1714" s="241"/>
      <c r="T1714" s="242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43" t="s">
        <v>179</v>
      </c>
      <c r="AU1714" s="243" t="s">
        <v>82</v>
      </c>
      <c r="AV1714" s="13" t="s">
        <v>80</v>
      </c>
      <c r="AW1714" s="13" t="s">
        <v>30</v>
      </c>
      <c r="AX1714" s="13" t="s">
        <v>73</v>
      </c>
      <c r="AY1714" s="243" t="s">
        <v>171</v>
      </c>
    </row>
    <row r="1715" s="14" customFormat="1">
      <c r="A1715" s="14"/>
      <c r="B1715" s="244"/>
      <c r="C1715" s="245"/>
      <c r="D1715" s="235" t="s">
        <v>179</v>
      </c>
      <c r="E1715" s="246" t="s">
        <v>1</v>
      </c>
      <c r="F1715" s="247" t="s">
        <v>266</v>
      </c>
      <c r="G1715" s="245"/>
      <c r="H1715" s="248">
        <v>10.102</v>
      </c>
      <c r="I1715" s="249"/>
      <c r="J1715" s="245"/>
      <c r="K1715" s="245"/>
      <c r="L1715" s="250"/>
      <c r="M1715" s="251"/>
      <c r="N1715" s="252"/>
      <c r="O1715" s="252"/>
      <c r="P1715" s="252"/>
      <c r="Q1715" s="252"/>
      <c r="R1715" s="252"/>
      <c r="S1715" s="252"/>
      <c r="T1715" s="253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4" t="s">
        <v>179</v>
      </c>
      <c r="AU1715" s="254" t="s">
        <v>82</v>
      </c>
      <c r="AV1715" s="14" t="s">
        <v>82</v>
      </c>
      <c r="AW1715" s="14" t="s">
        <v>30</v>
      </c>
      <c r="AX1715" s="14" t="s">
        <v>73</v>
      </c>
      <c r="AY1715" s="254" t="s">
        <v>171</v>
      </c>
    </row>
    <row r="1716" s="13" customFormat="1">
      <c r="A1716" s="13"/>
      <c r="B1716" s="233"/>
      <c r="C1716" s="234"/>
      <c r="D1716" s="235" t="s">
        <v>179</v>
      </c>
      <c r="E1716" s="236" t="s">
        <v>1</v>
      </c>
      <c r="F1716" s="237" t="s">
        <v>267</v>
      </c>
      <c r="G1716" s="234"/>
      <c r="H1716" s="236" t="s">
        <v>1</v>
      </c>
      <c r="I1716" s="238"/>
      <c r="J1716" s="234"/>
      <c r="K1716" s="234"/>
      <c r="L1716" s="239"/>
      <c r="M1716" s="240"/>
      <c r="N1716" s="241"/>
      <c r="O1716" s="241"/>
      <c r="P1716" s="241"/>
      <c r="Q1716" s="241"/>
      <c r="R1716" s="241"/>
      <c r="S1716" s="241"/>
      <c r="T1716" s="242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43" t="s">
        <v>179</v>
      </c>
      <c r="AU1716" s="243" t="s">
        <v>82</v>
      </c>
      <c r="AV1716" s="13" t="s">
        <v>80</v>
      </c>
      <c r="AW1716" s="13" t="s">
        <v>30</v>
      </c>
      <c r="AX1716" s="13" t="s">
        <v>73</v>
      </c>
      <c r="AY1716" s="243" t="s">
        <v>171</v>
      </c>
    </row>
    <row r="1717" s="14" customFormat="1">
      <c r="A1717" s="14"/>
      <c r="B1717" s="244"/>
      <c r="C1717" s="245"/>
      <c r="D1717" s="235" t="s">
        <v>179</v>
      </c>
      <c r="E1717" s="246" t="s">
        <v>1</v>
      </c>
      <c r="F1717" s="247" t="s">
        <v>268</v>
      </c>
      <c r="G1717" s="245"/>
      <c r="H1717" s="248">
        <v>10.131</v>
      </c>
      <c r="I1717" s="249"/>
      <c r="J1717" s="245"/>
      <c r="K1717" s="245"/>
      <c r="L1717" s="250"/>
      <c r="M1717" s="251"/>
      <c r="N1717" s="252"/>
      <c r="O1717" s="252"/>
      <c r="P1717" s="252"/>
      <c r="Q1717" s="252"/>
      <c r="R1717" s="252"/>
      <c r="S1717" s="252"/>
      <c r="T1717" s="253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4" t="s">
        <v>179</v>
      </c>
      <c r="AU1717" s="254" t="s">
        <v>82</v>
      </c>
      <c r="AV1717" s="14" t="s">
        <v>82</v>
      </c>
      <c r="AW1717" s="14" t="s">
        <v>30</v>
      </c>
      <c r="AX1717" s="14" t="s">
        <v>73</v>
      </c>
      <c r="AY1717" s="254" t="s">
        <v>171</v>
      </c>
    </row>
    <row r="1718" s="13" customFormat="1">
      <c r="A1718" s="13"/>
      <c r="B1718" s="233"/>
      <c r="C1718" s="234"/>
      <c r="D1718" s="235" t="s">
        <v>179</v>
      </c>
      <c r="E1718" s="236" t="s">
        <v>1</v>
      </c>
      <c r="F1718" s="237" t="s">
        <v>269</v>
      </c>
      <c r="G1718" s="234"/>
      <c r="H1718" s="236" t="s">
        <v>1</v>
      </c>
      <c r="I1718" s="238"/>
      <c r="J1718" s="234"/>
      <c r="K1718" s="234"/>
      <c r="L1718" s="239"/>
      <c r="M1718" s="240"/>
      <c r="N1718" s="241"/>
      <c r="O1718" s="241"/>
      <c r="P1718" s="241"/>
      <c r="Q1718" s="241"/>
      <c r="R1718" s="241"/>
      <c r="S1718" s="241"/>
      <c r="T1718" s="242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43" t="s">
        <v>179</v>
      </c>
      <c r="AU1718" s="243" t="s">
        <v>82</v>
      </c>
      <c r="AV1718" s="13" t="s">
        <v>80</v>
      </c>
      <c r="AW1718" s="13" t="s">
        <v>30</v>
      </c>
      <c r="AX1718" s="13" t="s">
        <v>73</v>
      </c>
      <c r="AY1718" s="243" t="s">
        <v>171</v>
      </c>
    </row>
    <row r="1719" s="14" customFormat="1">
      <c r="A1719" s="14"/>
      <c r="B1719" s="244"/>
      <c r="C1719" s="245"/>
      <c r="D1719" s="235" t="s">
        <v>179</v>
      </c>
      <c r="E1719" s="246" t="s">
        <v>1</v>
      </c>
      <c r="F1719" s="247" t="s">
        <v>270</v>
      </c>
      <c r="G1719" s="245"/>
      <c r="H1719" s="248">
        <v>65.462000000000003</v>
      </c>
      <c r="I1719" s="249"/>
      <c r="J1719" s="245"/>
      <c r="K1719" s="245"/>
      <c r="L1719" s="250"/>
      <c r="M1719" s="251"/>
      <c r="N1719" s="252"/>
      <c r="O1719" s="252"/>
      <c r="P1719" s="252"/>
      <c r="Q1719" s="252"/>
      <c r="R1719" s="252"/>
      <c r="S1719" s="252"/>
      <c r="T1719" s="253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4" t="s">
        <v>179</v>
      </c>
      <c r="AU1719" s="254" t="s">
        <v>82</v>
      </c>
      <c r="AV1719" s="14" t="s">
        <v>82</v>
      </c>
      <c r="AW1719" s="14" t="s">
        <v>30</v>
      </c>
      <c r="AX1719" s="14" t="s">
        <v>73</v>
      </c>
      <c r="AY1719" s="254" t="s">
        <v>171</v>
      </c>
    </row>
    <row r="1720" s="13" customFormat="1">
      <c r="A1720" s="13"/>
      <c r="B1720" s="233"/>
      <c r="C1720" s="234"/>
      <c r="D1720" s="235" t="s">
        <v>179</v>
      </c>
      <c r="E1720" s="236" t="s">
        <v>1</v>
      </c>
      <c r="F1720" s="237" t="s">
        <v>183</v>
      </c>
      <c r="G1720" s="234"/>
      <c r="H1720" s="236" t="s">
        <v>1</v>
      </c>
      <c r="I1720" s="238"/>
      <c r="J1720" s="234"/>
      <c r="K1720" s="234"/>
      <c r="L1720" s="239"/>
      <c r="M1720" s="240"/>
      <c r="N1720" s="241"/>
      <c r="O1720" s="241"/>
      <c r="P1720" s="241"/>
      <c r="Q1720" s="241"/>
      <c r="R1720" s="241"/>
      <c r="S1720" s="241"/>
      <c r="T1720" s="242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43" t="s">
        <v>179</v>
      </c>
      <c r="AU1720" s="243" t="s">
        <v>82</v>
      </c>
      <c r="AV1720" s="13" t="s">
        <v>80</v>
      </c>
      <c r="AW1720" s="13" t="s">
        <v>30</v>
      </c>
      <c r="AX1720" s="13" t="s">
        <v>73</v>
      </c>
      <c r="AY1720" s="243" t="s">
        <v>171</v>
      </c>
    </row>
    <row r="1721" s="14" customFormat="1">
      <c r="A1721" s="14"/>
      <c r="B1721" s="244"/>
      <c r="C1721" s="245"/>
      <c r="D1721" s="235" t="s">
        <v>179</v>
      </c>
      <c r="E1721" s="246" t="s">
        <v>1</v>
      </c>
      <c r="F1721" s="247" t="s">
        <v>271</v>
      </c>
      <c r="G1721" s="245"/>
      <c r="H1721" s="248">
        <v>16.283999999999999</v>
      </c>
      <c r="I1721" s="249"/>
      <c r="J1721" s="245"/>
      <c r="K1721" s="245"/>
      <c r="L1721" s="250"/>
      <c r="M1721" s="251"/>
      <c r="N1721" s="252"/>
      <c r="O1721" s="252"/>
      <c r="P1721" s="252"/>
      <c r="Q1721" s="252"/>
      <c r="R1721" s="252"/>
      <c r="S1721" s="252"/>
      <c r="T1721" s="253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54" t="s">
        <v>179</v>
      </c>
      <c r="AU1721" s="254" t="s">
        <v>82</v>
      </c>
      <c r="AV1721" s="14" t="s">
        <v>82</v>
      </c>
      <c r="AW1721" s="14" t="s">
        <v>30</v>
      </c>
      <c r="AX1721" s="14" t="s">
        <v>73</v>
      </c>
      <c r="AY1721" s="254" t="s">
        <v>171</v>
      </c>
    </row>
    <row r="1722" s="13" customFormat="1">
      <c r="A1722" s="13"/>
      <c r="B1722" s="233"/>
      <c r="C1722" s="234"/>
      <c r="D1722" s="235" t="s">
        <v>179</v>
      </c>
      <c r="E1722" s="236" t="s">
        <v>1</v>
      </c>
      <c r="F1722" s="237" t="s">
        <v>272</v>
      </c>
      <c r="G1722" s="234"/>
      <c r="H1722" s="236" t="s">
        <v>1</v>
      </c>
      <c r="I1722" s="238"/>
      <c r="J1722" s="234"/>
      <c r="K1722" s="234"/>
      <c r="L1722" s="239"/>
      <c r="M1722" s="240"/>
      <c r="N1722" s="241"/>
      <c r="O1722" s="241"/>
      <c r="P1722" s="241"/>
      <c r="Q1722" s="241"/>
      <c r="R1722" s="241"/>
      <c r="S1722" s="241"/>
      <c r="T1722" s="242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43" t="s">
        <v>179</v>
      </c>
      <c r="AU1722" s="243" t="s">
        <v>82</v>
      </c>
      <c r="AV1722" s="13" t="s">
        <v>80</v>
      </c>
      <c r="AW1722" s="13" t="s">
        <v>30</v>
      </c>
      <c r="AX1722" s="13" t="s">
        <v>73</v>
      </c>
      <c r="AY1722" s="243" t="s">
        <v>171</v>
      </c>
    </row>
    <row r="1723" s="14" customFormat="1">
      <c r="A1723" s="14"/>
      <c r="B1723" s="244"/>
      <c r="C1723" s="245"/>
      <c r="D1723" s="235" t="s">
        <v>179</v>
      </c>
      <c r="E1723" s="246" t="s">
        <v>1</v>
      </c>
      <c r="F1723" s="247" t="s">
        <v>273</v>
      </c>
      <c r="G1723" s="245"/>
      <c r="H1723" s="248">
        <v>42.810000000000002</v>
      </c>
      <c r="I1723" s="249"/>
      <c r="J1723" s="245"/>
      <c r="K1723" s="245"/>
      <c r="L1723" s="250"/>
      <c r="M1723" s="251"/>
      <c r="N1723" s="252"/>
      <c r="O1723" s="252"/>
      <c r="P1723" s="252"/>
      <c r="Q1723" s="252"/>
      <c r="R1723" s="252"/>
      <c r="S1723" s="252"/>
      <c r="T1723" s="253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4" t="s">
        <v>179</v>
      </c>
      <c r="AU1723" s="254" t="s">
        <v>82</v>
      </c>
      <c r="AV1723" s="14" t="s">
        <v>82</v>
      </c>
      <c r="AW1723" s="14" t="s">
        <v>30</v>
      </c>
      <c r="AX1723" s="14" t="s">
        <v>73</v>
      </c>
      <c r="AY1723" s="254" t="s">
        <v>171</v>
      </c>
    </row>
    <row r="1724" s="13" customFormat="1">
      <c r="A1724" s="13"/>
      <c r="B1724" s="233"/>
      <c r="C1724" s="234"/>
      <c r="D1724" s="235" t="s">
        <v>179</v>
      </c>
      <c r="E1724" s="236" t="s">
        <v>1</v>
      </c>
      <c r="F1724" s="237" t="s">
        <v>274</v>
      </c>
      <c r="G1724" s="234"/>
      <c r="H1724" s="236" t="s">
        <v>1</v>
      </c>
      <c r="I1724" s="238"/>
      <c r="J1724" s="234"/>
      <c r="K1724" s="234"/>
      <c r="L1724" s="239"/>
      <c r="M1724" s="240"/>
      <c r="N1724" s="241"/>
      <c r="O1724" s="241"/>
      <c r="P1724" s="241"/>
      <c r="Q1724" s="241"/>
      <c r="R1724" s="241"/>
      <c r="S1724" s="241"/>
      <c r="T1724" s="242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43" t="s">
        <v>179</v>
      </c>
      <c r="AU1724" s="243" t="s">
        <v>82</v>
      </c>
      <c r="AV1724" s="13" t="s">
        <v>80</v>
      </c>
      <c r="AW1724" s="13" t="s">
        <v>30</v>
      </c>
      <c r="AX1724" s="13" t="s">
        <v>73</v>
      </c>
      <c r="AY1724" s="243" t="s">
        <v>171</v>
      </c>
    </row>
    <row r="1725" s="14" customFormat="1">
      <c r="A1725" s="14"/>
      <c r="B1725" s="244"/>
      <c r="C1725" s="245"/>
      <c r="D1725" s="235" t="s">
        <v>179</v>
      </c>
      <c r="E1725" s="246" t="s">
        <v>1</v>
      </c>
      <c r="F1725" s="247" t="s">
        <v>275</v>
      </c>
      <c r="G1725" s="245"/>
      <c r="H1725" s="248">
        <v>8.1760000000000002</v>
      </c>
      <c r="I1725" s="249"/>
      <c r="J1725" s="245"/>
      <c r="K1725" s="245"/>
      <c r="L1725" s="250"/>
      <c r="M1725" s="251"/>
      <c r="N1725" s="252"/>
      <c r="O1725" s="252"/>
      <c r="P1725" s="252"/>
      <c r="Q1725" s="252"/>
      <c r="R1725" s="252"/>
      <c r="S1725" s="252"/>
      <c r="T1725" s="253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4" t="s">
        <v>179</v>
      </c>
      <c r="AU1725" s="254" t="s">
        <v>82</v>
      </c>
      <c r="AV1725" s="14" t="s">
        <v>82</v>
      </c>
      <c r="AW1725" s="14" t="s">
        <v>30</v>
      </c>
      <c r="AX1725" s="14" t="s">
        <v>73</v>
      </c>
      <c r="AY1725" s="254" t="s">
        <v>171</v>
      </c>
    </row>
    <row r="1726" s="13" customFormat="1">
      <c r="A1726" s="13"/>
      <c r="B1726" s="233"/>
      <c r="C1726" s="234"/>
      <c r="D1726" s="235" t="s">
        <v>179</v>
      </c>
      <c r="E1726" s="236" t="s">
        <v>1</v>
      </c>
      <c r="F1726" s="237" t="s">
        <v>276</v>
      </c>
      <c r="G1726" s="234"/>
      <c r="H1726" s="236" t="s">
        <v>1</v>
      </c>
      <c r="I1726" s="238"/>
      <c r="J1726" s="234"/>
      <c r="K1726" s="234"/>
      <c r="L1726" s="239"/>
      <c r="M1726" s="240"/>
      <c r="N1726" s="241"/>
      <c r="O1726" s="241"/>
      <c r="P1726" s="241"/>
      <c r="Q1726" s="241"/>
      <c r="R1726" s="241"/>
      <c r="S1726" s="241"/>
      <c r="T1726" s="242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43" t="s">
        <v>179</v>
      </c>
      <c r="AU1726" s="243" t="s">
        <v>82</v>
      </c>
      <c r="AV1726" s="13" t="s">
        <v>80</v>
      </c>
      <c r="AW1726" s="13" t="s">
        <v>30</v>
      </c>
      <c r="AX1726" s="13" t="s">
        <v>73</v>
      </c>
      <c r="AY1726" s="243" t="s">
        <v>171</v>
      </c>
    </row>
    <row r="1727" s="14" customFormat="1">
      <c r="A1727" s="14"/>
      <c r="B1727" s="244"/>
      <c r="C1727" s="245"/>
      <c r="D1727" s="235" t="s">
        <v>179</v>
      </c>
      <c r="E1727" s="246" t="s">
        <v>1</v>
      </c>
      <c r="F1727" s="247" t="s">
        <v>277</v>
      </c>
      <c r="G1727" s="245"/>
      <c r="H1727" s="248">
        <v>65.007000000000005</v>
      </c>
      <c r="I1727" s="249"/>
      <c r="J1727" s="245"/>
      <c r="K1727" s="245"/>
      <c r="L1727" s="250"/>
      <c r="M1727" s="251"/>
      <c r="N1727" s="252"/>
      <c r="O1727" s="252"/>
      <c r="P1727" s="252"/>
      <c r="Q1727" s="252"/>
      <c r="R1727" s="252"/>
      <c r="S1727" s="252"/>
      <c r="T1727" s="253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4" t="s">
        <v>179</v>
      </c>
      <c r="AU1727" s="254" t="s">
        <v>82</v>
      </c>
      <c r="AV1727" s="14" t="s">
        <v>82</v>
      </c>
      <c r="AW1727" s="14" t="s">
        <v>30</v>
      </c>
      <c r="AX1727" s="14" t="s">
        <v>73</v>
      </c>
      <c r="AY1727" s="254" t="s">
        <v>171</v>
      </c>
    </row>
    <row r="1728" s="13" customFormat="1">
      <c r="A1728" s="13"/>
      <c r="B1728" s="233"/>
      <c r="C1728" s="234"/>
      <c r="D1728" s="235" t="s">
        <v>179</v>
      </c>
      <c r="E1728" s="236" t="s">
        <v>1</v>
      </c>
      <c r="F1728" s="237" t="s">
        <v>278</v>
      </c>
      <c r="G1728" s="234"/>
      <c r="H1728" s="236" t="s">
        <v>1</v>
      </c>
      <c r="I1728" s="238"/>
      <c r="J1728" s="234"/>
      <c r="K1728" s="234"/>
      <c r="L1728" s="239"/>
      <c r="M1728" s="240"/>
      <c r="N1728" s="241"/>
      <c r="O1728" s="241"/>
      <c r="P1728" s="241"/>
      <c r="Q1728" s="241"/>
      <c r="R1728" s="241"/>
      <c r="S1728" s="241"/>
      <c r="T1728" s="242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43" t="s">
        <v>179</v>
      </c>
      <c r="AU1728" s="243" t="s">
        <v>82</v>
      </c>
      <c r="AV1728" s="13" t="s">
        <v>80</v>
      </c>
      <c r="AW1728" s="13" t="s">
        <v>30</v>
      </c>
      <c r="AX1728" s="13" t="s">
        <v>73</v>
      </c>
      <c r="AY1728" s="243" t="s">
        <v>171</v>
      </c>
    </row>
    <row r="1729" s="14" customFormat="1">
      <c r="A1729" s="14"/>
      <c r="B1729" s="244"/>
      <c r="C1729" s="245"/>
      <c r="D1729" s="235" t="s">
        <v>179</v>
      </c>
      <c r="E1729" s="246" t="s">
        <v>1</v>
      </c>
      <c r="F1729" s="247" t="s">
        <v>279</v>
      </c>
      <c r="G1729" s="245"/>
      <c r="H1729" s="248">
        <v>28.16</v>
      </c>
      <c r="I1729" s="249"/>
      <c r="J1729" s="245"/>
      <c r="K1729" s="245"/>
      <c r="L1729" s="250"/>
      <c r="M1729" s="251"/>
      <c r="N1729" s="252"/>
      <c r="O1729" s="252"/>
      <c r="P1729" s="252"/>
      <c r="Q1729" s="252"/>
      <c r="R1729" s="252"/>
      <c r="S1729" s="252"/>
      <c r="T1729" s="253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4" t="s">
        <v>179</v>
      </c>
      <c r="AU1729" s="254" t="s">
        <v>82</v>
      </c>
      <c r="AV1729" s="14" t="s">
        <v>82</v>
      </c>
      <c r="AW1729" s="14" t="s">
        <v>30</v>
      </c>
      <c r="AX1729" s="14" t="s">
        <v>73</v>
      </c>
      <c r="AY1729" s="254" t="s">
        <v>171</v>
      </c>
    </row>
    <row r="1730" s="13" customFormat="1">
      <c r="A1730" s="13"/>
      <c r="B1730" s="233"/>
      <c r="C1730" s="234"/>
      <c r="D1730" s="235" t="s">
        <v>179</v>
      </c>
      <c r="E1730" s="236" t="s">
        <v>1</v>
      </c>
      <c r="F1730" s="237" t="s">
        <v>181</v>
      </c>
      <c r="G1730" s="234"/>
      <c r="H1730" s="236" t="s">
        <v>1</v>
      </c>
      <c r="I1730" s="238"/>
      <c r="J1730" s="234"/>
      <c r="K1730" s="234"/>
      <c r="L1730" s="239"/>
      <c r="M1730" s="240"/>
      <c r="N1730" s="241"/>
      <c r="O1730" s="241"/>
      <c r="P1730" s="241"/>
      <c r="Q1730" s="241"/>
      <c r="R1730" s="241"/>
      <c r="S1730" s="241"/>
      <c r="T1730" s="242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43" t="s">
        <v>179</v>
      </c>
      <c r="AU1730" s="243" t="s">
        <v>82</v>
      </c>
      <c r="AV1730" s="13" t="s">
        <v>80</v>
      </c>
      <c r="AW1730" s="13" t="s">
        <v>30</v>
      </c>
      <c r="AX1730" s="13" t="s">
        <v>73</v>
      </c>
      <c r="AY1730" s="243" t="s">
        <v>171</v>
      </c>
    </row>
    <row r="1731" s="14" customFormat="1">
      <c r="A1731" s="14"/>
      <c r="B1731" s="244"/>
      <c r="C1731" s="245"/>
      <c r="D1731" s="235" t="s">
        <v>179</v>
      </c>
      <c r="E1731" s="246" t="s">
        <v>1</v>
      </c>
      <c r="F1731" s="247" t="s">
        <v>280</v>
      </c>
      <c r="G1731" s="245"/>
      <c r="H1731" s="248">
        <v>7.4370000000000003</v>
      </c>
      <c r="I1731" s="249"/>
      <c r="J1731" s="245"/>
      <c r="K1731" s="245"/>
      <c r="L1731" s="250"/>
      <c r="M1731" s="251"/>
      <c r="N1731" s="252"/>
      <c r="O1731" s="252"/>
      <c r="P1731" s="252"/>
      <c r="Q1731" s="252"/>
      <c r="R1731" s="252"/>
      <c r="S1731" s="252"/>
      <c r="T1731" s="253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4" t="s">
        <v>179</v>
      </c>
      <c r="AU1731" s="254" t="s">
        <v>82</v>
      </c>
      <c r="AV1731" s="14" t="s">
        <v>82</v>
      </c>
      <c r="AW1731" s="14" t="s">
        <v>30</v>
      </c>
      <c r="AX1731" s="14" t="s">
        <v>73</v>
      </c>
      <c r="AY1731" s="254" t="s">
        <v>171</v>
      </c>
    </row>
    <row r="1732" s="13" customFormat="1">
      <c r="A1732" s="13"/>
      <c r="B1732" s="233"/>
      <c r="C1732" s="234"/>
      <c r="D1732" s="235" t="s">
        <v>179</v>
      </c>
      <c r="E1732" s="236" t="s">
        <v>1</v>
      </c>
      <c r="F1732" s="237" t="s">
        <v>1953</v>
      </c>
      <c r="G1732" s="234"/>
      <c r="H1732" s="236" t="s">
        <v>1</v>
      </c>
      <c r="I1732" s="238"/>
      <c r="J1732" s="234"/>
      <c r="K1732" s="234"/>
      <c r="L1732" s="239"/>
      <c r="M1732" s="240"/>
      <c r="N1732" s="241"/>
      <c r="O1732" s="241"/>
      <c r="P1732" s="241"/>
      <c r="Q1732" s="241"/>
      <c r="R1732" s="241"/>
      <c r="S1732" s="241"/>
      <c r="T1732" s="242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43" t="s">
        <v>179</v>
      </c>
      <c r="AU1732" s="243" t="s">
        <v>82</v>
      </c>
      <c r="AV1732" s="13" t="s">
        <v>80</v>
      </c>
      <c r="AW1732" s="13" t="s">
        <v>30</v>
      </c>
      <c r="AX1732" s="13" t="s">
        <v>73</v>
      </c>
      <c r="AY1732" s="243" t="s">
        <v>171</v>
      </c>
    </row>
    <row r="1733" s="14" customFormat="1">
      <c r="A1733" s="14"/>
      <c r="B1733" s="244"/>
      <c r="C1733" s="245"/>
      <c r="D1733" s="235" t="s">
        <v>179</v>
      </c>
      <c r="E1733" s="246" t="s">
        <v>1</v>
      </c>
      <c r="F1733" s="247" t="s">
        <v>434</v>
      </c>
      <c r="G1733" s="245"/>
      <c r="H1733" s="248">
        <v>117.31</v>
      </c>
      <c r="I1733" s="249"/>
      <c r="J1733" s="245"/>
      <c r="K1733" s="245"/>
      <c r="L1733" s="250"/>
      <c r="M1733" s="251"/>
      <c r="N1733" s="252"/>
      <c r="O1733" s="252"/>
      <c r="P1733" s="252"/>
      <c r="Q1733" s="252"/>
      <c r="R1733" s="252"/>
      <c r="S1733" s="252"/>
      <c r="T1733" s="253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4" t="s">
        <v>179</v>
      </c>
      <c r="AU1733" s="254" t="s">
        <v>82</v>
      </c>
      <c r="AV1733" s="14" t="s">
        <v>82</v>
      </c>
      <c r="AW1733" s="14" t="s">
        <v>30</v>
      </c>
      <c r="AX1733" s="14" t="s">
        <v>73</v>
      </c>
      <c r="AY1733" s="254" t="s">
        <v>171</v>
      </c>
    </row>
    <row r="1734" s="15" customFormat="1">
      <c r="A1734" s="15"/>
      <c r="B1734" s="255"/>
      <c r="C1734" s="256"/>
      <c r="D1734" s="235" t="s">
        <v>179</v>
      </c>
      <c r="E1734" s="257" t="s">
        <v>1</v>
      </c>
      <c r="F1734" s="258" t="s">
        <v>187</v>
      </c>
      <c r="G1734" s="256"/>
      <c r="H1734" s="259">
        <v>459.15700000000004</v>
      </c>
      <c r="I1734" s="260"/>
      <c r="J1734" s="256"/>
      <c r="K1734" s="256"/>
      <c r="L1734" s="261"/>
      <c r="M1734" s="262"/>
      <c r="N1734" s="263"/>
      <c r="O1734" s="263"/>
      <c r="P1734" s="263"/>
      <c r="Q1734" s="263"/>
      <c r="R1734" s="263"/>
      <c r="S1734" s="263"/>
      <c r="T1734" s="264"/>
      <c r="U1734" s="15"/>
      <c r="V1734" s="15"/>
      <c r="W1734" s="15"/>
      <c r="X1734" s="15"/>
      <c r="Y1734" s="15"/>
      <c r="Z1734" s="15"/>
      <c r="AA1734" s="15"/>
      <c r="AB1734" s="15"/>
      <c r="AC1734" s="15"/>
      <c r="AD1734" s="15"/>
      <c r="AE1734" s="15"/>
      <c r="AT1734" s="265" t="s">
        <v>179</v>
      </c>
      <c r="AU1734" s="265" t="s">
        <v>82</v>
      </c>
      <c r="AV1734" s="15" t="s">
        <v>177</v>
      </c>
      <c r="AW1734" s="15" t="s">
        <v>30</v>
      </c>
      <c r="AX1734" s="15" t="s">
        <v>80</v>
      </c>
      <c r="AY1734" s="265" t="s">
        <v>171</v>
      </c>
    </row>
    <row r="1735" s="2" customFormat="1" ht="33" customHeight="1">
      <c r="A1735" s="38"/>
      <c r="B1735" s="39"/>
      <c r="C1735" s="219" t="s">
        <v>1954</v>
      </c>
      <c r="D1735" s="219" t="s">
        <v>173</v>
      </c>
      <c r="E1735" s="220" t="s">
        <v>1955</v>
      </c>
      <c r="F1735" s="221" t="s">
        <v>1956</v>
      </c>
      <c r="G1735" s="222" t="s">
        <v>211</v>
      </c>
      <c r="H1735" s="223">
        <v>459.15699999999998</v>
      </c>
      <c r="I1735" s="224"/>
      <c r="J1735" s="225">
        <f>ROUND(I1735*H1735,2)</f>
        <v>0</v>
      </c>
      <c r="K1735" s="226"/>
      <c r="L1735" s="44"/>
      <c r="M1735" s="227" t="s">
        <v>1</v>
      </c>
      <c r="N1735" s="228" t="s">
        <v>38</v>
      </c>
      <c r="O1735" s="91"/>
      <c r="P1735" s="229">
        <f>O1735*H1735</f>
        <v>0</v>
      </c>
      <c r="Q1735" s="229">
        <v>0.00025839999999999999</v>
      </c>
      <c r="R1735" s="229">
        <f>Q1735*H1735</f>
        <v>0.11864616879999999</v>
      </c>
      <c r="S1735" s="229">
        <v>0</v>
      </c>
      <c r="T1735" s="230">
        <f>S1735*H1735</f>
        <v>0</v>
      </c>
      <c r="U1735" s="38"/>
      <c r="V1735" s="38"/>
      <c r="W1735" s="38"/>
      <c r="X1735" s="38"/>
      <c r="Y1735" s="38"/>
      <c r="Z1735" s="38"/>
      <c r="AA1735" s="38"/>
      <c r="AB1735" s="38"/>
      <c r="AC1735" s="38"/>
      <c r="AD1735" s="38"/>
      <c r="AE1735" s="38"/>
      <c r="AR1735" s="231" t="s">
        <v>307</v>
      </c>
      <c r="AT1735" s="231" t="s">
        <v>173</v>
      </c>
      <c r="AU1735" s="231" t="s">
        <v>82</v>
      </c>
      <c r="AY1735" s="17" t="s">
        <v>171</v>
      </c>
      <c r="BE1735" s="232">
        <f>IF(N1735="základní",J1735,0)</f>
        <v>0</v>
      </c>
      <c r="BF1735" s="232">
        <f>IF(N1735="snížená",J1735,0)</f>
        <v>0</v>
      </c>
      <c r="BG1735" s="232">
        <f>IF(N1735="zákl. přenesená",J1735,0)</f>
        <v>0</v>
      </c>
      <c r="BH1735" s="232">
        <f>IF(N1735="sníž. přenesená",J1735,0)</f>
        <v>0</v>
      </c>
      <c r="BI1735" s="232">
        <f>IF(N1735="nulová",J1735,0)</f>
        <v>0</v>
      </c>
      <c r="BJ1735" s="17" t="s">
        <v>80</v>
      </c>
      <c r="BK1735" s="232">
        <f>ROUND(I1735*H1735,2)</f>
        <v>0</v>
      </c>
      <c r="BL1735" s="17" t="s">
        <v>307</v>
      </c>
      <c r="BM1735" s="231" t="s">
        <v>1957</v>
      </c>
    </row>
    <row r="1736" s="13" customFormat="1">
      <c r="A1736" s="13"/>
      <c r="B1736" s="233"/>
      <c r="C1736" s="234"/>
      <c r="D1736" s="235" t="s">
        <v>179</v>
      </c>
      <c r="E1736" s="236" t="s">
        <v>1</v>
      </c>
      <c r="F1736" s="237" t="s">
        <v>261</v>
      </c>
      <c r="G1736" s="234"/>
      <c r="H1736" s="236" t="s">
        <v>1</v>
      </c>
      <c r="I1736" s="238"/>
      <c r="J1736" s="234"/>
      <c r="K1736" s="234"/>
      <c r="L1736" s="239"/>
      <c r="M1736" s="240"/>
      <c r="N1736" s="241"/>
      <c r="O1736" s="241"/>
      <c r="P1736" s="241"/>
      <c r="Q1736" s="241"/>
      <c r="R1736" s="241"/>
      <c r="S1736" s="241"/>
      <c r="T1736" s="242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43" t="s">
        <v>179</v>
      </c>
      <c r="AU1736" s="243" t="s">
        <v>82</v>
      </c>
      <c r="AV1736" s="13" t="s">
        <v>80</v>
      </c>
      <c r="AW1736" s="13" t="s">
        <v>30</v>
      </c>
      <c r="AX1736" s="13" t="s">
        <v>73</v>
      </c>
      <c r="AY1736" s="243" t="s">
        <v>171</v>
      </c>
    </row>
    <row r="1737" s="14" customFormat="1">
      <c r="A1737" s="14"/>
      <c r="B1737" s="244"/>
      <c r="C1737" s="245"/>
      <c r="D1737" s="235" t="s">
        <v>179</v>
      </c>
      <c r="E1737" s="246" t="s">
        <v>1</v>
      </c>
      <c r="F1737" s="247" t="s">
        <v>262</v>
      </c>
      <c r="G1737" s="245"/>
      <c r="H1737" s="248">
        <v>66.914000000000001</v>
      </c>
      <c r="I1737" s="249"/>
      <c r="J1737" s="245"/>
      <c r="K1737" s="245"/>
      <c r="L1737" s="250"/>
      <c r="M1737" s="251"/>
      <c r="N1737" s="252"/>
      <c r="O1737" s="252"/>
      <c r="P1737" s="252"/>
      <c r="Q1737" s="252"/>
      <c r="R1737" s="252"/>
      <c r="S1737" s="252"/>
      <c r="T1737" s="253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4" t="s">
        <v>179</v>
      </c>
      <c r="AU1737" s="254" t="s">
        <v>82</v>
      </c>
      <c r="AV1737" s="14" t="s">
        <v>82</v>
      </c>
      <c r="AW1737" s="14" t="s">
        <v>30</v>
      </c>
      <c r="AX1737" s="14" t="s">
        <v>73</v>
      </c>
      <c r="AY1737" s="254" t="s">
        <v>171</v>
      </c>
    </row>
    <row r="1738" s="13" customFormat="1">
      <c r="A1738" s="13"/>
      <c r="B1738" s="233"/>
      <c r="C1738" s="234"/>
      <c r="D1738" s="235" t="s">
        <v>179</v>
      </c>
      <c r="E1738" s="236" t="s">
        <v>1</v>
      </c>
      <c r="F1738" s="237" t="s">
        <v>263</v>
      </c>
      <c r="G1738" s="234"/>
      <c r="H1738" s="236" t="s">
        <v>1</v>
      </c>
      <c r="I1738" s="238"/>
      <c r="J1738" s="234"/>
      <c r="K1738" s="234"/>
      <c r="L1738" s="239"/>
      <c r="M1738" s="240"/>
      <c r="N1738" s="241"/>
      <c r="O1738" s="241"/>
      <c r="P1738" s="241"/>
      <c r="Q1738" s="241"/>
      <c r="R1738" s="241"/>
      <c r="S1738" s="241"/>
      <c r="T1738" s="242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43" t="s">
        <v>179</v>
      </c>
      <c r="AU1738" s="243" t="s">
        <v>82</v>
      </c>
      <c r="AV1738" s="13" t="s">
        <v>80</v>
      </c>
      <c r="AW1738" s="13" t="s">
        <v>30</v>
      </c>
      <c r="AX1738" s="13" t="s">
        <v>73</v>
      </c>
      <c r="AY1738" s="243" t="s">
        <v>171</v>
      </c>
    </row>
    <row r="1739" s="14" customFormat="1">
      <c r="A1739" s="14"/>
      <c r="B1739" s="244"/>
      <c r="C1739" s="245"/>
      <c r="D1739" s="235" t="s">
        <v>179</v>
      </c>
      <c r="E1739" s="246" t="s">
        <v>1</v>
      </c>
      <c r="F1739" s="247" t="s">
        <v>264</v>
      </c>
      <c r="G1739" s="245"/>
      <c r="H1739" s="248">
        <v>21.364000000000001</v>
      </c>
      <c r="I1739" s="249"/>
      <c r="J1739" s="245"/>
      <c r="K1739" s="245"/>
      <c r="L1739" s="250"/>
      <c r="M1739" s="251"/>
      <c r="N1739" s="252"/>
      <c r="O1739" s="252"/>
      <c r="P1739" s="252"/>
      <c r="Q1739" s="252"/>
      <c r="R1739" s="252"/>
      <c r="S1739" s="252"/>
      <c r="T1739" s="253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4" t="s">
        <v>179</v>
      </c>
      <c r="AU1739" s="254" t="s">
        <v>82</v>
      </c>
      <c r="AV1739" s="14" t="s">
        <v>82</v>
      </c>
      <c r="AW1739" s="14" t="s">
        <v>30</v>
      </c>
      <c r="AX1739" s="14" t="s">
        <v>73</v>
      </c>
      <c r="AY1739" s="254" t="s">
        <v>171</v>
      </c>
    </row>
    <row r="1740" s="13" customFormat="1">
      <c r="A1740" s="13"/>
      <c r="B1740" s="233"/>
      <c r="C1740" s="234"/>
      <c r="D1740" s="235" t="s">
        <v>179</v>
      </c>
      <c r="E1740" s="236" t="s">
        <v>1</v>
      </c>
      <c r="F1740" s="237" t="s">
        <v>265</v>
      </c>
      <c r="G1740" s="234"/>
      <c r="H1740" s="236" t="s">
        <v>1</v>
      </c>
      <c r="I1740" s="238"/>
      <c r="J1740" s="234"/>
      <c r="K1740" s="234"/>
      <c r="L1740" s="239"/>
      <c r="M1740" s="240"/>
      <c r="N1740" s="241"/>
      <c r="O1740" s="241"/>
      <c r="P1740" s="241"/>
      <c r="Q1740" s="241"/>
      <c r="R1740" s="241"/>
      <c r="S1740" s="241"/>
      <c r="T1740" s="242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43" t="s">
        <v>179</v>
      </c>
      <c r="AU1740" s="243" t="s">
        <v>82</v>
      </c>
      <c r="AV1740" s="13" t="s">
        <v>80</v>
      </c>
      <c r="AW1740" s="13" t="s">
        <v>30</v>
      </c>
      <c r="AX1740" s="13" t="s">
        <v>73</v>
      </c>
      <c r="AY1740" s="243" t="s">
        <v>171</v>
      </c>
    </row>
    <row r="1741" s="14" customFormat="1">
      <c r="A1741" s="14"/>
      <c r="B1741" s="244"/>
      <c r="C1741" s="245"/>
      <c r="D1741" s="235" t="s">
        <v>179</v>
      </c>
      <c r="E1741" s="246" t="s">
        <v>1</v>
      </c>
      <c r="F1741" s="247" t="s">
        <v>266</v>
      </c>
      <c r="G1741" s="245"/>
      <c r="H1741" s="248">
        <v>10.102</v>
      </c>
      <c r="I1741" s="249"/>
      <c r="J1741" s="245"/>
      <c r="K1741" s="245"/>
      <c r="L1741" s="250"/>
      <c r="M1741" s="251"/>
      <c r="N1741" s="252"/>
      <c r="O1741" s="252"/>
      <c r="P1741" s="252"/>
      <c r="Q1741" s="252"/>
      <c r="R1741" s="252"/>
      <c r="S1741" s="252"/>
      <c r="T1741" s="253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4" t="s">
        <v>179</v>
      </c>
      <c r="AU1741" s="254" t="s">
        <v>82</v>
      </c>
      <c r="AV1741" s="14" t="s">
        <v>82</v>
      </c>
      <c r="AW1741" s="14" t="s">
        <v>30</v>
      </c>
      <c r="AX1741" s="14" t="s">
        <v>73</v>
      </c>
      <c r="AY1741" s="254" t="s">
        <v>171</v>
      </c>
    </row>
    <row r="1742" s="13" customFormat="1">
      <c r="A1742" s="13"/>
      <c r="B1742" s="233"/>
      <c r="C1742" s="234"/>
      <c r="D1742" s="235" t="s">
        <v>179</v>
      </c>
      <c r="E1742" s="236" t="s">
        <v>1</v>
      </c>
      <c r="F1742" s="237" t="s">
        <v>267</v>
      </c>
      <c r="G1742" s="234"/>
      <c r="H1742" s="236" t="s">
        <v>1</v>
      </c>
      <c r="I1742" s="238"/>
      <c r="J1742" s="234"/>
      <c r="K1742" s="234"/>
      <c r="L1742" s="239"/>
      <c r="M1742" s="240"/>
      <c r="N1742" s="241"/>
      <c r="O1742" s="241"/>
      <c r="P1742" s="241"/>
      <c r="Q1742" s="241"/>
      <c r="R1742" s="241"/>
      <c r="S1742" s="241"/>
      <c r="T1742" s="242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43" t="s">
        <v>179</v>
      </c>
      <c r="AU1742" s="243" t="s">
        <v>82</v>
      </c>
      <c r="AV1742" s="13" t="s">
        <v>80</v>
      </c>
      <c r="AW1742" s="13" t="s">
        <v>30</v>
      </c>
      <c r="AX1742" s="13" t="s">
        <v>73</v>
      </c>
      <c r="AY1742" s="243" t="s">
        <v>171</v>
      </c>
    </row>
    <row r="1743" s="14" customFormat="1">
      <c r="A1743" s="14"/>
      <c r="B1743" s="244"/>
      <c r="C1743" s="245"/>
      <c r="D1743" s="235" t="s">
        <v>179</v>
      </c>
      <c r="E1743" s="246" t="s">
        <v>1</v>
      </c>
      <c r="F1743" s="247" t="s">
        <v>268</v>
      </c>
      <c r="G1743" s="245"/>
      <c r="H1743" s="248">
        <v>10.131</v>
      </c>
      <c r="I1743" s="249"/>
      <c r="J1743" s="245"/>
      <c r="K1743" s="245"/>
      <c r="L1743" s="250"/>
      <c r="M1743" s="251"/>
      <c r="N1743" s="252"/>
      <c r="O1743" s="252"/>
      <c r="P1743" s="252"/>
      <c r="Q1743" s="252"/>
      <c r="R1743" s="252"/>
      <c r="S1743" s="252"/>
      <c r="T1743" s="253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54" t="s">
        <v>179</v>
      </c>
      <c r="AU1743" s="254" t="s">
        <v>82</v>
      </c>
      <c r="AV1743" s="14" t="s">
        <v>82</v>
      </c>
      <c r="AW1743" s="14" t="s">
        <v>30</v>
      </c>
      <c r="AX1743" s="14" t="s">
        <v>73</v>
      </c>
      <c r="AY1743" s="254" t="s">
        <v>171</v>
      </c>
    </row>
    <row r="1744" s="13" customFormat="1">
      <c r="A1744" s="13"/>
      <c r="B1744" s="233"/>
      <c r="C1744" s="234"/>
      <c r="D1744" s="235" t="s">
        <v>179</v>
      </c>
      <c r="E1744" s="236" t="s">
        <v>1</v>
      </c>
      <c r="F1744" s="237" t="s">
        <v>269</v>
      </c>
      <c r="G1744" s="234"/>
      <c r="H1744" s="236" t="s">
        <v>1</v>
      </c>
      <c r="I1744" s="238"/>
      <c r="J1744" s="234"/>
      <c r="K1744" s="234"/>
      <c r="L1744" s="239"/>
      <c r="M1744" s="240"/>
      <c r="N1744" s="241"/>
      <c r="O1744" s="241"/>
      <c r="P1744" s="241"/>
      <c r="Q1744" s="241"/>
      <c r="R1744" s="241"/>
      <c r="S1744" s="241"/>
      <c r="T1744" s="242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43" t="s">
        <v>179</v>
      </c>
      <c r="AU1744" s="243" t="s">
        <v>82</v>
      </c>
      <c r="AV1744" s="13" t="s">
        <v>80</v>
      </c>
      <c r="AW1744" s="13" t="s">
        <v>30</v>
      </c>
      <c r="AX1744" s="13" t="s">
        <v>73</v>
      </c>
      <c r="AY1744" s="243" t="s">
        <v>171</v>
      </c>
    </row>
    <row r="1745" s="14" customFormat="1">
      <c r="A1745" s="14"/>
      <c r="B1745" s="244"/>
      <c r="C1745" s="245"/>
      <c r="D1745" s="235" t="s">
        <v>179</v>
      </c>
      <c r="E1745" s="246" t="s">
        <v>1</v>
      </c>
      <c r="F1745" s="247" t="s">
        <v>270</v>
      </c>
      <c r="G1745" s="245"/>
      <c r="H1745" s="248">
        <v>65.462000000000003</v>
      </c>
      <c r="I1745" s="249"/>
      <c r="J1745" s="245"/>
      <c r="K1745" s="245"/>
      <c r="L1745" s="250"/>
      <c r="M1745" s="251"/>
      <c r="N1745" s="252"/>
      <c r="O1745" s="252"/>
      <c r="P1745" s="252"/>
      <c r="Q1745" s="252"/>
      <c r="R1745" s="252"/>
      <c r="S1745" s="252"/>
      <c r="T1745" s="253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4" t="s">
        <v>179</v>
      </c>
      <c r="AU1745" s="254" t="s">
        <v>82</v>
      </c>
      <c r="AV1745" s="14" t="s">
        <v>82</v>
      </c>
      <c r="AW1745" s="14" t="s">
        <v>30</v>
      </c>
      <c r="AX1745" s="14" t="s">
        <v>73</v>
      </c>
      <c r="AY1745" s="254" t="s">
        <v>171</v>
      </c>
    </row>
    <row r="1746" s="13" customFormat="1">
      <c r="A1746" s="13"/>
      <c r="B1746" s="233"/>
      <c r="C1746" s="234"/>
      <c r="D1746" s="235" t="s">
        <v>179</v>
      </c>
      <c r="E1746" s="236" t="s">
        <v>1</v>
      </c>
      <c r="F1746" s="237" t="s">
        <v>183</v>
      </c>
      <c r="G1746" s="234"/>
      <c r="H1746" s="236" t="s">
        <v>1</v>
      </c>
      <c r="I1746" s="238"/>
      <c r="J1746" s="234"/>
      <c r="K1746" s="234"/>
      <c r="L1746" s="239"/>
      <c r="M1746" s="240"/>
      <c r="N1746" s="241"/>
      <c r="O1746" s="241"/>
      <c r="P1746" s="241"/>
      <c r="Q1746" s="241"/>
      <c r="R1746" s="241"/>
      <c r="S1746" s="241"/>
      <c r="T1746" s="242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43" t="s">
        <v>179</v>
      </c>
      <c r="AU1746" s="243" t="s">
        <v>82</v>
      </c>
      <c r="AV1746" s="13" t="s">
        <v>80</v>
      </c>
      <c r="AW1746" s="13" t="s">
        <v>30</v>
      </c>
      <c r="AX1746" s="13" t="s">
        <v>73</v>
      </c>
      <c r="AY1746" s="243" t="s">
        <v>171</v>
      </c>
    </row>
    <row r="1747" s="14" customFormat="1">
      <c r="A1747" s="14"/>
      <c r="B1747" s="244"/>
      <c r="C1747" s="245"/>
      <c r="D1747" s="235" t="s">
        <v>179</v>
      </c>
      <c r="E1747" s="246" t="s">
        <v>1</v>
      </c>
      <c r="F1747" s="247" t="s">
        <v>271</v>
      </c>
      <c r="G1747" s="245"/>
      <c r="H1747" s="248">
        <v>16.283999999999999</v>
      </c>
      <c r="I1747" s="249"/>
      <c r="J1747" s="245"/>
      <c r="K1747" s="245"/>
      <c r="L1747" s="250"/>
      <c r="M1747" s="251"/>
      <c r="N1747" s="252"/>
      <c r="O1747" s="252"/>
      <c r="P1747" s="252"/>
      <c r="Q1747" s="252"/>
      <c r="R1747" s="252"/>
      <c r="S1747" s="252"/>
      <c r="T1747" s="253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54" t="s">
        <v>179</v>
      </c>
      <c r="AU1747" s="254" t="s">
        <v>82</v>
      </c>
      <c r="AV1747" s="14" t="s">
        <v>82</v>
      </c>
      <c r="AW1747" s="14" t="s">
        <v>30</v>
      </c>
      <c r="AX1747" s="14" t="s">
        <v>73</v>
      </c>
      <c r="AY1747" s="254" t="s">
        <v>171</v>
      </c>
    </row>
    <row r="1748" s="13" customFormat="1">
      <c r="A1748" s="13"/>
      <c r="B1748" s="233"/>
      <c r="C1748" s="234"/>
      <c r="D1748" s="235" t="s">
        <v>179</v>
      </c>
      <c r="E1748" s="236" t="s">
        <v>1</v>
      </c>
      <c r="F1748" s="237" t="s">
        <v>272</v>
      </c>
      <c r="G1748" s="234"/>
      <c r="H1748" s="236" t="s">
        <v>1</v>
      </c>
      <c r="I1748" s="238"/>
      <c r="J1748" s="234"/>
      <c r="K1748" s="234"/>
      <c r="L1748" s="239"/>
      <c r="M1748" s="240"/>
      <c r="N1748" s="241"/>
      <c r="O1748" s="241"/>
      <c r="P1748" s="241"/>
      <c r="Q1748" s="241"/>
      <c r="R1748" s="241"/>
      <c r="S1748" s="241"/>
      <c r="T1748" s="242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43" t="s">
        <v>179</v>
      </c>
      <c r="AU1748" s="243" t="s">
        <v>82</v>
      </c>
      <c r="AV1748" s="13" t="s">
        <v>80</v>
      </c>
      <c r="AW1748" s="13" t="s">
        <v>30</v>
      </c>
      <c r="AX1748" s="13" t="s">
        <v>73</v>
      </c>
      <c r="AY1748" s="243" t="s">
        <v>171</v>
      </c>
    </row>
    <row r="1749" s="14" customFormat="1">
      <c r="A1749" s="14"/>
      <c r="B1749" s="244"/>
      <c r="C1749" s="245"/>
      <c r="D1749" s="235" t="s">
        <v>179</v>
      </c>
      <c r="E1749" s="246" t="s">
        <v>1</v>
      </c>
      <c r="F1749" s="247" t="s">
        <v>273</v>
      </c>
      <c r="G1749" s="245"/>
      <c r="H1749" s="248">
        <v>42.810000000000002</v>
      </c>
      <c r="I1749" s="249"/>
      <c r="J1749" s="245"/>
      <c r="K1749" s="245"/>
      <c r="L1749" s="250"/>
      <c r="M1749" s="251"/>
      <c r="N1749" s="252"/>
      <c r="O1749" s="252"/>
      <c r="P1749" s="252"/>
      <c r="Q1749" s="252"/>
      <c r="R1749" s="252"/>
      <c r="S1749" s="252"/>
      <c r="T1749" s="253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54" t="s">
        <v>179</v>
      </c>
      <c r="AU1749" s="254" t="s">
        <v>82</v>
      </c>
      <c r="AV1749" s="14" t="s">
        <v>82</v>
      </c>
      <c r="AW1749" s="14" t="s">
        <v>30</v>
      </c>
      <c r="AX1749" s="14" t="s">
        <v>73</v>
      </c>
      <c r="AY1749" s="254" t="s">
        <v>171</v>
      </c>
    </row>
    <row r="1750" s="13" customFormat="1">
      <c r="A1750" s="13"/>
      <c r="B1750" s="233"/>
      <c r="C1750" s="234"/>
      <c r="D1750" s="235" t="s">
        <v>179</v>
      </c>
      <c r="E1750" s="236" t="s">
        <v>1</v>
      </c>
      <c r="F1750" s="237" t="s">
        <v>274</v>
      </c>
      <c r="G1750" s="234"/>
      <c r="H1750" s="236" t="s">
        <v>1</v>
      </c>
      <c r="I1750" s="238"/>
      <c r="J1750" s="234"/>
      <c r="K1750" s="234"/>
      <c r="L1750" s="239"/>
      <c r="M1750" s="240"/>
      <c r="N1750" s="241"/>
      <c r="O1750" s="241"/>
      <c r="P1750" s="241"/>
      <c r="Q1750" s="241"/>
      <c r="R1750" s="241"/>
      <c r="S1750" s="241"/>
      <c r="T1750" s="242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43" t="s">
        <v>179</v>
      </c>
      <c r="AU1750" s="243" t="s">
        <v>82</v>
      </c>
      <c r="AV1750" s="13" t="s">
        <v>80</v>
      </c>
      <c r="AW1750" s="13" t="s">
        <v>30</v>
      </c>
      <c r="AX1750" s="13" t="s">
        <v>73</v>
      </c>
      <c r="AY1750" s="243" t="s">
        <v>171</v>
      </c>
    </row>
    <row r="1751" s="14" customFormat="1">
      <c r="A1751" s="14"/>
      <c r="B1751" s="244"/>
      <c r="C1751" s="245"/>
      <c r="D1751" s="235" t="s">
        <v>179</v>
      </c>
      <c r="E1751" s="246" t="s">
        <v>1</v>
      </c>
      <c r="F1751" s="247" t="s">
        <v>275</v>
      </c>
      <c r="G1751" s="245"/>
      <c r="H1751" s="248">
        <v>8.1760000000000002</v>
      </c>
      <c r="I1751" s="249"/>
      <c r="J1751" s="245"/>
      <c r="K1751" s="245"/>
      <c r="L1751" s="250"/>
      <c r="M1751" s="251"/>
      <c r="N1751" s="252"/>
      <c r="O1751" s="252"/>
      <c r="P1751" s="252"/>
      <c r="Q1751" s="252"/>
      <c r="R1751" s="252"/>
      <c r="S1751" s="252"/>
      <c r="T1751" s="253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4" t="s">
        <v>179</v>
      </c>
      <c r="AU1751" s="254" t="s">
        <v>82</v>
      </c>
      <c r="AV1751" s="14" t="s">
        <v>82</v>
      </c>
      <c r="AW1751" s="14" t="s">
        <v>30</v>
      </c>
      <c r="AX1751" s="14" t="s">
        <v>73</v>
      </c>
      <c r="AY1751" s="254" t="s">
        <v>171</v>
      </c>
    </row>
    <row r="1752" s="13" customFormat="1">
      <c r="A1752" s="13"/>
      <c r="B1752" s="233"/>
      <c r="C1752" s="234"/>
      <c r="D1752" s="235" t="s">
        <v>179</v>
      </c>
      <c r="E1752" s="236" t="s">
        <v>1</v>
      </c>
      <c r="F1752" s="237" t="s">
        <v>276</v>
      </c>
      <c r="G1752" s="234"/>
      <c r="H1752" s="236" t="s">
        <v>1</v>
      </c>
      <c r="I1752" s="238"/>
      <c r="J1752" s="234"/>
      <c r="K1752" s="234"/>
      <c r="L1752" s="239"/>
      <c r="M1752" s="240"/>
      <c r="N1752" s="241"/>
      <c r="O1752" s="241"/>
      <c r="P1752" s="241"/>
      <c r="Q1752" s="241"/>
      <c r="R1752" s="241"/>
      <c r="S1752" s="241"/>
      <c r="T1752" s="242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43" t="s">
        <v>179</v>
      </c>
      <c r="AU1752" s="243" t="s">
        <v>82</v>
      </c>
      <c r="AV1752" s="13" t="s">
        <v>80</v>
      </c>
      <c r="AW1752" s="13" t="s">
        <v>30</v>
      </c>
      <c r="AX1752" s="13" t="s">
        <v>73</v>
      </c>
      <c r="AY1752" s="243" t="s">
        <v>171</v>
      </c>
    </row>
    <row r="1753" s="14" customFormat="1">
      <c r="A1753" s="14"/>
      <c r="B1753" s="244"/>
      <c r="C1753" s="245"/>
      <c r="D1753" s="235" t="s">
        <v>179</v>
      </c>
      <c r="E1753" s="246" t="s">
        <v>1</v>
      </c>
      <c r="F1753" s="247" t="s">
        <v>277</v>
      </c>
      <c r="G1753" s="245"/>
      <c r="H1753" s="248">
        <v>65.007000000000005</v>
      </c>
      <c r="I1753" s="249"/>
      <c r="J1753" s="245"/>
      <c r="K1753" s="245"/>
      <c r="L1753" s="250"/>
      <c r="M1753" s="251"/>
      <c r="N1753" s="252"/>
      <c r="O1753" s="252"/>
      <c r="P1753" s="252"/>
      <c r="Q1753" s="252"/>
      <c r="R1753" s="252"/>
      <c r="S1753" s="252"/>
      <c r="T1753" s="253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4" t="s">
        <v>179</v>
      </c>
      <c r="AU1753" s="254" t="s">
        <v>82</v>
      </c>
      <c r="AV1753" s="14" t="s">
        <v>82</v>
      </c>
      <c r="AW1753" s="14" t="s">
        <v>30</v>
      </c>
      <c r="AX1753" s="14" t="s">
        <v>73</v>
      </c>
      <c r="AY1753" s="254" t="s">
        <v>171</v>
      </c>
    </row>
    <row r="1754" s="13" customFormat="1">
      <c r="A1754" s="13"/>
      <c r="B1754" s="233"/>
      <c r="C1754" s="234"/>
      <c r="D1754" s="235" t="s">
        <v>179</v>
      </c>
      <c r="E1754" s="236" t="s">
        <v>1</v>
      </c>
      <c r="F1754" s="237" t="s">
        <v>278</v>
      </c>
      <c r="G1754" s="234"/>
      <c r="H1754" s="236" t="s">
        <v>1</v>
      </c>
      <c r="I1754" s="238"/>
      <c r="J1754" s="234"/>
      <c r="K1754" s="234"/>
      <c r="L1754" s="239"/>
      <c r="M1754" s="240"/>
      <c r="N1754" s="241"/>
      <c r="O1754" s="241"/>
      <c r="P1754" s="241"/>
      <c r="Q1754" s="241"/>
      <c r="R1754" s="241"/>
      <c r="S1754" s="241"/>
      <c r="T1754" s="242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43" t="s">
        <v>179</v>
      </c>
      <c r="AU1754" s="243" t="s">
        <v>82</v>
      </c>
      <c r="AV1754" s="13" t="s">
        <v>80</v>
      </c>
      <c r="AW1754" s="13" t="s">
        <v>30</v>
      </c>
      <c r="AX1754" s="13" t="s">
        <v>73</v>
      </c>
      <c r="AY1754" s="243" t="s">
        <v>171</v>
      </c>
    </row>
    <row r="1755" s="14" customFormat="1">
      <c r="A1755" s="14"/>
      <c r="B1755" s="244"/>
      <c r="C1755" s="245"/>
      <c r="D1755" s="235" t="s">
        <v>179</v>
      </c>
      <c r="E1755" s="246" t="s">
        <v>1</v>
      </c>
      <c r="F1755" s="247" t="s">
        <v>279</v>
      </c>
      <c r="G1755" s="245"/>
      <c r="H1755" s="248">
        <v>28.16</v>
      </c>
      <c r="I1755" s="249"/>
      <c r="J1755" s="245"/>
      <c r="K1755" s="245"/>
      <c r="L1755" s="250"/>
      <c r="M1755" s="251"/>
      <c r="N1755" s="252"/>
      <c r="O1755" s="252"/>
      <c r="P1755" s="252"/>
      <c r="Q1755" s="252"/>
      <c r="R1755" s="252"/>
      <c r="S1755" s="252"/>
      <c r="T1755" s="253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4" t="s">
        <v>179</v>
      </c>
      <c r="AU1755" s="254" t="s">
        <v>82</v>
      </c>
      <c r="AV1755" s="14" t="s">
        <v>82</v>
      </c>
      <c r="AW1755" s="14" t="s">
        <v>30</v>
      </c>
      <c r="AX1755" s="14" t="s">
        <v>73</v>
      </c>
      <c r="AY1755" s="254" t="s">
        <v>171</v>
      </c>
    </row>
    <row r="1756" s="13" customFormat="1">
      <c r="A1756" s="13"/>
      <c r="B1756" s="233"/>
      <c r="C1756" s="234"/>
      <c r="D1756" s="235" t="s">
        <v>179</v>
      </c>
      <c r="E1756" s="236" t="s">
        <v>1</v>
      </c>
      <c r="F1756" s="237" t="s">
        <v>181</v>
      </c>
      <c r="G1756" s="234"/>
      <c r="H1756" s="236" t="s">
        <v>1</v>
      </c>
      <c r="I1756" s="238"/>
      <c r="J1756" s="234"/>
      <c r="K1756" s="234"/>
      <c r="L1756" s="239"/>
      <c r="M1756" s="240"/>
      <c r="N1756" s="241"/>
      <c r="O1756" s="241"/>
      <c r="P1756" s="241"/>
      <c r="Q1756" s="241"/>
      <c r="R1756" s="241"/>
      <c r="S1756" s="241"/>
      <c r="T1756" s="242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43" t="s">
        <v>179</v>
      </c>
      <c r="AU1756" s="243" t="s">
        <v>82</v>
      </c>
      <c r="AV1756" s="13" t="s">
        <v>80</v>
      </c>
      <c r="AW1756" s="13" t="s">
        <v>30</v>
      </c>
      <c r="AX1756" s="13" t="s">
        <v>73</v>
      </c>
      <c r="AY1756" s="243" t="s">
        <v>171</v>
      </c>
    </row>
    <row r="1757" s="14" customFormat="1">
      <c r="A1757" s="14"/>
      <c r="B1757" s="244"/>
      <c r="C1757" s="245"/>
      <c r="D1757" s="235" t="s">
        <v>179</v>
      </c>
      <c r="E1757" s="246" t="s">
        <v>1</v>
      </c>
      <c r="F1757" s="247" t="s">
        <v>280</v>
      </c>
      <c r="G1757" s="245"/>
      <c r="H1757" s="248">
        <v>7.4370000000000003</v>
      </c>
      <c r="I1757" s="249"/>
      <c r="J1757" s="245"/>
      <c r="K1757" s="245"/>
      <c r="L1757" s="250"/>
      <c r="M1757" s="251"/>
      <c r="N1757" s="252"/>
      <c r="O1757" s="252"/>
      <c r="P1757" s="252"/>
      <c r="Q1757" s="252"/>
      <c r="R1757" s="252"/>
      <c r="S1757" s="252"/>
      <c r="T1757" s="253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4" t="s">
        <v>179</v>
      </c>
      <c r="AU1757" s="254" t="s">
        <v>82</v>
      </c>
      <c r="AV1757" s="14" t="s">
        <v>82</v>
      </c>
      <c r="AW1757" s="14" t="s">
        <v>30</v>
      </c>
      <c r="AX1757" s="14" t="s">
        <v>73</v>
      </c>
      <c r="AY1757" s="254" t="s">
        <v>171</v>
      </c>
    </row>
    <row r="1758" s="13" customFormat="1">
      <c r="A1758" s="13"/>
      <c r="B1758" s="233"/>
      <c r="C1758" s="234"/>
      <c r="D1758" s="235" t="s">
        <v>179</v>
      </c>
      <c r="E1758" s="236" t="s">
        <v>1</v>
      </c>
      <c r="F1758" s="237" t="s">
        <v>1953</v>
      </c>
      <c r="G1758" s="234"/>
      <c r="H1758" s="236" t="s">
        <v>1</v>
      </c>
      <c r="I1758" s="238"/>
      <c r="J1758" s="234"/>
      <c r="K1758" s="234"/>
      <c r="L1758" s="239"/>
      <c r="M1758" s="240"/>
      <c r="N1758" s="241"/>
      <c r="O1758" s="241"/>
      <c r="P1758" s="241"/>
      <c r="Q1758" s="241"/>
      <c r="R1758" s="241"/>
      <c r="S1758" s="241"/>
      <c r="T1758" s="242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43" t="s">
        <v>179</v>
      </c>
      <c r="AU1758" s="243" t="s">
        <v>82</v>
      </c>
      <c r="AV1758" s="13" t="s">
        <v>80</v>
      </c>
      <c r="AW1758" s="13" t="s">
        <v>30</v>
      </c>
      <c r="AX1758" s="13" t="s">
        <v>73</v>
      </c>
      <c r="AY1758" s="243" t="s">
        <v>171</v>
      </c>
    </row>
    <row r="1759" s="14" customFormat="1">
      <c r="A1759" s="14"/>
      <c r="B1759" s="244"/>
      <c r="C1759" s="245"/>
      <c r="D1759" s="235" t="s">
        <v>179</v>
      </c>
      <c r="E1759" s="246" t="s">
        <v>1</v>
      </c>
      <c r="F1759" s="247" t="s">
        <v>434</v>
      </c>
      <c r="G1759" s="245"/>
      <c r="H1759" s="248">
        <v>117.31</v>
      </c>
      <c r="I1759" s="249"/>
      <c r="J1759" s="245"/>
      <c r="K1759" s="245"/>
      <c r="L1759" s="250"/>
      <c r="M1759" s="251"/>
      <c r="N1759" s="252"/>
      <c r="O1759" s="252"/>
      <c r="P1759" s="252"/>
      <c r="Q1759" s="252"/>
      <c r="R1759" s="252"/>
      <c r="S1759" s="252"/>
      <c r="T1759" s="253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4" t="s">
        <v>179</v>
      </c>
      <c r="AU1759" s="254" t="s">
        <v>82</v>
      </c>
      <c r="AV1759" s="14" t="s">
        <v>82</v>
      </c>
      <c r="AW1759" s="14" t="s">
        <v>30</v>
      </c>
      <c r="AX1759" s="14" t="s">
        <v>73</v>
      </c>
      <c r="AY1759" s="254" t="s">
        <v>171</v>
      </c>
    </row>
    <row r="1760" s="15" customFormat="1">
      <c r="A1760" s="15"/>
      <c r="B1760" s="255"/>
      <c r="C1760" s="256"/>
      <c r="D1760" s="235" t="s">
        <v>179</v>
      </c>
      <c r="E1760" s="257" t="s">
        <v>1</v>
      </c>
      <c r="F1760" s="258" t="s">
        <v>187</v>
      </c>
      <c r="G1760" s="256"/>
      <c r="H1760" s="259">
        <v>459.15700000000004</v>
      </c>
      <c r="I1760" s="260"/>
      <c r="J1760" s="256"/>
      <c r="K1760" s="256"/>
      <c r="L1760" s="261"/>
      <c r="M1760" s="262"/>
      <c r="N1760" s="263"/>
      <c r="O1760" s="263"/>
      <c r="P1760" s="263"/>
      <c r="Q1760" s="263"/>
      <c r="R1760" s="263"/>
      <c r="S1760" s="263"/>
      <c r="T1760" s="264"/>
      <c r="U1760" s="15"/>
      <c r="V1760" s="15"/>
      <c r="W1760" s="15"/>
      <c r="X1760" s="15"/>
      <c r="Y1760" s="15"/>
      <c r="Z1760" s="15"/>
      <c r="AA1760" s="15"/>
      <c r="AB1760" s="15"/>
      <c r="AC1760" s="15"/>
      <c r="AD1760" s="15"/>
      <c r="AE1760" s="15"/>
      <c r="AT1760" s="265" t="s">
        <v>179</v>
      </c>
      <c r="AU1760" s="265" t="s">
        <v>82</v>
      </c>
      <c r="AV1760" s="15" t="s">
        <v>177</v>
      </c>
      <c r="AW1760" s="15" t="s">
        <v>30</v>
      </c>
      <c r="AX1760" s="15" t="s">
        <v>80</v>
      </c>
      <c r="AY1760" s="265" t="s">
        <v>171</v>
      </c>
    </row>
    <row r="1761" s="2" customFormat="1" ht="24.15" customHeight="1">
      <c r="A1761" s="38"/>
      <c r="B1761" s="39"/>
      <c r="C1761" s="219" t="s">
        <v>1958</v>
      </c>
      <c r="D1761" s="219" t="s">
        <v>173</v>
      </c>
      <c r="E1761" s="220" t="s">
        <v>1959</v>
      </c>
      <c r="F1761" s="221" t="s">
        <v>1960</v>
      </c>
      <c r="G1761" s="222" t="s">
        <v>211</v>
      </c>
      <c r="H1761" s="223">
        <v>30.268000000000001</v>
      </c>
      <c r="I1761" s="224"/>
      <c r="J1761" s="225">
        <f>ROUND(I1761*H1761,2)</f>
        <v>0</v>
      </c>
      <c r="K1761" s="226"/>
      <c r="L1761" s="44"/>
      <c r="M1761" s="227" t="s">
        <v>1</v>
      </c>
      <c r="N1761" s="228" t="s">
        <v>38</v>
      </c>
      <c r="O1761" s="91"/>
      <c r="P1761" s="229">
        <f>O1761*H1761</f>
        <v>0</v>
      </c>
      <c r="Q1761" s="229">
        <v>0</v>
      </c>
      <c r="R1761" s="229">
        <f>Q1761*H1761</f>
        <v>0</v>
      </c>
      <c r="S1761" s="229">
        <v>0</v>
      </c>
      <c r="T1761" s="230">
        <f>S1761*H1761</f>
        <v>0</v>
      </c>
      <c r="U1761" s="38"/>
      <c r="V1761" s="38"/>
      <c r="W1761" s="38"/>
      <c r="X1761" s="38"/>
      <c r="Y1761" s="38"/>
      <c r="Z1761" s="38"/>
      <c r="AA1761" s="38"/>
      <c r="AB1761" s="38"/>
      <c r="AC1761" s="38"/>
      <c r="AD1761" s="38"/>
      <c r="AE1761" s="38"/>
      <c r="AR1761" s="231" t="s">
        <v>307</v>
      </c>
      <c r="AT1761" s="231" t="s">
        <v>173</v>
      </c>
      <c r="AU1761" s="231" t="s">
        <v>82</v>
      </c>
      <c r="AY1761" s="17" t="s">
        <v>171</v>
      </c>
      <c r="BE1761" s="232">
        <f>IF(N1761="základní",J1761,0)</f>
        <v>0</v>
      </c>
      <c r="BF1761" s="232">
        <f>IF(N1761="snížená",J1761,0)</f>
        <v>0</v>
      </c>
      <c r="BG1761" s="232">
        <f>IF(N1761="zákl. přenesená",J1761,0)</f>
        <v>0</v>
      </c>
      <c r="BH1761" s="232">
        <f>IF(N1761="sníž. přenesená",J1761,0)</f>
        <v>0</v>
      </c>
      <c r="BI1761" s="232">
        <f>IF(N1761="nulová",J1761,0)</f>
        <v>0</v>
      </c>
      <c r="BJ1761" s="17" t="s">
        <v>80</v>
      </c>
      <c r="BK1761" s="232">
        <f>ROUND(I1761*H1761,2)</f>
        <v>0</v>
      </c>
      <c r="BL1761" s="17" t="s">
        <v>307</v>
      </c>
      <c r="BM1761" s="231" t="s">
        <v>1961</v>
      </c>
    </row>
    <row r="1762" s="14" customFormat="1">
      <c r="A1762" s="14"/>
      <c r="B1762" s="244"/>
      <c r="C1762" s="245"/>
      <c r="D1762" s="235" t="s">
        <v>179</v>
      </c>
      <c r="E1762" s="246" t="s">
        <v>1</v>
      </c>
      <c r="F1762" s="247" t="s">
        <v>1962</v>
      </c>
      <c r="G1762" s="245"/>
      <c r="H1762" s="248">
        <v>30.268000000000001</v>
      </c>
      <c r="I1762" s="249"/>
      <c r="J1762" s="245"/>
      <c r="K1762" s="245"/>
      <c r="L1762" s="250"/>
      <c r="M1762" s="251"/>
      <c r="N1762" s="252"/>
      <c r="O1762" s="252"/>
      <c r="P1762" s="252"/>
      <c r="Q1762" s="252"/>
      <c r="R1762" s="252"/>
      <c r="S1762" s="252"/>
      <c r="T1762" s="253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54" t="s">
        <v>179</v>
      </c>
      <c r="AU1762" s="254" t="s">
        <v>82</v>
      </c>
      <c r="AV1762" s="14" t="s">
        <v>82</v>
      </c>
      <c r="AW1762" s="14" t="s">
        <v>30</v>
      </c>
      <c r="AX1762" s="14" t="s">
        <v>80</v>
      </c>
      <c r="AY1762" s="254" t="s">
        <v>171</v>
      </c>
    </row>
    <row r="1763" s="12" customFormat="1" ht="25.92" customHeight="1">
      <c r="A1763" s="12"/>
      <c r="B1763" s="203"/>
      <c r="C1763" s="204"/>
      <c r="D1763" s="205" t="s">
        <v>72</v>
      </c>
      <c r="E1763" s="206" t="s">
        <v>1963</v>
      </c>
      <c r="F1763" s="206" t="s">
        <v>1964</v>
      </c>
      <c r="G1763" s="204"/>
      <c r="H1763" s="204"/>
      <c r="I1763" s="207"/>
      <c r="J1763" s="208">
        <f>BK1763</f>
        <v>0</v>
      </c>
      <c r="K1763" s="204"/>
      <c r="L1763" s="209"/>
      <c r="M1763" s="210"/>
      <c r="N1763" s="211"/>
      <c r="O1763" s="211"/>
      <c r="P1763" s="212">
        <f>SUM(P1764:P1766)</f>
        <v>0</v>
      </c>
      <c r="Q1763" s="211"/>
      <c r="R1763" s="212">
        <f>SUM(R1764:R1766)</f>
        <v>0</v>
      </c>
      <c r="S1763" s="211"/>
      <c r="T1763" s="213">
        <f>SUM(T1764:T1766)</f>
        <v>0</v>
      </c>
      <c r="U1763" s="12"/>
      <c r="V1763" s="12"/>
      <c r="W1763" s="12"/>
      <c r="X1763" s="12"/>
      <c r="Y1763" s="12"/>
      <c r="Z1763" s="12"/>
      <c r="AA1763" s="12"/>
      <c r="AB1763" s="12"/>
      <c r="AC1763" s="12"/>
      <c r="AD1763" s="12"/>
      <c r="AE1763" s="12"/>
      <c r="AR1763" s="214" t="s">
        <v>177</v>
      </c>
      <c r="AT1763" s="215" t="s">
        <v>72</v>
      </c>
      <c r="AU1763" s="215" t="s">
        <v>73</v>
      </c>
      <c r="AY1763" s="214" t="s">
        <v>171</v>
      </c>
      <c r="BK1763" s="216">
        <f>SUM(BK1764:BK1766)</f>
        <v>0</v>
      </c>
    </row>
    <row r="1764" s="2" customFormat="1" ht="24.15" customHeight="1">
      <c r="A1764" s="38"/>
      <c r="B1764" s="39"/>
      <c r="C1764" s="219" t="s">
        <v>1965</v>
      </c>
      <c r="D1764" s="219" t="s">
        <v>173</v>
      </c>
      <c r="E1764" s="220" t="s">
        <v>1966</v>
      </c>
      <c r="F1764" s="221" t="s">
        <v>1967</v>
      </c>
      <c r="G1764" s="222" t="s">
        <v>1968</v>
      </c>
      <c r="H1764" s="223">
        <v>8</v>
      </c>
      <c r="I1764" s="224"/>
      <c r="J1764" s="225">
        <f>ROUND(I1764*H1764,2)</f>
        <v>0</v>
      </c>
      <c r="K1764" s="226"/>
      <c r="L1764" s="44"/>
      <c r="M1764" s="227" t="s">
        <v>1</v>
      </c>
      <c r="N1764" s="228" t="s">
        <v>38</v>
      </c>
      <c r="O1764" s="91"/>
      <c r="P1764" s="229">
        <f>O1764*H1764</f>
        <v>0</v>
      </c>
      <c r="Q1764" s="229">
        <v>0</v>
      </c>
      <c r="R1764" s="229">
        <f>Q1764*H1764</f>
        <v>0</v>
      </c>
      <c r="S1764" s="229">
        <v>0</v>
      </c>
      <c r="T1764" s="230">
        <f>S1764*H1764</f>
        <v>0</v>
      </c>
      <c r="U1764" s="38"/>
      <c r="V1764" s="38"/>
      <c r="W1764" s="38"/>
      <c r="X1764" s="38"/>
      <c r="Y1764" s="38"/>
      <c r="Z1764" s="38"/>
      <c r="AA1764" s="38"/>
      <c r="AB1764" s="38"/>
      <c r="AC1764" s="38"/>
      <c r="AD1764" s="38"/>
      <c r="AE1764" s="38"/>
      <c r="AR1764" s="231" t="s">
        <v>1969</v>
      </c>
      <c r="AT1764" s="231" t="s">
        <v>173</v>
      </c>
      <c r="AU1764" s="231" t="s">
        <v>80</v>
      </c>
      <c r="AY1764" s="17" t="s">
        <v>171</v>
      </c>
      <c r="BE1764" s="232">
        <f>IF(N1764="základní",J1764,0)</f>
        <v>0</v>
      </c>
      <c r="BF1764" s="232">
        <f>IF(N1764="snížená",J1764,0)</f>
        <v>0</v>
      </c>
      <c r="BG1764" s="232">
        <f>IF(N1764="zákl. přenesená",J1764,0)</f>
        <v>0</v>
      </c>
      <c r="BH1764" s="232">
        <f>IF(N1764="sníž. přenesená",J1764,0)</f>
        <v>0</v>
      </c>
      <c r="BI1764" s="232">
        <f>IF(N1764="nulová",J1764,0)</f>
        <v>0</v>
      </c>
      <c r="BJ1764" s="17" t="s">
        <v>80</v>
      </c>
      <c r="BK1764" s="232">
        <f>ROUND(I1764*H1764,2)</f>
        <v>0</v>
      </c>
      <c r="BL1764" s="17" t="s">
        <v>1969</v>
      </c>
      <c r="BM1764" s="231" t="s">
        <v>1970</v>
      </c>
    </row>
    <row r="1765" s="13" customFormat="1">
      <c r="A1765" s="13"/>
      <c r="B1765" s="233"/>
      <c r="C1765" s="234"/>
      <c r="D1765" s="235" t="s">
        <v>179</v>
      </c>
      <c r="E1765" s="236" t="s">
        <v>1</v>
      </c>
      <c r="F1765" s="237" t="s">
        <v>1971</v>
      </c>
      <c r="G1765" s="234"/>
      <c r="H1765" s="236" t="s">
        <v>1</v>
      </c>
      <c r="I1765" s="238"/>
      <c r="J1765" s="234"/>
      <c r="K1765" s="234"/>
      <c r="L1765" s="239"/>
      <c r="M1765" s="240"/>
      <c r="N1765" s="241"/>
      <c r="O1765" s="241"/>
      <c r="P1765" s="241"/>
      <c r="Q1765" s="241"/>
      <c r="R1765" s="241"/>
      <c r="S1765" s="241"/>
      <c r="T1765" s="242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43" t="s">
        <v>179</v>
      </c>
      <c r="AU1765" s="243" t="s">
        <v>80</v>
      </c>
      <c r="AV1765" s="13" t="s">
        <v>80</v>
      </c>
      <c r="AW1765" s="13" t="s">
        <v>30</v>
      </c>
      <c r="AX1765" s="13" t="s">
        <v>73</v>
      </c>
      <c r="AY1765" s="243" t="s">
        <v>171</v>
      </c>
    </row>
    <row r="1766" s="14" customFormat="1">
      <c r="A1766" s="14"/>
      <c r="B1766" s="244"/>
      <c r="C1766" s="245"/>
      <c r="D1766" s="235" t="s">
        <v>179</v>
      </c>
      <c r="E1766" s="246" t="s">
        <v>1</v>
      </c>
      <c r="F1766" s="247" t="s">
        <v>236</v>
      </c>
      <c r="G1766" s="245"/>
      <c r="H1766" s="248">
        <v>8</v>
      </c>
      <c r="I1766" s="249"/>
      <c r="J1766" s="245"/>
      <c r="K1766" s="245"/>
      <c r="L1766" s="250"/>
      <c r="M1766" s="251"/>
      <c r="N1766" s="252"/>
      <c r="O1766" s="252"/>
      <c r="P1766" s="252"/>
      <c r="Q1766" s="252"/>
      <c r="R1766" s="252"/>
      <c r="S1766" s="252"/>
      <c r="T1766" s="253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4" t="s">
        <v>179</v>
      </c>
      <c r="AU1766" s="254" t="s">
        <v>80</v>
      </c>
      <c r="AV1766" s="14" t="s">
        <v>82</v>
      </c>
      <c r="AW1766" s="14" t="s">
        <v>30</v>
      </c>
      <c r="AX1766" s="14" t="s">
        <v>80</v>
      </c>
      <c r="AY1766" s="254" t="s">
        <v>171</v>
      </c>
    </row>
    <row r="1767" s="12" customFormat="1" ht="25.92" customHeight="1">
      <c r="A1767" s="12"/>
      <c r="B1767" s="203"/>
      <c r="C1767" s="204"/>
      <c r="D1767" s="205" t="s">
        <v>72</v>
      </c>
      <c r="E1767" s="206" t="s">
        <v>1972</v>
      </c>
      <c r="F1767" s="206" t="s">
        <v>1973</v>
      </c>
      <c r="G1767" s="204"/>
      <c r="H1767" s="204"/>
      <c r="I1767" s="207"/>
      <c r="J1767" s="208">
        <f>BK1767</f>
        <v>0</v>
      </c>
      <c r="K1767" s="204"/>
      <c r="L1767" s="209"/>
      <c r="M1767" s="210"/>
      <c r="N1767" s="211"/>
      <c r="O1767" s="211"/>
      <c r="P1767" s="212">
        <f>P1768+P1770+P1772</f>
        <v>0</v>
      </c>
      <c r="Q1767" s="211"/>
      <c r="R1767" s="212">
        <f>R1768+R1770+R1772</f>
        <v>0</v>
      </c>
      <c r="S1767" s="211"/>
      <c r="T1767" s="213">
        <f>T1768+T1770+T1772</f>
        <v>0</v>
      </c>
      <c r="U1767" s="12"/>
      <c r="V1767" s="12"/>
      <c r="W1767" s="12"/>
      <c r="X1767" s="12"/>
      <c r="Y1767" s="12"/>
      <c r="Z1767" s="12"/>
      <c r="AA1767" s="12"/>
      <c r="AB1767" s="12"/>
      <c r="AC1767" s="12"/>
      <c r="AD1767" s="12"/>
      <c r="AE1767" s="12"/>
      <c r="AR1767" s="214" t="s">
        <v>203</v>
      </c>
      <c r="AT1767" s="215" t="s">
        <v>72</v>
      </c>
      <c r="AU1767" s="215" t="s">
        <v>73</v>
      </c>
      <c r="AY1767" s="214" t="s">
        <v>171</v>
      </c>
      <c r="BK1767" s="216">
        <f>BK1768+BK1770+BK1772</f>
        <v>0</v>
      </c>
    </row>
    <row r="1768" s="12" customFormat="1" ht="22.8" customHeight="1">
      <c r="A1768" s="12"/>
      <c r="B1768" s="203"/>
      <c r="C1768" s="204"/>
      <c r="D1768" s="205" t="s">
        <v>72</v>
      </c>
      <c r="E1768" s="217" t="s">
        <v>1974</v>
      </c>
      <c r="F1768" s="217" t="s">
        <v>1975</v>
      </c>
      <c r="G1768" s="204"/>
      <c r="H1768" s="204"/>
      <c r="I1768" s="207"/>
      <c r="J1768" s="218">
        <f>BK1768</f>
        <v>0</v>
      </c>
      <c r="K1768" s="204"/>
      <c r="L1768" s="209"/>
      <c r="M1768" s="210"/>
      <c r="N1768" s="211"/>
      <c r="O1768" s="211"/>
      <c r="P1768" s="212">
        <f>P1769</f>
        <v>0</v>
      </c>
      <c r="Q1768" s="211"/>
      <c r="R1768" s="212">
        <f>R1769</f>
        <v>0</v>
      </c>
      <c r="S1768" s="211"/>
      <c r="T1768" s="213">
        <f>T1769</f>
        <v>0</v>
      </c>
      <c r="U1768" s="12"/>
      <c r="V1768" s="12"/>
      <c r="W1768" s="12"/>
      <c r="X1768" s="12"/>
      <c r="Y1768" s="12"/>
      <c r="Z1768" s="12"/>
      <c r="AA1768" s="12"/>
      <c r="AB1768" s="12"/>
      <c r="AC1768" s="12"/>
      <c r="AD1768" s="12"/>
      <c r="AE1768" s="12"/>
      <c r="AR1768" s="214" t="s">
        <v>203</v>
      </c>
      <c r="AT1768" s="215" t="s">
        <v>72</v>
      </c>
      <c r="AU1768" s="215" t="s">
        <v>80</v>
      </c>
      <c r="AY1768" s="214" t="s">
        <v>171</v>
      </c>
      <c r="BK1768" s="216">
        <f>BK1769</f>
        <v>0</v>
      </c>
    </row>
    <row r="1769" s="2" customFormat="1" ht="16.5" customHeight="1">
      <c r="A1769" s="38"/>
      <c r="B1769" s="39"/>
      <c r="C1769" s="219" t="s">
        <v>1976</v>
      </c>
      <c r="D1769" s="219" t="s">
        <v>173</v>
      </c>
      <c r="E1769" s="220" t="s">
        <v>1977</v>
      </c>
      <c r="F1769" s="221" t="s">
        <v>1975</v>
      </c>
      <c r="G1769" s="222" t="s">
        <v>1978</v>
      </c>
      <c r="H1769" s="277"/>
      <c r="I1769" s="224"/>
      <c r="J1769" s="225">
        <f>ROUND(I1769*H1769,2)</f>
        <v>0</v>
      </c>
      <c r="K1769" s="226"/>
      <c r="L1769" s="44"/>
      <c r="M1769" s="227" t="s">
        <v>1</v>
      </c>
      <c r="N1769" s="228" t="s">
        <v>38</v>
      </c>
      <c r="O1769" s="91"/>
      <c r="P1769" s="229">
        <f>O1769*H1769</f>
        <v>0</v>
      </c>
      <c r="Q1769" s="229">
        <v>0</v>
      </c>
      <c r="R1769" s="229">
        <f>Q1769*H1769</f>
        <v>0</v>
      </c>
      <c r="S1769" s="229">
        <v>0</v>
      </c>
      <c r="T1769" s="230">
        <f>S1769*H1769</f>
        <v>0</v>
      </c>
      <c r="U1769" s="38"/>
      <c r="V1769" s="38"/>
      <c r="W1769" s="38"/>
      <c r="X1769" s="38"/>
      <c r="Y1769" s="38"/>
      <c r="Z1769" s="38"/>
      <c r="AA1769" s="38"/>
      <c r="AB1769" s="38"/>
      <c r="AC1769" s="38"/>
      <c r="AD1769" s="38"/>
      <c r="AE1769" s="38"/>
      <c r="AR1769" s="231" t="s">
        <v>1979</v>
      </c>
      <c r="AT1769" s="231" t="s">
        <v>173</v>
      </c>
      <c r="AU1769" s="231" t="s">
        <v>82</v>
      </c>
      <c r="AY1769" s="17" t="s">
        <v>171</v>
      </c>
      <c r="BE1769" s="232">
        <f>IF(N1769="základní",J1769,0)</f>
        <v>0</v>
      </c>
      <c r="BF1769" s="232">
        <f>IF(N1769="snížená",J1769,0)</f>
        <v>0</v>
      </c>
      <c r="BG1769" s="232">
        <f>IF(N1769="zákl. přenesená",J1769,0)</f>
        <v>0</v>
      </c>
      <c r="BH1769" s="232">
        <f>IF(N1769="sníž. přenesená",J1769,0)</f>
        <v>0</v>
      </c>
      <c r="BI1769" s="232">
        <f>IF(N1769="nulová",J1769,0)</f>
        <v>0</v>
      </c>
      <c r="BJ1769" s="17" t="s">
        <v>80</v>
      </c>
      <c r="BK1769" s="232">
        <f>ROUND(I1769*H1769,2)</f>
        <v>0</v>
      </c>
      <c r="BL1769" s="17" t="s">
        <v>1979</v>
      </c>
      <c r="BM1769" s="231" t="s">
        <v>1980</v>
      </c>
    </row>
    <row r="1770" s="12" customFormat="1" ht="22.8" customHeight="1">
      <c r="A1770" s="12"/>
      <c r="B1770" s="203"/>
      <c r="C1770" s="204"/>
      <c r="D1770" s="205" t="s">
        <v>72</v>
      </c>
      <c r="E1770" s="217" t="s">
        <v>1981</v>
      </c>
      <c r="F1770" s="217" t="s">
        <v>1982</v>
      </c>
      <c r="G1770" s="204"/>
      <c r="H1770" s="204"/>
      <c r="I1770" s="207"/>
      <c r="J1770" s="218">
        <f>BK1770</f>
        <v>0</v>
      </c>
      <c r="K1770" s="204"/>
      <c r="L1770" s="209"/>
      <c r="M1770" s="210"/>
      <c r="N1770" s="211"/>
      <c r="O1770" s="211"/>
      <c r="P1770" s="212">
        <f>P1771</f>
        <v>0</v>
      </c>
      <c r="Q1770" s="211"/>
      <c r="R1770" s="212">
        <f>R1771</f>
        <v>0</v>
      </c>
      <c r="S1770" s="211"/>
      <c r="T1770" s="213">
        <f>T1771</f>
        <v>0</v>
      </c>
      <c r="U1770" s="12"/>
      <c r="V1770" s="12"/>
      <c r="W1770" s="12"/>
      <c r="X1770" s="12"/>
      <c r="Y1770" s="12"/>
      <c r="Z1770" s="12"/>
      <c r="AA1770" s="12"/>
      <c r="AB1770" s="12"/>
      <c r="AC1770" s="12"/>
      <c r="AD1770" s="12"/>
      <c r="AE1770" s="12"/>
      <c r="AR1770" s="214" t="s">
        <v>203</v>
      </c>
      <c r="AT1770" s="215" t="s">
        <v>72</v>
      </c>
      <c r="AU1770" s="215" t="s">
        <v>80</v>
      </c>
      <c r="AY1770" s="214" t="s">
        <v>171</v>
      </c>
      <c r="BK1770" s="216">
        <f>BK1771</f>
        <v>0</v>
      </c>
    </row>
    <row r="1771" s="2" customFormat="1" ht="16.5" customHeight="1">
      <c r="A1771" s="38"/>
      <c r="B1771" s="39"/>
      <c r="C1771" s="219" t="s">
        <v>1983</v>
      </c>
      <c r="D1771" s="219" t="s">
        <v>173</v>
      </c>
      <c r="E1771" s="220" t="s">
        <v>1984</v>
      </c>
      <c r="F1771" s="221" t="s">
        <v>1985</v>
      </c>
      <c r="G1771" s="222" t="s">
        <v>1978</v>
      </c>
      <c r="H1771" s="277"/>
      <c r="I1771" s="224"/>
      <c r="J1771" s="225">
        <f>ROUND(I1771*H1771,2)</f>
        <v>0</v>
      </c>
      <c r="K1771" s="226"/>
      <c r="L1771" s="44"/>
      <c r="M1771" s="227" t="s">
        <v>1</v>
      </c>
      <c r="N1771" s="228" t="s">
        <v>38</v>
      </c>
      <c r="O1771" s="91"/>
      <c r="P1771" s="229">
        <f>O1771*H1771</f>
        <v>0</v>
      </c>
      <c r="Q1771" s="229">
        <v>0</v>
      </c>
      <c r="R1771" s="229">
        <f>Q1771*H1771</f>
        <v>0</v>
      </c>
      <c r="S1771" s="229">
        <v>0</v>
      </c>
      <c r="T1771" s="230">
        <f>S1771*H1771</f>
        <v>0</v>
      </c>
      <c r="U1771" s="38"/>
      <c r="V1771" s="38"/>
      <c r="W1771" s="38"/>
      <c r="X1771" s="38"/>
      <c r="Y1771" s="38"/>
      <c r="Z1771" s="38"/>
      <c r="AA1771" s="38"/>
      <c r="AB1771" s="38"/>
      <c r="AC1771" s="38"/>
      <c r="AD1771" s="38"/>
      <c r="AE1771" s="38"/>
      <c r="AR1771" s="231" t="s">
        <v>1979</v>
      </c>
      <c r="AT1771" s="231" t="s">
        <v>173</v>
      </c>
      <c r="AU1771" s="231" t="s">
        <v>82</v>
      </c>
      <c r="AY1771" s="17" t="s">
        <v>171</v>
      </c>
      <c r="BE1771" s="232">
        <f>IF(N1771="základní",J1771,0)</f>
        <v>0</v>
      </c>
      <c r="BF1771" s="232">
        <f>IF(N1771="snížená",J1771,0)</f>
        <v>0</v>
      </c>
      <c r="BG1771" s="232">
        <f>IF(N1771="zákl. přenesená",J1771,0)</f>
        <v>0</v>
      </c>
      <c r="BH1771" s="232">
        <f>IF(N1771="sníž. přenesená",J1771,0)</f>
        <v>0</v>
      </c>
      <c r="BI1771" s="232">
        <f>IF(N1771="nulová",J1771,0)</f>
        <v>0</v>
      </c>
      <c r="BJ1771" s="17" t="s">
        <v>80</v>
      </c>
      <c r="BK1771" s="232">
        <f>ROUND(I1771*H1771,2)</f>
        <v>0</v>
      </c>
      <c r="BL1771" s="17" t="s">
        <v>1979</v>
      </c>
      <c r="BM1771" s="231" t="s">
        <v>1986</v>
      </c>
    </row>
    <row r="1772" s="12" customFormat="1" ht="22.8" customHeight="1">
      <c r="A1772" s="12"/>
      <c r="B1772" s="203"/>
      <c r="C1772" s="204"/>
      <c r="D1772" s="205" t="s">
        <v>72</v>
      </c>
      <c r="E1772" s="217" t="s">
        <v>1987</v>
      </c>
      <c r="F1772" s="217" t="s">
        <v>1988</v>
      </c>
      <c r="G1772" s="204"/>
      <c r="H1772" s="204"/>
      <c r="I1772" s="207"/>
      <c r="J1772" s="218">
        <f>BK1772</f>
        <v>0</v>
      </c>
      <c r="K1772" s="204"/>
      <c r="L1772" s="209"/>
      <c r="M1772" s="210"/>
      <c r="N1772" s="211"/>
      <c r="O1772" s="211"/>
      <c r="P1772" s="212">
        <f>P1773</f>
        <v>0</v>
      </c>
      <c r="Q1772" s="211"/>
      <c r="R1772" s="212">
        <f>R1773</f>
        <v>0</v>
      </c>
      <c r="S1772" s="211"/>
      <c r="T1772" s="213">
        <f>T1773</f>
        <v>0</v>
      </c>
      <c r="U1772" s="12"/>
      <c r="V1772" s="12"/>
      <c r="W1772" s="12"/>
      <c r="X1772" s="12"/>
      <c r="Y1772" s="12"/>
      <c r="Z1772" s="12"/>
      <c r="AA1772" s="12"/>
      <c r="AB1772" s="12"/>
      <c r="AC1772" s="12"/>
      <c r="AD1772" s="12"/>
      <c r="AE1772" s="12"/>
      <c r="AR1772" s="214" t="s">
        <v>203</v>
      </c>
      <c r="AT1772" s="215" t="s">
        <v>72</v>
      </c>
      <c r="AU1772" s="215" t="s">
        <v>80</v>
      </c>
      <c r="AY1772" s="214" t="s">
        <v>171</v>
      </c>
      <c r="BK1772" s="216">
        <f>BK1773</f>
        <v>0</v>
      </c>
    </row>
    <row r="1773" s="2" customFormat="1" ht="16.5" customHeight="1">
      <c r="A1773" s="38"/>
      <c r="B1773" s="39"/>
      <c r="C1773" s="219" t="s">
        <v>1989</v>
      </c>
      <c r="D1773" s="219" t="s">
        <v>173</v>
      </c>
      <c r="E1773" s="220" t="s">
        <v>1990</v>
      </c>
      <c r="F1773" s="221" t="s">
        <v>1988</v>
      </c>
      <c r="G1773" s="222" t="s">
        <v>1978</v>
      </c>
      <c r="H1773" s="277"/>
      <c r="I1773" s="224"/>
      <c r="J1773" s="225">
        <f>ROUND(I1773*H1773,2)</f>
        <v>0</v>
      </c>
      <c r="K1773" s="226"/>
      <c r="L1773" s="44"/>
      <c r="M1773" s="278" t="s">
        <v>1</v>
      </c>
      <c r="N1773" s="279" t="s">
        <v>38</v>
      </c>
      <c r="O1773" s="280"/>
      <c r="P1773" s="281">
        <f>O1773*H1773</f>
        <v>0</v>
      </c>
      <c r="Q1773" s="281">
        <v>0</v>
      </c>
      <c r="R1773" s="281">
        <f>Q1773*H1773</f>
        <v>0</v>
      </c>
      <c r="S1773" s="281">
        <v>0</v>
      </c>
      <c r="T1773" s="282">
        <f>S1773*H1773</f>
        <v>0</v>
      </c>
      <c r="U1773" s="38"/>
      <c r="V1773" s="38"/>
      <c r="W1773" s="38"/>
      <c r="X1773" s="38"/>
      <c r="Y1773" s="38"/>
      <c r="Z1773" s="38"/>
      <c r="AA1773" s="38"/>
      <c r="AB1773" s="38"/>
      <c r="AC1773" s="38"/>
      <c r="AD1773" s="38"/>
      <c r="AE1773" s="38"/>
      <c r="AR1773" s="231" t="s">
        <v>1979</v>
      </c>
      <c r="AT1773" s="231" t="s">
        <v>173</v>
      </c>
      <c r="AU1773" s="231" t="s">
        <v>82</v>
      </c>
      <c r="AY1773" s="17" t="s">
        <v>171</v>
      </c>
      <c r="BE1773" s="232">
        <f>IF(N1773="základní",J1773,0)</f>
        <v>0</v>
      </c>
      <c r="BF1773" s="232">
        <f>IF(N1773="snížená",J1773,0)</f>
        <v>0</v>
      </c>
      <c r="BG1773" s="232">
        <f>IF(N1773="zákl. přenesená",J1773,0)</f>
        <v>0</v>
      </c>
      <c r="BH1773" s="232">
        <f>IF(N1773="sníž. přenesená",J1773,0)</f>
        <v>0</v>
      </c>
      <c r="BI1773" s="232">
        <f>IF(N1773="nulová",J1773,0)</f>
        <v>0</v>
      </c>
      <c r="BJ1773" s="17" t="s">
        <v>80</v>
      </c>
      <c r="BK1773" s="232">
        <f>ROUND(I1773*H1773,2)</f>
        <v>0</v>
      </c>
      <c r="BL1773" s="17" t="s">
        <v>1979</v>
      </c>
      <c r="BM1773" s="231" t="s">
        <v>1991</v>
      </c>
    </row>
    <row r="1774" s="2" customFormat="1" ht="6.96" customHeight="1">
      <c r="A1774" s="38"/>
      <c r="B1774" s="66"/>
      <c r="C1774" s="67"/>
      <c r="D1774" s="67"/>
      <c r="E1774" s="67"/>
      <c r="F1774" s="67"/>
      <c r="G1774" s="67"/>
      <c r="H1774" s="67"/>
      <c r="I1774" s="67"/>
      <c r="J1774" s="67"/>
      <c r="K1774" s="67"/>
      <c r="L1774" s="44"/>
      <c r="M1774" s="38"/>
      <c r="O1774" s="38"/>
      <c r="P1774" s="38"/>
      <c r="Q1774" s="38"/>
      <c r="R1774" s="38"/>
      <c r="S1774" s="38"/>
      <c r="T1774" s="38"/>
      <c r="U1774" s="38"/>
      <c r="V1774" s="38"/>
      <c r="W1774" s="38"/>
      <c r="X1774" s="38"/>
      <c r="Y1774" s="38"/>
      <c r="Z1774" s="38"/>
      <c r="AA1774" s="38"/>
      <c r="AB1774" s="38"/>
      <c r="AC1774" s="38"/>
      <c r="AD1774" s="38"/>
      <c r="AE1774" s="38"/>
    </row>
  </sheetData>
  <sheetProtection sheet="1" autoFilter="0" formatColumns="0" formatRows="0" objects="1" scenarios="1" spinCount="100000" saltValue="521TxksEQrHZn7tfum6+0QoDY5fuNUjcpNajp7sUaju28XY3zhFFEDnjK8IyY47BGA5Wnnqkc1qZhhkDg2+Lfg==" hashValue="1ILTO7cW3fXCYUPo8LxPoEEJFx88hV4Y4wAWPQtskKBbaIMH6XBU4/TYstHIbPGFhm6xi6oUgIklk9XAusFCvw==" algorithmName="SHA-512" password="CC35"/>
  <autoFilter ref="C147:K1773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1992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ROUND((SUM(BE132:BE234)),  2)</f>
        <v>0</v>
      </c>
      <c r="G33" s="38"/>
      <c r="H33" s="38"/>
      <c r="I33" s="155">
        <v>0.20999999999999999</v>
      </c>
      <c r="J33" s="154">
        <f>ROUND(((SUM(BE132:BE234))*I33),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ROUND((SUM(BF132:BF234)),  2)</f>
        <v>0</v>
      </c>
      <c r="G34" s="38"/>
      <c r="H34" s="38"/>
      <c r="I34" s="155">
        <v>0.14999999999999999</v>
      </c>
      <c r="J34" s="154">
        <f>ROUND(((SUM(BF132:BF234))*I34),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ROUND((SUM(BG132:BG234)),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ROUND((SUM(BH132:BH234)),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ROUND((SUM(BI132:BI234)),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SO 02 - Víceúčelové hřiště na tenis a volejbal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J133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J134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126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1993</v>
      </c>
      <c r="E100" s="188"/>
      <c r="F100" s="188"/>
      <c r="G100" s="188"/>
      <c r="H100" s="188"/>
      <c r="I100" s="188"/>
      <c r="J100" s="189">
        <f>J143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127</v>
      </c>
      <c r="E101" s="188"/>
      <c r="F101" s="188"/>
      <c r="G101" s="188"/>
      <c r="H101" s="188"/>
      <c r="I101" s="188"/>
      <c r="J101" s="189">
        <f>J151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128</v>
      </c>
      <c r="E102" s="188"/>
      <c r="F102" s="188"/>
      <c r="G102" s="188"/>
      <c r="H102" s="188"/>
      <c r="I102" s="188"/>
      <c r="J102" s="189">
        <f>J158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129</v>
      </c>
      <c r="E103" s="188"/>
      <c r="F103" s="188"/>
      <c r="G103" s="188"/>
      <c r="H103" s="188"/>
      <c r="I103" s="188"/>
      <c r="J103" s="189">
        <f>J173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130</v>
      </c>
      <c r="E104" s="188"/>
      <c r="F104" s="188"/>
      <c r="G104" s="188"/>
      <c r="H104" s="188"/>
      <c r="I104" s="188"/>
      <c r="J104" s="189">
        <f>J181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131</v>
      </c>
      <c r="E105" s="182"/>
      <c r="F105" s="182"/>
      <c r="G105" s="182"/>
      <c r="H105" s="182"/>
      <c r="I105" s="182"/>
      <c r="J105" s="183">
        <f>J184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1994</v>
      </c>
      <c r="E106" s="188"/>
      <c r="F106" s="188"/>
      <c r="G106" s="188"/>
      <c r="H106" s="188"/>
      <c r="I106" s="188"/>
      <c r="J106" s="189">
        <f>J185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1995</v>
      </c>
      <c r="E107" s="188"/>
      <c r="F107" s="188"/>
      <c r="G107" s="188"/>
      <c r="H107" s="188"/>
      <c r="I107" s="188"/>
      <c r="J107" s="189">
        <f>J196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149</v>
      </c>
      <c r="E108" s="188"/>
      <c r="F108" s="188"/>
      <c r="G108" s="188"/>
      <c r="H108" s="188"/>
      <c r="I108" s="188"/>
      <c r="J108" s="189">
        <f>J204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152</v>
      </c>
      <c r="E109" s="182"/>
      <c r="F109" s="182"/>
      <c r="G109" s="182"/>
      <c r="H109" s="182"/>
      <c r="I109" s="182"/>
      <c r="J109" s="183">
        <f>J226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5"/>
      <c r="C110" s="186"/>
      <c r="D110" s="187" t="s">
        <v>153</v>
      </c>
      <c r="E110" s="188"/>
      <c r="F110" s="188"/>
      <c r="G110" s="188"/>
      <c r="H110" s="188"/>
      <c r="I110" s="188"/>
      <c r="J110" s="189">
        <f>J227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154</v>
      </c>
      <c r="E111" s="188"/>
      <c r="F111" s="188"/>
      <c r="G111" s="188"/>
      <c r="H111" s="188"/>
      <c r="I111" s="188"/>
      <c r="J111" s="189">
        <f>J229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155</v>
      </c>
      <c r="E112" s="188"/>
      <c r="F112" s="188"/>
      <c r="G112" s="188"/>
      <c r="H112" s="188"/>
      <c r="I112" s="188"/>
      <c r="J112" s="189">
        <f>J233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156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4" t="str">
        <f>E7</f>
        <v>Sportoviště Hanspaulka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117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02 - SO 02 - Víceúčelové hřiště na tenis a volejbal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 xml:space="preserve"> </v>
      </c>
      <c r="G126" s="40"/>
      <c r="H126" s="40"/>
      <c r="I126" s="32" t="s">
        <v>22</v>
      </c>
      <c r="J126" s="79" t="str">
        <f>IF(J12="","",J12)</f>
        <v>3. 1. 2023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 xml:space="preserve"> </v>
      </c>
      <c r="G128" s="40"/>
      <c r="H128" s="40"/>
      <c r="I128" s="32" t="s">
        <v>29</v>
      </c>
      <c r="J128" s="36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40"/>
      <c r="E129" s="40"/>
      <c r="F129" s="27" t="str">
        <f>IF(E18="","",E18)</f>
        <v>Vyplň údaj</v>
      </c>
      <c r="G129" s="40"/>
      <c r="H129" s="40"/>
      <c r="I129" s="32" t="s">
        <v>31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1"/>
      <c r="B131" s="192"/>
      <c r="C131" s="193" t="s">
        <v>157</v>
      </c>
      <c r="D131" s="194" t="s">
        <v>58</v>
      </c>
      <c r="E131" s="194" t="s">
        <v>54</v>
      </c>
      <c r="F131" s="194" t="s">
        <v>55</v>
      </c>
      <c r="G131" s="194" t="s">
        <v>158</v>
      </c>
      <c r="H131" s="194" t="s">
        <v>159</v>
      </c>
      <c r="I131" s="194" t="s">
        <v>160</v>
      </c>
      <c r="J131" s="195" t="s">
        <v>121</v>
      </c>
      <c r="K131" s="196" t="s">
        <v>161</v>
      </c>
      <c r="L131" s="197"/>
      <c r="M131" s="100" t="s">
        <v>1</v>
      </c>
      <c r="N131" s="101" t="s">
        <v>37</v>
      </c>
      <c r="O131" s="101" t="s">
        <v>162</v>
      </c>
      <c r="P131" s="101" t="s">
        <v>163</v>
      </c>
      <c r="Q131" s="101" t="s">
        <v>164</v>
      </c>
      <c r="R131" s="101" t="s">
        <v>165</v>
      </c>
      <c r="S131" s="101" t="s">
        <v>166</v>
      </c>
      <c r="T131" s="102" t="s">
        <v>167</v>
      </c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</row>
    <row r="132" s="2" customFormat="1" ht="22.8" customHeight="1">
      <c r="A132" s="38"/>
      <c r="B132" s="39"/>
      <c r="C132" s="107" t="s">
        <v>168</v>
      </c>
      <c r="D132" s="40"/>
      <c r="E132" s="40"/>
      <c r="F132" s="40"/>
      <c r="G132" s="40"/>
      <c r="H132" s="40"/>
      <c r="I132" s="40"/>
      <c r="J132" s="198">
        <f>BK132</f>
        <v>0</v>
      </c>
      <c r="K132" s="40"/>
      <c r="L132" s="44"/>
      <c r="M132" s="103"/>
      <c r="N132" s="199"/>
      <c r="O132" s="104"/>
      <c r="P132" s="200">
        <f>P133+P184+P226</f>
        <v>0</v>
      </c>
      <c r="Q132" s="104"/>
      <c r="R132" s="200">
        <f>R133+R184+R226</f>
        <v>94.115061809999986</v>
      </c>
      <c r="S132" s="104"/>
      <c r="T132" s="201">
        <f>T133+T184+T226</f>
        <v>79.932110000000009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72</v>
      </c>
      <c r="AU132" s="17" t="s">
        <v>123</v>
      </c>
      <c r="BK132" s="202">
        <f>BK133+BK184+BK226</f>
        <v>0</v>
      </c>
    </row>
    <row r="133" s="12" customFormat="1" ht="25.92" customHeight="1">
      <c r="A133" s="12"/>
      <c r="B133" s="203"/>
      <c r="C133" s="204"/>
      <c r="D133" s="205" t="s">
        <v>72</v>
      </c>
      <c r="E133" s="206" t="s">
        <v>169</v>
      </c>
      <c r="F133" s="206" t="s">
        <v>170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P134+P140+P143+P151+P158+P173+P181</f>
        <v>0</v>
      </c>
      <c r="Q133" s="211"/>
      <c r="R133" s="212">
        <f>R134+R140+R143+R151+R158+R173+R181</f>
        <v>93.128196799999984</v>
      </c>
      <c r="S133" s="211"/>
      <c r="T133" s="213">
        <f>T134+T140+T143+T151+T158+T173+T181</f>
        <v>78.170110000000008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80</v>
      </c>
      <c r="AT133" s="215" t="s">
        <v>72</v>
      </c>
      <c r="AU133" s="215" t="s">
        <v>73</v>
      </c>
      <c r="AY133" s="214" t="s">
        <v>171</v>
      </c>
      <c r="BK133" s="216">
        <f>BK134+BK140+BK143+BK151+BK158+BK173+BK181</f>
        <v>0</v>
      </c>
    </row>
    <row r="134" s="12" customFormat="1" ht="22.8" customHeight="1">
      <c r="A134" s="12"/>
      <c r="B134" s="203"/>
      <c r="C134" s="204"/>
      <c r="D134" s="205" t="s">
        <v>72</v>
      </c>
      <c r="E134" s="217" t="s">
        <v>80</v>
      </c>
      <c r="F134" s="217" t="s">
        <v>172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SUM(P135:P139)</f>
        <v>0</v>
      </c>
      <c r="Q134" s="211"/>
      <c r="R134" s="212">
        <f>SUM(R135:R139)</f>
        <v>0</v>
      </c>
      <c r="S134" s="211"/>
      <c r="T134" s="213">
        <f>SUM(T135:T139)</f>
        <v>78.031360000000006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80</v>
      </c>
      <c r="AT134" s="215" t="s">
        <v>72</v>
      </c>
      <c r="AU134" s="215" t="s">
        <v>80</v>
      </c>
      <c r="AY134" s="214" t="s">
        <v>171</v>
      </c>
      <c r="BK134" s="216">
        <f>SUM(BK135:BK139)</f>
        <v>0</v>
      </c>
    </row>
    <row r="135" s="2" customFormat="1" ht="24.15" customHeight="1">
      <c r="A135" s="38"/>
      <c r="B135" s="39"/>
      <c r="C135" s="219" t="s">
        <v>80</v>
      </c>
      <c r="D135" s="219" t="s">
        <v>173</v>
      </c>
      <c r="E135" s="220" t="s">
        <v>1996</v>
      </c>
      <c r="F135" s="221" t="s">
        <v>1997</v>
      </c>
      <c r="G135" s="222" t="s">
        <v>211</v>
      </c>
      <c r="H135" s="223">
        <v>609.62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0.017999999999999999</v>
      </c>
      <c r="T135" s="230">
        <f>S135*H135</f>
        <v>10.97316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177</v>
      </c>
      <c r="AT135" s="231" t="s">
        <v>173</v>
      </c>
      <c r="AU135" s="231" t="s">
        <v>82</v>
      </c>
      <c r="AY135" s="17" t="s">
        <v>171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80</v>
      </c>
      <c r="BK135" s="232">
        <f>ROUND(I135*H135,2)</f>
        <v>0</v>
      </c>
      <c r="BL135" s="17" t="s">
        <v>177</v>
      </c>
      <c r="BM135" s="231" t="s">
        <v>1998</v>
      </c>
    </row>
    <row r="136" s="14" customFormat="1">
      <c r="A136" s="14"/>
      <c r="B136" s="244"/>
      <c r="C136" s="245"/>
      <c r="D136" s="235" t="s">
        <v>179</v>
      </c>
      <c r="E136" s="246" t="s">
        <v>1</v>
      </c>
      <c r="F136" s="247" t="s">
        <v>1999</v>
      </c>
      <c r="G136" s="245"/>
      <c r="H136" s="248">
        <v>609.62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179</v>
      </c>
      <c r="AU136" s="254" t="s">
        <v>82</v>
      </c>
      <c r="AV136" s="14" t="s">
        <v>82</v>
      </c>
      <c r="AW136" s="14" t="s">
        <v>30</v>
      </c>
      <c r="AX136" s="14" t="s">
        <v>80</v>
      </c>
      <c r="AY136" s="254" t="s">
        <v>171</v>
      </c>
    </row>
    <row r="137" s="2" customFormat="1" ht="24.15" customHeight="1">
      <c r="A137" s="38"/>
      <c r="B137" s="39"/>
      <c r="C137" s="219" t="s">
        <v>82</v>
      </c>
      <c r="D137" s="219" t="s">
        <v>173</v>
      </c>
      <c r="E137" s="220" t="s">
        <v>2000</v>
      </c>
      <c r="F137" s="221" t="s">
        <v>2001</v>
      </c>
      <c r="G137" s="222" t="s">
        <v>211</v>
      </c>
      <c r="H137" s="223">
        <v>304.81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0.22</v>
      </c>
      <c r="T137" s="230">
        <f>S137*H137</f>
        <v>67.058199999999999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177</v>
      </c>
      <c r="AT137" s="231" t="s">
        <v>173</v>
      </c>
      <c r="AU137" s="231" t="s">
        <v>82</v>
      </c>
      <c r="AY137" s="17" t="s">
        <v>171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80</v>
      </c>
      <c r="BK137" s="232">
        <f>ROUND(I137*H137,2)</f>
        <v>0</v>
      </c>
      <c r="BL137" s="17" t="s">
        <v>177</v>
      </c>
      <c r="BM137" s="231" t="s">
        <v>2002</v>
      </c>
    </row>
    <row r="138" s="13" customFormat="1">
      <c r="A138" s="13"/>
      <c r="B138" s="233"/>
      <c r="C138" s="234"/>
      <c r="D138" s="235" t="s">
        <v>179</v>
      </c>
      <c r="E138" s="236" t="s">
        <v>1</v>
      </c>
      <c r="F138" s="237" t="s">
        <v>2003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179</v>
      </c>
      <c r="AU138" s="243" t="s">
        <v>82</v>
      </c>
      <c r="AV138" s="13" t="s">
        <v>80</v>
      </c>
      <c r="AW138" s="13" t="s">
        <v>30</v>
      </c>
      <c r="AX138" s="13" t="s">
        <v>73</v>
      </c>
      <c r="AY138" s="243" t="s">
        <v>171</v>
      </c>
    </row>
    <row r="139" s="14" customFormat="1">
      <c r="A139" s="14"/>
      <c r="B139" s="244"/>
      <c r="C139" s="245"/>
      <c r="D139" s="235" t="s">
        <v>179</v>
      </c>
      <c r="E139" s="246" t="s">
        <v>1</v>
      </c>
      <c r="F139" s="247" t="s">
        <v>2004</v>
      </c>
      <c r="G139" s="245"/>
      <c r="H139" s="248">
        <v>304.81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82</v>
      </c>
      <c r="AV139" s="14" t="s">
        <v>82</v>
      </c>
      <c r="AW139" s="14" t="s">
        <v>30</v>
      </c>
      <c r="AX139" s="14" t="s">
        <v>80</v>
      </c>
      <c r="AY139" s="254" t="s">
        <v>171</v>
      </c>
    </row>
    <row r="140" s="12" customFormat="1" ht="22.8" customHeight="1">
      <c r="A140" s="12"/>
      <c r="B140" s="203"/>
      <c r="C140" s="204"/>
      <c r="D140" s="205" t="s">
        <v>72</v>
      </c>
      <c r="E140" s="217" t="s">
        <v>191</v>
      </c>
      <c r="F140" s="217" t="s">
        <v>192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SUM(P141:P142)</f>
        <v>0</v>
      </c>
      <c r="Q140" s="211"/>
      <c r="R140" s="212">
        <f>SUM(R141:R142)</f>
        <v>0.1752</v>
      </c>
      <c r="S140" s="211"/>
      <c r="T140" s="21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80</v>
      </c>
      <c r="AT140" s="215" t="s">
        <v>72</v>
      </c>
      <c r="AU140" s="215" t="s">
        <v>80</v>
      </c>
      <c r="AY140" s="214" t="s">
        <v>171</v>
      </c>
      <c r="BK140" s="216">
        <f>SUM(BK141:BK142)</f>
        <v>0</v>
      </c>
    </row>
    <row r="141" s="2" customFormat="1" ht="16.5" customHeight="1">
      <c r="A141" s="38"/>
      <c r="B141" s="39"/>
      <c r="C141" s="219" t="s">
        <v>191</v>
      </c>
      <c r="D141" s="219" t="s">
        <v>173</v>
      </c>
      <c r="E141" s="220" t="s">
        <v>2005</v>
      </c>
      <c r="F141" s="221" t="s">
        <v>2006</v>
      </c>
      <c r="G141" s="222" t="s">
        <v>239</v>
      </c>
      <c r="H141" s="223">
        <v>15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177</v>
      </c>
      <c r="AT141" s="231" t="s">
        <v>173</v>
      </c>
      <c r="AU141" s="231" t="s">
        <v>82</v>
      </c>
      <c r="AY141" s="17" t="s">
        <v>171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80</v>
      </c>
      <c r="BK141" s="232">
        <f>ROUND(I141*H141,2)</f>
        <v>0</v>
      </c>
      <c r="BL141" s="17" t="s">
        <v>177</v>
      </c>
      <c r="BM141" s="231" t="s">
        <v>2007</v>
      </c>
    </row>
    <row r="142" s="2" customFormat="1" ht="44.25" customHeight="1">
      <c r="A142" s="38"/>
      <c r="B142" s="39"/>
      <c r="C142" s="266" t="s">
        <v>177</v>
      </c>
      <c r="D142" s="266" t="s">
        <v>393</v>
      </c>
      <c r="E142" s="267" t="s">
        <v>2008</v>
      </c>
      <c r="F142" s="268" t="s">
        <v>2009</v>
      </c>
      <c r="G142" s="269" t="s">
        <v>195</v>
      </c>
      <c r="H142" s="270">
        <v>6</v>
      </c>
      <c r="I142" s="271"/>
      <c r="J142" s="272">
        <f>ROUND(I142*H142,2)</f>
        <v>0</v>
      </c>
      <c r="K142" s="273"/>
      <c r="L142" s="274"/>
      <c r="M142" s="275" t="s">
        <v>1</v>
      </c>
      <c r="N142" s="276" t="s">
        <v>38</v>
      </c>
      <c r="O142" s="91"/>
      <c r="P142" s="229">
        <f>O142*H142</f>
        <v>0</v>
      </c>
      <c r="Q142" s="229">
        <v>0.0292</v>
      </c>
      <c r="R142" s="229">
        <f>Q142*H142</f>
        <v>0.1752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236</v>
      </c>
      <c r="AT142" s="231" t="s">
        <v>393</v>
      </c>
      <c r="AU142" s="231" t="s">
        <v>82</v>
      </c>
      <c r="AY142" s="17" t="s">
        <v>171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80</v>
      </c>
      <c r="BK142" s="232">
        <f>ROUND(I142*H142,2)</f>
        <v>0</v>
      </c>
      <c r="BL142" s="17" t="s">
        <v>177</v>
      </c>
      <c r="BM142" s="231" t="s">
        <v>2010</v>
      </c>
    </row>
    <row r="143" s="12" customFormat="1" ht="22.8" customHeight="1">
      <c r="A143" s="12"/>
      <c r="B143" s="203"/>
      <c r="C143" s="204"/>
      <c r="D143" s="205" t="s">
        <v>72</v>
      </c>
      <c r="E143" s="217" t="s">
        <v>203</v>
      </c>
      <c r="F143" s="217" t="s">
        <v>2011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SUM(P144:P150)</f>
        <v>0</v>
      </c>
      <c r="Q143" s="211"/>
      <c r="R143" s="212">
        <f>SUM(R144:R150)</f>
        <v>53.754977799999992</v>
      </c>
      <c r="S143" s="211"/>
      <c r="T143" s="213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80</v>
      </c>
      <c r="AT143" s="215" t="s">
        <v>72</v>
      </c>
      <c r="AU143" s="215" t="s">
        <v>80</v>
      </c>
      <c r="AY143" s="214" t="s">
        <v>171</v>
      </c>
      <c r="BK143" s="216">
        <f>SUM(BK144:BK150)</f>
        <v>0</v>
      </c>
    </row>
    <row r="144" s="2" customFormat="1" ht="24.15" customHeight="1">
      <c r="A144" s="38"/>
      <c r="B144" s="39"/>
      <c r="C144" s="219" t="s">
        <v>203</v>
      </c>
      <c r="D144" s="219" t="s">
        <v>173</v>
      </c>
      <c r="E144" s="220" t="s">
        <v>2012</v>
      </c>
      <c r="F144" s="221" t="s">
        <v>2013</v>
      </c>
      <c r="G144" s="222" t="s">
        <v>211</v>
      </c>
      <c r="H144" s="223">
        <v>304.81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0.13919999999999999</v>
      </c>
      <c r="R144" s="229">
        <f>Q144*H144</f>
        <v>42.429551999999994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177</v>
      </c>
      <c r="AT144" s="231" t="s">
        <v>173</v>
      </c>
      <c r="AU144" s="231" t="s">
        <v>82</v>
      </c>
      <c r="AY144" s="17" t="s">
        <v>171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80</v>
      </c>
      <c r="BK144" s="232">
        <f>ROUND(I144*H144,2)</f>
        <v>0</v>
      </c>
      <c r="BL144" s="17" t="s">
        <v>177</v>
      </c>
      <c r="BM144" s="231" t="s">
        <v>2014</v>
      </c>
    </row>
    <row r="145" s="13" customFormat="1">
      <c r="A145" s="13"/>
      <c r="B145" s="233"/>
      <c r="C145" s="234"/>
      <c r="D145" s="235" t="s">
        <v>179</v>
      </c>
      <c r="E145" s="236" t="s">
        <v>1</v>
      </c>
      <c r="F145" s="237" t="s">
        <v>2015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82</v>
      </c>
      <c r="AV145" s="13" t="s">
        <v>80</v>
      </c>
      <c r="AW145" s="13" t="s">
        <v>30</v>
      </c>
      <c r="AX145" s="13" t="s">
        <v>73</v>
      </c>
      <c r="AY145" s="243" t="s">
        <v>171</v>
      </c>
    </row>
    <row r="146" s="14" customFormat="1">
      <c r="A146" s="14"/>
      <c r="B146" s="244"/>
      <c r="C146" s="245"/>
      <c r="D146" s="235" t="s">
        <v>179</v>
      </c>
      <c r="E146" s="246" t="s">
        <v>1</v>
      </c>
      <c r="F146" s="247" t="s">
        <v>2004</v>
      </c>
      <c r="G146" s="245"/>
      <c r="H146" s="248">
        <v>304.81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82</v>
      </c>
      <c r="AV146" s="14" t="s">
        <v>82</v>
      </c>
      <c r="AW146" s="14" t="s">
        <v>30</v>
      </c>
      <c r="AX146" s="14" t="s">
        <v>80</v>
      </c>
      <c r="AY146" s="254" t="s">
        <v>171</v>
      </c>
    </row>
    <row r="147" s="2" customFormat="1" ht="24.15" customHeight="1">
      <c r="A147" s="38"/>
      <c r="B147" s="39"/>
      <c r="C147" s="219" t="s">
        <v>208</v>
      </c>
      <c r="D147" s="219" t="s">
        <v>173</v>
      </c>
      <c r="E147" s="220" t="s">
        <v>2016</v>
      </c>
      <c r="F147" s="221" t="s">
        <v>2017</v>
      </c>
      <c r="G147" s="222" t="s">
        <v>211</v>
      </c>
      <c r="H147" s="223">
        <v>609.62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0.01839</v>
      </c>
      <c r="R147" s="229">
        <f>Q147*H147</f>
        <v>11.2109118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177</v>
      </c>
      <c r="AT147" s="231" t="s">
        <v>173</v>
      </c>
      <c r="AU147" s="231" t="s">
        <v>82</v>
      </c>
      <c r="AY147" s="17" t="s">
        <v>171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80</v>
      </c>
      <c r="BK147" s="232">
        <f>ROUND(I147*H147,2)</f>
        <v>0</v>
      </c>
      <c r="BL147" s="17" t="s">
        <v>177</v>
      </c>
      <c r="BM147" s="231" t="s">
        <v>2018</v>
      </c>
    </row>
    <row r="148" s="14" customFormat="1">
      <c r="A148" s="14"/>
      <c r="B148" s="244"/>
      <c r="C148" s="245"/>
      <c r="D148" s="235" t="s">
        <v>179</v>
      </c>
      <c r="E148" s="246" t="s">
        <v>1</v>
      </c>
      <c r="F148" s="247" t="s">
        <v>1999</v>
      </c>
      <c r="G148" s="245"/>
      <c r="H148" s="248">
        <v>609.62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82</v>
      </c>
      <c r="AV148" s="14" t="s">
        <v>82</v>
      </c>
      <c r="AW148" s="14" t="s">
        <v>30</v>
      </c>
      <c r="AX148" s="14" t="s">
        <v>80</v>
      </c>
      <c r="AY148" s="254" t="s">
        <v>171</v>
      </c>
    </row>
    <row r="149" s="2" customFormat="1" ht="24.15" customHeight="1">
      <c r="A149" s="38"/>
      <c r="B149" s="39"/>
      <c r="C149" s="219" t="s">
        <v>220</v>
      </c>
      <c r="D149" s="219" t="s">
        <v>173</v>
      </c>
      <c r="E149" s="220" t="s">
        <v>2019</v>
      </c>
      <c r="F149" s="221" t="s">
        <v>2020</v>
      </c>
      <c r="G149" s="222" t="s">
        <v>239</v>
      </c>
      <c r="H149" s="223">
        <v>369.39999999999998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38</v>
      </c>
      <c r="O149" s="91"/>
      <c r="P149" s="229">
        <f>O149*H149</f>
        <v>0</v>
      </c>
      <c r="Q149" s="229">
        <v>0.00031</v>
      </c>
      <c r="R149" s="229">
        <f>Q149*H149</f>
        <v>0.11451399999999999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177</v>
      </c>
      <c r="AT149" s="231" t="s">
        <v>173</v>
      </c>
      <c r="AU149" s="231" t="s">
        <v>82</v>
      </c>
      <c r="AY149" s="17" t="s">
        <v>171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80</v>
      </c>
      <c r="BK149" s="232">
        <f>ROUND(I149*H149,2)</f>
        <v>0</v>
      </c>
      <c r="BL149" s="17" t="s">
        <v>177</v>
      </c>
      <c r="BM149" s="231" t="s">
        <v>2021</v>
      </c>
    </row>
    <row r="150" s="14" customFormat="1">
      <c r="A150" s="14"/>
      <c r="B150" s="244"/>
      <c r="C150" s="245"/>
      <c r="D150" s="235" t="s">
        <v>179</v>
      </c>
      <c r="E150" s="246" t="s">
        <v>1</v>
      </c>
      <c r="F150" s="247" t="s">
        <v>2022</v>
      </c>
      <c r="G150" s="245"/>
      <c r="H150" s="248">
        <v>369.39999999999998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179</v>
      </c>
      <c r="AU150" s="254" t="s">
        <v>82</v>
      </c>
      <c r="AV150" s="14" t="s">
        <v>82</v>
      </c>
      <c r="AW150" s="14" t="s">
        <v>30</v>
      </c>
      <c r="AX150" s="14" t="s">
        <v>80</v>
      </c>
      <c r="AY150" s="254" t="s">
        <v>171</v>
      </c>
    </row>
    <row r="151" s="12" customFormat="1" ht="22.8" customHeight="1">
      <c r="A151" s="12"/>
      <c r="B151" s="203"/>
      <c r="C151" s="204"/>
      <c r="D151" s="205" t="s">
        <v>72</v>
      </c>
      <c r="E151" s="217" t="s">
        <v>208</v>
      </c>
      <c r="F151" s="217" t="s">
        <v>248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SUM(P152:P157)</f>
        <v>0</v>
      </c>
      <c r="Q151" s="211"/>
      <c r="R151" s="212">
        <f>SUM(R152:R157)</f>
        <v>39.196068999999994</v>
      </c>
      <c r="S151" s="211"/>
      <c r="T151" s="213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80</v>
      </c>
      <c r="AT151" s="215" t="s">
        <v>72</v>
      </c>
      <c r="AU151" s="215" t="s">
        <v>80</v>
      </c>
      <c r="AY151" s="214" t="s">
        <v>171</v>
      </c>
      <c r="BK151" s="216">
        <f>SUM(BK152:BK157)</f>
        <v>0</v>
      </c>
    </row>
    <row r="152" s="2" customFormat="1" ht="24.15" customHeight="1">
      <c r="A152" s="38"/>
      <c r="B152" s="39"/>
      <c r="C152" s="219" t="s">
        <v>236</v>
      </c>
      <c r="D152" s="219" t="s">
        <v>173</v>
      </c>
      <c r="E152" s="220" t="s">
        <v>2023</v>
      </c>
      <c r="F152" s="221" t="s">
        <v>2024</v>
      </c>
      <c r="G152" s="222" t="s">
        <v>176</v>
      </c>
      <c r="H152" s="223">
        <v>6.0960000000000001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1.837</v>
      </c>
      <c r="R152" s="229">
        <f>Q152*H152</f>
        <v>11.198352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177</v>
      </c>
      <c r="AT152" s="231" t="s">
        <v>173</v>
      </c>
      <c r="AU152" s="231" t="s">
        <v>82</v>
      </c>
      <c r="AY152" s="17" t="s">
        <v>171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80</v>
      </c>
      <c r="BK152" s="232">
        <f>ROUND(I152*H152,2)</f>
        <v>0</v>
      </c>
      <c r="BL152" s="17" t="s">
        <v>177</v>
      </c>
      <c r="BM152" s="231" t="s">
        <v>2025</v>
      </c>
    </row>
    <row r="153" s="13" customFormat="1">
      <c r="A153" s="13"/>
      <c r="B153" s="233"/>
      <c r="C153" s="234"/>
      <c r="D153" s="235" t="s">
        <v>179</v>
      </c>
      <c r="E153" s="236" t="s">
        <v>1</v>
      </c>
      <c r="F153" s="237" t="s">
        <v>2026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179</v>
      </c>
      <c r="AU153" s="243" t="s">
        <v>82</v>
      </c>
      <c r="AV153" s="13" t="s">
        <v>80</v>
      </c>
      <c r="AW153" s="13" t="s">
        <v>30</v>
      </c>
      <c r="AX153" s="13" t="s">
        <v>73</v>
      </c>
      <c r="AY153" s="243" t="s">
        <v>171</v>
      </c>
    </row>
    <row r="154" s="14" customFormat="1">
      <c r="A154" s="14"/>
      <c r="B154" s="244"/>
      <c r="C154" s="245"/>
      <c r="D154" s="235" t="s">
        <v>179</v>
      </c>
      <c r="E154" s="246" t="s">
        <v>1</v>
      </c>
      <c r="F154" s="247" t="s">
        <v>2027</v>
      </c>
      <c r="G154" s="245"/>
      <c r="H154" s="248">
        <v>6.0960000000000001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179</v>
      </c>
      <c r="AU154" s="254" t="s">
        <v>82</v>
      </c>
      <c r="AV154" s="14" t="s">
        <v>82</v>
      </c>
      <c r="AW154" s="14" t="s">
        <v>30</v>
      </c>
      <c r="AX154" s="14" t="s">
        <v>80</v>
      </c>
      <c r="AY154" s="254" t="s">
        <v>171</v>
      </c>
    </row>
    <row r="155" s="2" customFormat="1" ht="24.15" customHeight="1">
      <c r="A155" s="38"/>
      <c r="B155" s="39"/>
      <c r="C155" s="219" t="s">
        <v>242</v>
      </c>
      <c r="D155" s="219" t="s">
        <v>173</v>
      </c>
      <c r="E155" s="220" t="s">
        <v>2028</v>
      </c>
      <c r="F155" s="221" t="s">
        <v>2029</v>
      </c>
      <c r="G155" s="222" t="s">
        <v>176</v>
      </c>
      <c r="H155" s="223">
        <v>15.241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38</v>
      </c>
      <c r="O155" s="91"/>
      <c r="P155" s="229">
        <f>O155*H155</f>
        <v>0</v>
      </c>
      <c r="Q155" s="229">
        <v>1.837</v>
      </c>
      <c r="R155" s="229">
        <f>Q155*H155</f>
        <v>27.997716999999998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177</v>
      </c>
      <c r="AT155" s="231" t="s">
        <v>173</v>
      </c>
      <c r="AU155" s="231" t="s">
        <v>82</v>
      </c>
      <c r="AY155" s="17" t="s">
        <v>171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80</v>
      </c>
      <c r="BK155" s="232">
        <f>ROUND(I155*H155,2)</f>
        <v>0</v>
      </c>
      <c r="BL155" s="17" t="s">
        <v>177</v>
      </c>
      <c r="BM155" s="231" t="s">
        <v>2030</v>
      </c>
    </row>
    <row r="156" s="13" customFormat="1">
      <c r="A156" s="13"/>
      <c r="B156" s="233"/>
      <c r="C156" s="234"/>
      <c r="D156" s="235" t="s">
        <v>179</v>
      </c>
      <c r="E156" s="236" t="s">
        <v>1</v>
      </c>
      <c r="F156" s="237" t="s">
        <v>2026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179</v>
      </c>
      <c r="AU156" s="243" t="s">
        <v>82</v>
      </c>
      <c r="AV156" s="13" t="s">
        <v>80</v>
      </c>
      <c r="AW156" s="13" t="s">
        <v>30</v>
      </c>
      <c r="AX156" s="13" t="s">
        <v>73</v>
      </c>
      <c r="AY156" s="243" t="s">
        <v>171</v>
      </c>
    </row>
    <row r="157" s="14" customFormat="1">
      <c r="A157" s="14"/>
      <c r="B157" s="244"/>
      <c r="C157" s="245"/>
      <c r="D157" s="235" t="s">
        <v>179</v>
      </c>
      <c r="E157" s="246" t="s">
        <v>1</v>
      </c>
      <c r="F157" s="247" t="s">
        <v>2031</v>
      </c>
      <c r="G157" s="245"/>
      <c r="H157" s="248">
        <v>15.241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179</v>
      </c>
      <c r="AU157" s="254" t="s">
        <v>82</v>
      </c>
      <c r="AV157" s="14" t="s">
        <v>82</v>
      </c>
      <c r="AW157" s="14" t="s">
        <v>30</v>
      </c>
      <c r="AX157" s="14" t="s">
        <v>80</v>
      </c>
      <c r="AY157" s="254" t="s">
        <v>171</v>
      </c>
    </row>
    <row r="158" s="12" customFormat="1" ht="22.8" customHeight="1">
      <c r="A158" s="12"/>
      <c r="B158" s="203"/>
      <c r="C158" s="204"/>
      <c r="D158" s="205" t="s">
        <v>72</v>
      </c>
      <c r="E158" s="217" t="s">
        <v>242</v>
      </c>
      <c r="F158" s="217" t="s">
        <v>403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SUM(P159:P172)</f>
        <v>0</v>
      </c>
      <c r="Q158" s="211"/>
      <c r="R158" s="212">
        <f>SUM(R159:R172)</f>
        <v>0.0019499999999999999</v>
      </c>
      <c r="S158" s="211"/>
      <c r="T158" s="213">
        <f>SUM(T159:T172)</f>
        <v>0.13874999999999998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80</v>
      </c>
      <c r="AT158" s="215" t="s">
        <v>72</v>
      </c>
      <c r="AU158" s="215" t="s">
        <v>80</v>
      </c>
      <c r="AY158" s="214" t="s">
        <v>171</v>
      </c>
      <c r="BK158" s="216">
        <f>SUM(BK159:BK172)</f>
        <v>0</v>
      </c>
    </row>
    <row r="159" s="2" customFormat="1" ht="21.75" customHeight="1">
      <c r="A159" s="38"/>
      <c r="B159" s="39"/>
      <c r="C159" s="219" t="s">
        <v>107</v>
      </c>
      <c r="D159" s="219" t="s">
        <v>173</v>
      </c>
      <c r="E159" s="220" t="s">
        <v>2032</v>
      </c>
      <c r="F159" s="221" t="s">
        <v>2033</v>
      </c>
      <c r="G159" s="222" t="s">
        <v>1182</v>
      </c>
      <c r="H159" s="223">
        <v>2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177</v>
      </c>
      <c r="AT159" s="231" t="s">
        <v>173</v>
      </c>
      <c r="AU159" s="231" t="s">
        <v>82</v>
      </c>
      <c r="AY159" s="17" t="s">
        <v>171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80</v>
      </c>
      <c r="BK159" s="232">
        <f>ROUND(I159*H159,2)</f>
        <v>0</v>
      </c>
      <c r="BL159" s="17" t="s">
        <v>177</v>
      </c>
      <c r="BM159" s="231" t="s">
        <v>2034</v>
      </c>
    </row>
    <row r="160" s="14" customFormat="1">
      <c r="A160" s="14"/>
      <c r="B160" s="244"/>
      <c r="C160" s="245"/>
      <c r="D160" s="235" t="s">
        <v>179</v>
      </c>
      <c r="E160" s="246" t="s">
        <v>1</v>
      </c>
      <c r="F160" s="247" t="s">
        <v>82</v>
      </c>
      <c r="G160" s="245"/>
      <c r="H160" s="248">
        <v>2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179</v>
      </c>
      <c r="AU160" s="254" t="s">
        <v>82</v>
      </c>
      <c r="AV160" s="14" t="s">
        <v>82</v>
      </c>
      <c r="AW160" s="14" t="s">
        <v>30</v>
      </c>
      <c r="AX160" s="14" t="s">
        <v>80</v>
      </c>
      <c r="AY160" s="254" t="s">
        <v>171</v>
      </c>
    </row>
    <row r="161" s="2" customFormat="1" ht="33" customHeight="1">
      <c r="A161" s="38"/>
      <c r="B161" s="39"/>
      <c r="C161" s="219" t="s">
        <v>110</v>
      </c>
      <c r="D161" s="219" t="s">
        <v>173</v>
      </c>
      <c r="E161" s="220" t="s">
        <v>405</v>
      </c>
      <c r="F161" s="221" t="s">
        <v>406</v>
      </c>
      <c r="G161" s="222" t="s">
        <v>211</v>
      </c>
      <c r="H161" s="223">
        <v>15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0.00012999999999999999</v>
      </c>
      <c r="R161" s="229">
        <f>Q161*H161</f>
        <v>0.0019499999999999999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177</v>
      </c>
      <c r="AT161" s="231" t="s">
        <v>173</v>
      </c>
      <c r="AU161" s="231" t="s">
        <v>82</v>
      </c>
      <c r="AY161" s="17" t="s">
        <v>171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80</v>
      </c>
      <c r="BK161" s="232">
        <f>ROUND(I161*H161,2)</f>
        <v>0</v>
      </c>
      <c r="BL161" s="17" t="s">
        <v>177</v>
      </c>
      <c r="BM161" s="231" t="s">
        <v>2035</v>
      </c>
    </row>
    <row r="162" s="14" customFormat="1">
      <c r="A162" s="14"/>
      <c r="B162" s="244"/>
      <c r="C162" s="245"/>
      <c r="D162" s="235" t="s">
        <v>179</v>
      </c>
      <c r="E162" s="246" t="s">
        <v>1</v>
      </c>
      <c r="F162" s="247" t="s">
        <v>8</v>
      </c>
      <c r="G162" s="245"/>
      <c r="H162" s="248">
        <v>15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179</v>
      </c>
      <c r="AU162" s="254" t="s">
        <v>82</v>
      </c>
      <c r="AV162" s="14" t="s">
        <v>82</v>
      </c>
      <c r="AW162" s="14" t="s">
        <v>30</v>
      </c>
      <c r="AX162" s="14" t="s">
        <v>80</v>
      </c>
      <c r="AY162" s="254" t="s">
        <v>171</v>
      </c>
    </row>
    <row r="163" s="2" customFormat="1" ht="24.15" customHeight="1">
      <c r="A163" s="38"/>
      <c r="B163" s="39"/>
      <c r="C163" s="219" t="s">
        <v>113</v>
      </c>
      <c r="D163" s="219" t="s">
        <v>173</v>
      </c>
      <c r="E163" s="220" t="s">
        <v>2036</v>
      </c>
      <c r="F163" s="221" t="s">
        <v>2037</v>
      </c>
      <c r="G163" s="222" t="s">
        <v>211</v>
      </c>
      <c r="H163" s="223">
        <v>650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177</v>
      </c>
      <c r="AT163" s="231" t="s">
        <v>173</v>
      </c>
      <c r="AU163" s="231" t="s">
        <v>82</v>
      </c>
      <c r="AY163" s="17" t="s">
        <v>171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80</v>
      </c>
      <c r="BK163" s="232">
        <f>ROUND(I163*H163,2)</f>
        <v>0</v>
      </c>
      <c r="BL163" s="17" t="s">
        <v>177</v>
      </c>
      <c r="BM163" s="231" t="s">
        <v>2038</v>
      </c>
    </row>
    <row r="164" s="13" customFormat="1">
      <c r="A164" s="13"/>
      <c r="B164" s="233"/>
      <c r="C164" s="234"/>
      <c r="D164" s="235" t="s">
        <v>179</v>
      </c>
      <c r="E164" s="236" t="s">
        <v>1</v>
      </c>
      <c r="F164" s="237" t="s">
        <v>2039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179</v>
      </c>
      <c r="AU164" s="243" t="s">
        <v>82</v>
      </c>
      <c r="AV164" s="13" t="s">
        <v>80</v>
      </c>
      <c r="AW164" s="13" t="s">
        <v>30</v>
      </c>
      <c r="AX164" s="13" t="s">
        <v>73</v>
      </c>
      <c r="AY164" s="243" t="s">
        <v>171</v>
      </c>
    </row>
    <row r="165" s="14" customFormat="1">
      <c r="A165" s="14"/>
      <c r="B165" s="244"/>
      <c r="C165" s="245"/>
      <c r="D165" s="235" t="s">
        <v>179</v>
      </c>
      <c r="E165" s="246" t="s">
        <v>1</v>
      </c>
      <c r="F165" s="247" t="s">
        <v>2040</v>
      </c>
      <c r="G165" s="245"/>
      <c r="H165" s="248">
        <v>650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82</v>
      </c>
      <c r="AV165" s="14" t="s">
        <v>82</v>
      </c>
      <c r="AW165" s="14" t="s">
        <v>30</v>
      </c>
      <c r="AX165" s="14" t="s">
        <v>80</v>
      </c>
      <c r="AY165" s="254" t="s">
        <v>171</v>
      </c>
    </row>
    <row r="166" s="2" customFormat="1" ht="16.5" customHeight="1">
      <c r="A166" s="38"/>
      <c r="B166" s="39"/>
      <c r="C166" s="219" t="s">
        <v>286</v>
      </c>
      <c r="D166" s="219" t="s">
        <v>173</v>
      </c>
      <c r="E166" s="220" t="s">
        <v>436</v>
      </c>
      <c r="F166" s="221" t="s">
        <v>437</v>
      </c>
      <c r="G166" s="222" t="s">
        <v>211</v>
      </c>
      <c r="H166" s="223">
        <v>5000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177</v>
      </c>
      <c r="AT166" s="231" t="s">
        <v>173</v>
      </c>
      <c r="AU166" s="231" t="s">
        <v>82</v>
      </c>
      <c r="AY166" s="17" t="s">
        <v>171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80</v>
      </c>
      <c r="BK166" s="232">
        <f>ROUND(I166*H166,2)</f>
        <v>0</v>
      </c>
      <c r="BL166" s="17" t="s">
        <v>177</v>
      </c>
      <c r="BM166" s="231" t="s">
        <v>2041</v>
      </c>
    </row>
    <row r="167" s="13" customFormat="1">
      <c r="A167" s="13"/>
      <c r="B167" s="233"/>
      <c r="C167" s="234"/>
      <c r="D167" s="235" t="s">
        <v>179</v>
      </c>
      <c r="E167" s="236" t="s">
        <v>1</v>
      </c>
      <c r="F167" s="237" t="s">
        <v>2042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179</v>
      </c>
      <c r="AU167" s="243" t="s">
        <v>82</v>
      </c>
      <c r="AV167" s="13" t="s">
        <v>80</v>
      </c>
      <c r="AW167" s="13" t="s">
        <v>30</v>
      </c>
      <c r="AX167" s="13" t="s">
        <v>73</v>
      </c>
      <c r="AY167" s="243" t="s">
        <v>171</v>
      </c>
    </row>
    <row r="168" s="14" customFormat="1">
      <c r="A168" s="14"/>
      <c r="B168" s="244"/>
      <c r="C168" s="245"/>
      <c r="D168" s="235" t="s">
        <v>179</v>
      </c>
      <c r="E168" s="246" t="s">
        <v>1</v>
      </c>
      <c r="F168" s="247" t="s">
        <v>2043</v>
      </c>
      <c r="G168" s="245"/>
      <c r="H168" s="248">
        <v>5000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179</v>
      </c>
      <c r="AU168" s="254" t="s">
        <v>82</v>
      </c>
      <c r="AV168" s="14" t="s">
        <v>82</v>
      </c>
      <c r="AW168" s="14" t="s">
        <v>30</v>
      </c>
      <c r="AX168" s="14" t="s">
        <v>80</v>
      </c>
      <c r="AY168" s="254" t="s">
        <v>171</v>
      </c>
    </row>
    <row r="169" s="2" customFormat="1" ht="24.15" customHeight="1">
      <c r="A169" s="38"/>
      <c r="B169" s="39"/>
      <c r="C169" s="219" t="s">
        <v>297</v>
      </c>
      <c r="D169" s="219" t="s">
        <v>173</v>
      </c>
      <c r="E169" s="220" t="s">
        <v>2044</v>
      </c>
      <c r="F169" s="221" t="s">
        <v>2045</v>
      </c>
      <c r="G169" s="222" t="s">
        <v>239</v>
      </c>
      <c r="H169" s="223">
        <v>15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38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0.0092499999999999995</v>
      </c>
      <c r="T169" s="230">
        <f>S169*H169</f>
        <v>0.13874999999999998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177</v>
      </c>
      <c r="AT169" s="231" t="s">
        <v>173</v>
      </c>
      <c r="AU169" s="231" t="s">
        <v>82</v>
      </c>
      <c r="AY169" s="17" t="s">
        <v>171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80</v>
      </c>
      <c r="BK169" s="232">
        <f>ROUND(I169*H169,2)</f>
        <v>0</v>
      </c>
      <c r="BL169" s="17" t="s">
        <v>177</v>
      </c>
      <c r="BM169" s="231" t="s">
        <v>2046</v>
      </c>
    </row>
    <row r="170" s="13" customFormat="1">
      <c r="A170" s="13"/>
      <c r="B170" s="233"/>
      <c r="C170" s="234"/>
      <c r="D170" s="235" t="s">
        <v>179</v>
      </c>
      <c r="E170" s="236" t="s">
        <v>1</v>
      </c>
      <c r="F170" s="237" t="s">
        <v>2047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179</v>
      </c>
      <c r="AU170" s="243" t="s">
        <v>82</v>
      </c>
      <c r="AV170" s="13" t="s">
        <v>80</v>
      </c>
      <c r="AW170" s="13" t="s">
        <v>30</v>
      </c>
      <c r="AX170" s="13" t="s">
        <v>73</v>
      </c>
      <c r="AY170" s="243" t="s">
        <v>171</v>
      </c>
    </row>
    <row r="171" s="14" customFormat="1">
      <c r="A171" s="14"/>
      <c r="B171" s="244"/>
      <c r="C171" s="245"/>
      <c r="D171" s="235" t="s">
        <v>179</v>
      </c>
      <c r="E171" s="246" t="s">
        <v>1</v>
      </c>
      <c r="F171" s="247" t="s">
        <v>8</v>
      </c>
      <c r="G171" s="245"/>
      <c r="H171" s="248">
        <v>15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179</v>
      </c>
      <c r="AU171" s="254" t="s">
        <v>82</v>
      </c>
      <c r="AV171" s="14" t="s">
        <v>82</v>
      </c>
      <c r="AW171" s="14" t="s">
        <v>30</v>
      </c>
      <c r="AX171" s="14" t="s">
        <v>73</v>
      </c>
      <c r="AY171" s="254" t="s">
        <v>171</v>
      </c>
    </row>
    <row r="172" s="15" customFormat="1">
      <c r="A172" s="15"/>
      <c r="B172" s="255"/>
      <c r="C172" s="256"/>
      <c r="D172" s="235" t="s">
        <v>179</v>
      </c>
      <c r="E172" s="257" t="s">
        <v>1</v>
      </c>
      <c r="F172" s="258" t="s">
        <v>187</v>
      </c>
      <c r="G172" s="256"/>
      <c r="H172" s="259">
        <v>15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5" t="s">
        <v>179</v>
      </c>
      <c r="AU172" s="265" t="s">
        <v>82</v>
      </c>
      <c r="AV172" s="15" t="s">
        <v>177</v>
      </c>
      <c r="AW172" s="15" t="s">
        <v>30</v>
      </c>
      <c r="AX172" s="15" t="s">
        <v>80</v>
      </c>
      <c r="AY172" s="265" t="s">
        <v>171</v>
      </c>
    </row>
    <row r="173" s="12" customFormat="1" ht="22.8" customHeight="1">
      <c r="A173" s="12"/>
      <c r="B173" s="203"/>
      <c r="C173" s="204"/>
      <c r="D173" s="205" t="s">
        <v>72</v>
      </c>
      <c r="E173" s="217" t="s">
        <v>569</v>
      </c>
      <c r="F173" s="217" t="s">
        <v>570</v>
      </c>
      <c r="G173" s="204"/>
      <c r="H173" s="204"/>
      <c r="I173" s="207"/>
      <c r="J173" s="218">
        <f>BK173</f>
        <v>0</v>
      </c>
      <c r="K173" s="204"/>
      <c r="L173" s="209"/>
      <c r="M173" s="210"/>
      <c r="N173" s="211"/>
      <c r="O173" s="211"/>
      <c r="P173" s="212">
        <f>SUM(P174:P180)</f>
        <v>0</v>
      </c>
      <c r="Q173" s="211"/>
      <c r="R173" s="212">
        <f>SUM(R174:R180)</f>
        <v>0</v>
      </c>
      <c r="S173" s="211"/>
      <c r="T173" s="213">
        <f>SUM(T174:T180)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80</v>
      </c>
      <c r="AT173" s="215" t="s">
        <v>72</v>
      </c>
      <c r="AU173" s="215" t="s">
        <v>80</v>
      </c>
      <c r="AY173" s="214" t="s">
        <v>171</v>
      </c>
      <c r="BK173" s="216">
        <f>SUM(BK174:BK180)</f>
        <v>0</v>
      </c>
    </row>
    <row r="174" s="2" customFormat="1" ht="24.15" customHeight="1">
      <c r="A174" s="38"/>
      <c r="B174" s="39"/>
      <c r="C174" s="219" t="s">
        <v>8</v>
      </c>
      <c r="D174" s="219" t="s">
        <v>173</v>
      </c>
      <c r="E174" s="220" t="s">
        <v>572</v>
      </c>
      <c r="F174" s="221" t="s">
        <v>573</v>
      </c>
      <c r="G174" s="222" t="s">
        <v>371</v>
      </c>
      <c r="H174" s="223">
        <v>79.932000000000002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177</v>
      </c>
      <c r="AT174" s="231" t="s">
        <v>173</v>
      </c>
      <c r="AU174" s="231" t="s">
        <v>82</v>
      </c>
      <c r="AY174" s="17" t="s">
        <v>171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80</v>
      </c>
      <c r="BK174" s="232">
        <f>ROUND(I174*H174,2)</f>
        <v>0</v>
      </c>
      <c r="BL174" s="17" t="s">
        <v>177</v>
      </c>
      <c r="BM174" s="231" t="s">
        <v>2048</v>
      </c>
    </row>
    <row r="175" s="2" customFormat="1" ht="33" customHeight="1">
      <c r="A175" s="38"/>
      <c r="B175" s="39"/>
      <c r="C175" s="219" t="s">
        <v>307</v>
      </c>
      <c r="D175" s="219" t="s">
        <v>173</v>
      </c>
      <c r="E175" s="220" t="s">
        <v>576</v>
      </c>
      <c r="F175" s="221" t="s">
        <v>577</v>
      </c>
      <c r="G175" s="222" t="s">
        <v>371</v>
      </c>
      <c r="H175" s="223">
        <v>1598.6400000000001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177</v>
      </c>
      <c r="AT175" s="231" t="s">
        <v>173</v>
      </c>
      <c r="AU175" s="231" t="s">
        <v>82</v>
      </c>
      <c r="AY175" s="17" t="s">
        <v>171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80</v>
      </c>
      <c r="BK175" s="232">
        <f>ROUND(I175*H175,2)</f>
        <v>0</v>
      </c>
      <c r="BL175" s="17" t="s">
        <v>177</v>
      </c>
      <c r="BM175" s="231" t="s">
        <v>2049</v>
      </c>
    </row>
    <row r="176" s="14" customFormat="1">
      <c r="A176" s="14"/>
      <c r="B176" s="244"/>
      <c r="C176" s="245"/>
      <c r="D176" s="235" t="s">
        <v>179</v>
      </c>
      <c r="E176" s="245"/>
      <c r="F176" s="247" t="s">
        <v>2050</v>
      </c>
      <c r="G176" s="245"/>
      <c r="H176" s="248">
        <v>1598.6400000000001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179</v>
      </c>
      <c r="AU176" s="254" t="s">
        <v>82</v>
      </c>
      <c r="AV176" s="14" t="s">
        <v>82</v>
      </c>
      <c r="AW176" s="14" t="s">
        <v>4</v>
      </c>
      <c r="AX176" s="14" t="s">
        <v>80</v>
      </c>
      <c r="AY176" s="254" t="s">
        <v>171</v>
      </c>
    </row>
    <row r="177" s="2" customFormat="1" ht="24.15" customHeight="1">
      <c r="A177" s="38"/>
      <c r="B177" s="39"/>
      <c r="C177" s="219" t="s">
        <v>312</v>
      </c>
      <c r="D177" s="219" t="s">
        <v>173</v>
      </c>
      <c r="E177" s="220" t="s">
        <v>581</v>
      </c>
      <c r="F177" s="221" t="s">
        <v>582</v>
      </c>
      <c r="G177" s="222" t="s">
        <v>371</v>
      </c>
      <c r="H177" s="223">
        <v>79.932000000000002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38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177</v>
      </c>
      <c r="AT177" s="231" t="s">
        <v>173</v>
      </c>
      <c r="AU177" s="231" t="s">
        <v>82</v>
      </c>
      <c r="AY177" s="17" t="s">
        <v>171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80</v>
      </c>
      <c r="BK177" s="232">
        <f>ROUND(I177*H177,2)</f>
        <v>0</v>
      </c>
      <c r="BL177" s="17" t="s">
        <v>177</v>
      </c>
      <c r="BM177" s="231" t="s">
        <v>2051</v>
      </c>
    </row>
    <row r="178" s="2" customFormat="1" ht="24.15" customHeight="1">
      <c r="A178" s="38"/>
      <c r="B178" s="39"/>
      <c r="C178" s="219" t="s">
        <v>317</v>
      </c>
      <c r="D178" s="219" t="s">
        <v>173</v>
      </c>
      <c r="E178" s="220" t="s">
        <v>585</v>
      </c>
      <c r="F178" s="221" t="s">
        <v>586</v>
      </c>
      <c r="G178" s="222" t="s">
        <v>371</v>
      </c>
      <c r="H178" s="223">
        <v>1518.7080000000001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38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177</v>
      </c>
      <c r="AT178" s="231" t="s">
        <v>173</v>
      </c>
      <c r="AU178" s="231" t="s">
        <v>82</v>
      </c>
      <c r="AY178" s="17" t="s">
        <v>171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80</v>
      </c>
      <c r="BK178" s="232">
        <f>ROUND(I178*H178,2)</f>
        <v>0</v>
      </c>
      <c r="BL178" s="17" t="s">
        <v>177</v>
      </c>
      <c r="BM178" s="231" t="s">
        <v>2052</v>
      </c>
    </row>
    <row r="179" s="14" customFormat="1">
      <c r="A179" s="14"/>
      <c r="B179" s="244"/>
      <c r="C179" s="245"/>
      <c r="D179" s="235" t="s">
        <v>179</v>
      </c>
      <c r="E179" s="245"/>
      <c r="F179" s="247" t="s">
        <v>2053</v>
      </c>
      <c r="G179" s="245"/>
      <c r="H179" s="248">
        <v>1518.7080000000001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179</v>
      </c>
      <c r="AU179" s="254" t="s">
        <v>82</v>
      </c>
      <c r="AV179" s="14" t="s">
        <v>82</v>
      </c>
      <c r="AW179" s="14" t="s">
        <v>4</v>
      </c>
      <c r="AX179" s="14" t="s">
        <v>80</v>
      </c>
      <c r="AY179" s="254" t="s">
        <v>171</v>
      </c>
    </row>
    <row r="180" s="2" customFormat="1" ht="37.8" customHeight="1">
      <c r="A180" s="38"/>
      <c r="B180" s="39"/>
      <c r="C180" s="219" t="s">
        <v>328</v>
      </c>
      <c r="D180" s="219" t="s">
        <v>173</v>
      </c>
      <c r="E180" s="220" t="s">
        <v>2054</v>
      </c>
      <c r="F180" s="221" t="s">
        <v>2055</v>
      </c>
      <c r="G180" s="222" t="s">
        <v>371</v>
      </c>
      <c r="H180" s="223">
        <v>79.932000000000002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38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177</v>
      </c>
      <c r="AT180" s="231" t="s">
        <v>173</v>
      </c>
      <c r="AU180" s="231" t="s">
        <v>82</v>
      </c>
      <c r="AY180" s="17" t="s">
        <v>171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80</v>
      </c>
      <c r="BK180" s="232">
        <f>ROUND(I180*H180,2)</f>
        <v>0</v>
      </c>
      <c r="BL180" s="17" t="s">
        <v>177</v>
      </c>
      <c r="BM180" s="231" t="s">
        <v>2056</v>
      </c>
    </row>
    <row r="181" s="12" customFormat="1" ht="22.8" customHeight="1">
      <c r="A181" s="12"/>
      <c r="B181" s="203"/>
      <c r="C181" s="204"/>
      <c r="D181" s="205" t="s">
        <v>72</v>
      </c>
      <c r="E181" s="217" t="s">
        <v>593</v>
      </c>
      <c r="F181" s="217" t="s">
        <v>594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SUM(P182:P183)</f>
        <v>0</v>
      </c>
      <c r="Q181" s="211"/>
      <c r="R181" s="212">
        <f>SUM(R182:R183)</f>
        <v>0</v>
      </c>
      <c r="S181" s="211"/>
      <c r="T181" s="213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80</v>
      </c>
      <c r="AT181" s="215" t="s">
        <v>72</v>
      </c>
      <c r="AU181" s="215" t="s">
        <v>80</v>
      </c>
      <c r="AY181" s="214" t="s">
        <v>171</v>
      </c>
      <c r="BK181" s="216">
        <f>SUM(BK182:BK183)</f>
        <v>0</v>
      </c>
    </row>
    <row r="182" s="2" customFormat="1" ht="16.5" customHeight="1">
      <c r="A182" s="38"/>
      <c r="B182" s="39"/>
      <c r="C182" s="219" t="s">
        <v>311</v>
      </c>
      <c r="D182" s="219" t="s">
        <v>173</v>
      </c>
      <c r="E182" s="220" t="s">
        <v>2057</v>
      </c>
      <c r="F182" s="221" t="s">
        <v>2058</v>
      </c>
      <c r="G182" s="222" t="s">
        <v>371</v>
      </c>
      <c r="H182" s="223">
        <v>93.128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38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177</v>
      </c>
      <c r="AT182" s="231" t="s">
        <v>173</v>
      </c>
      <c r="AU182" s="231" t="s">
        <v>82</v>
      </c>
      <c r="AY182" s="17" t="s">
        <v>171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80</v>
      </c>
      <c r="BK182" s="232">
        <f>ROUND(I182*H182,2)</f>
        <v>0</v>
      </c>
      <c r="BL182" s="17" t="s">
        <v>177</v>
      </c>
      <c r="BM182" s="231" t="s">
        <v>2059</v>
      </c>
    </row>
    <row r="183" s="2" customFormat="1" ht="24.15" customHeight="1">
      <c r="A183" s="38"/>
      <c r="B183" s="39"/>
      <c r="C183" s="219" t="s">
        <v>7</v>
      </c>
      <c r="D183" s="219" t="s">
        <v>173</v>
      </c>
      <c r="E183" s="220" t="s">
        <v>2060</v>
      </c>
      <c r="F183" s="221" t="s">
        <v>2061</v>
      </c>
      <c r="G183" s="222" t="s">
        <v>371</v>
      </c>
      <c r="H183" s="223">
        <v>93.128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38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177</v>
      </c>
      <c r="AT183" s="231" t="s">
        <v>173</v>
      </c>
      <c r="AU183" s="231" t="s">
        <v>82</v>
      </c>
      <c r="AY183" s="17" t="s">
        <v>171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80</v>
      </c>
      <c r="BK183" s="232">
        <f>ROUND(I183*H183,2)</f>
        <v>0</v>
      </c>
      <c r="BL183" s="17" t="s">
        <v>177</v>
      </c>
      <c r="BM183" s="231" t="s">
        <v>2062</v>
      </c>
    </row>
    <row r="184" s="12" customFormat="1" ht="25.92" customHeight="1">
      <c r="A184" s="12"/>
      <c r="B184" s="203"/>
      <c r="C184" s="204"/>
      <c r="D184" s="205" t="s">
        <v>72</v>
      </c>
      <c r="E184" s="206" t="s">
        <v>604</v>
      </c>
      <c r="F184" s="206" t="s">
        <v>605</v>
      </c>
      <c r="G184" s="204"/>
      <c r="H184" s="204"/>
      <c r="I184" s="207"/>
      <c r="J184" s="208">
        <f>BK184</f>
        <v>0</v>
      </c>
      <c r="K184" s="204"/>
      <c r="L184" s="209"/>
      <c r="M184" s="210"/>
      <c r="N184" s="211"/>
      <c r="O184" s="211"/>
      <c r="P184" s="212">
        <f>P185+P196+P204</f>
        <v>0</v>
      </c>
      <c r="Q184" s="211"/>
      <c r="R184" s="212">
        <f>R185+R196+R204</f>
        <v>0.98686500999999982</v>
      </c>
      <c r="S184" s="211"/>
      <c r="T184" s="213">
        <f>T185+T196+T204</f>
        <v>1.7619999999999998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82</v>
      </c>
      <c r="AT184" s="215" t="s">
        <v>72</v>
      </c>
      <c r="AU184" s="215" t="s">
        <v>73</v>
      </c>
      <c r="AY184" s="214" t="s">
        <v>171</v>
      </c>
      <c r="BK184" s="216">
        <f>BK185+BK196+BK204</f>
        <v>0</v>
      </c>
    </row>
    <row r="185" s="12" customFormat="1" ht="22.8" customHeight="1">
      <c r="A185" s="12"/>
      <c r="B185" s="203"/>
      <c r="C185" s="204"/>
      <c r="D185" s="205" t="s">
        <v>72</v>
      </c>
      <c r="E185" s="217" t="s">
        <v>2063</v>
      </c>
      <c r="F185" s="217" t="s">
        <v>2064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SUM(P186:P195)</f>
        <v>0</v>
      </c>
      <c r="Q185" s="211"/>
      <c r="R185" s="212">
        <f>SUM(R186:R195)</f>
        <v>0.92793500999999989</v>
      </c>
      <c r="S185" s="211"/>
      <c r="T185" s="213">
        <f>SUM(T186:T195)</f>
        <v>1.5419999999999998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82</v>
      </c>
      <c r="AT185" s="215" t="s">
        <v>72</v>
      </c>
      <c r="AU185" s="215" t="s">
        <v>80</v>
      </c>
      <c r="AY185" s="214" t="s">
        <v>171</v>
      </c>
      <c r="BK185" s="216">
        <f>SUM(BK186:BK195)</f>
        <v>0</v>
      </c>
    </row>
    <row r="186" s="2" customFormat="1" ht="21.75" customHeight="1">
      <c r="A186" s="38"/>
      <c r="B186" s="39"/>
      <c r="C186" s="219" t="s">
        <v>347</v>
      </c>
      <c r="D186" s="219" t="s">
        <v>173</v>
      </c>
      <c r="E186" s="220" t="s">
        <v>2065</v>
      </c>
      <c r="F186" s="221" t="s">
        <v>2066</v>
      </c>
      <c r="G186" s="222" t="s">
        <v>211</v>
      </c>
      <c r="H186" s="223">
        <v>51.399999999999999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307</v>
      </c>
      <c r="AT186" s="231" t="s">
        <v>173</v>
      </c>
      <c r="AU186" s="231" t="s">
        <v>82</v>
      </c>
      <c r="AY186" s="17" t="s">
        <v>171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80</v>
      </c>
      <c r="BK186" s="232">
        <f>ROUND(I186*H186,2)</f>
        <v>0</v>
      </c>
      <c r="BL186" s="17" t="s">
        <v>307</v>
      </c>
      <c r="BM186" s="231" t="s">
        <v>2067</v>
      </c>
    </row>
    <row r="187" s="2" customFormat="1" ht="16.5" customHeight="1">
      <c r="A187" s="38"/>
      <c r="B187" s="39"/>
      <c r="C187" s="266" t="s">
        <v>353</v>
      </c>
      <c r="D187" s="266" t="s">
        <v>393</v>
      </c>
      <c r="E187" s="267" t="s">
        <v>2068</v>
      </c>
      <c r="F187" s="268" t="s">
        <v>2069</v>
      </c>
      <c r="G187" s="269" t="s">
        <v>176</v>
      </c>
      <c r="H187" s="270">
        <v>1.7729999999999999</v>
      </c>
      <c r="I187" s="271"/>
      <c r="J187" s="272">
        <f>ROUND(I187*H187,2)</f>
        <v>0</v>
      </c>
      <c r="K187" s="273"/>
      <c r="L187" s="274"/>
      <c r="M187" s="275" t="s">
        <v>1</v>
      </c>
      <c r="N187" s="276" t="s">
        <v>38</v>
      </c>
      <c r="O187" s="91"/>
      <c r="P187" s="229">
        <f>O187*H187</f>
        <v>0</v>
      </c>
      <c r="Q187" s="229">
        <v>0.5</v>
      </c>
      <c r="R187" s="229">
        <f>Q187*H187</f>
        <v>0.88649999999999995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399</v>
      </c>
      <c r="AT187" s="231" t="s">
        <v>393</v>
      </c>
      <c r="AU187" s="231" t="s">
        <v>82</v>
      </c>
      <c r="AY187" s="17" t="s">
        <v>171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80</v>
      </c>
      <c r="BK187" s="232">
        <f>ROUND(I187*H187,2)</f>
        <v>0</v>
      </c>
      <c r="BL187" s="17" t="s">
        <v>307</v>
      </c>
      <c r="BM187" s="231" t="s">
        <v>2070</v>
      </c>
    </row>
    <row r="188" s="14" customFormat="1">
      <c r="A188" s="14"/>
      <c r="B188" s="244"/>
      <c r="C188" s="245"/>
      <c r="D188" s="235" t="s">
        <v>179</v>
      </c>
      <c r="E188" s="246" t="s">
        <v>1</v>
      </c>
      <c r="F188" s="247" t="s">
        <v>2071</v>
      </c>
      <c r="G188" s="245"/>
      <c r="H188" s="248">
        <v>1.7729999999999999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179</v>
      </c>
      <c r="AU188" s="254" t="s">
        <v>82</v>
      </c>
      <c r="AV188" s="14" t="s">
        <v>82</v>
      </c>
      <c r="AW188" s="14" t="s">
        <v>30</v>
      </c>
      <c r="AX188" s="14" t="s">
        <v>80</v>
      </c>
      <c r="AY188" s="254" t="s">
        <v>171</v>
      </c>
    </row>
    <row r="189" s="2" customFormat="1" ht="16.5" customHeight="1">
      <c r="A189" s="38"/>
      <c r="B189" s="39"/>
      <c r="C189" s="219" t="s">
        <v>357</v>
      </c>
      <c r="D189" s="219" t="s">
        <v>173</v>
      </c>
      <c r="E189" s="220" t="s">
        <v>2072</v>
      </c>
      <c r="F189" s="221" t="s">
        <v>2073</v>
      </c>
      <c r="G189" s="222" t="s">
        <v>211</v>
      </c>
      <c r="H189" s="223">
        <v>51.399999999999999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38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0.029999999999999999</v>
      </c>
      <c r="T189" s="230">
        <f>S189*H189</f>
        <v>1.5419999999999998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307</v>
      </c>
      <c r="AT189" s="231" t="s">
        <v>173</v>
      </c>
      <c r="AU189" s="231" t="s">
        <v>82</v>
      </c>
      <c r="AY189" s="17" t="s">
        <v>171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80</v>
      </c>
      <c r="BK189" s="232">
        <f>ROUND(I189*H189,2)</f>
        <v>0</v>
      </c>
      <c r="BL189" s="17" t="s">
        <v>307</v>
      </c>
      <c r="BM189" s="231" t="s">
        <v>2074</v>
      </c>
    </row>
    <row r="190" s="13" customFormat="1">
      <c r="A190" s="13"/>
      <c r="B190" s="233"/>
      <c r="C190" s="234"/>
      <c r="D190" s="235" t="s">
        <v>179</v>
      </c>
      <c r="E190" s="236" t="s">
        <v>1</v>
      </c>
      <c r="F190" s="237" t="s">
        <v>2075</v>
      </c>
      <c r="G190" s="234"/>
      <c r="H190" s="236" t="s">
        <v>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179</v>
      </c>
      <c r="AU190" s="243" t="s">
        <v>82</v>
      </c>
      <c r="AV190" s="13" t="s">
        <v>80</v>
      </c>
      <c r="AW190" s="13" t="s">
        <v>30</v>
      </c>
      <c r="AX190" s="13" t="s">
        <v>73</v>
      </c>
      <c r="AY190" s="243" t="s">
        <v>171</v>
      </c>
    </row>
    <row r="191" s="14" customFormat="1">
      <c r="A191" s="14"/>
      <c r="B191" s="244"/>
      <c r="C191" s="245"/>
      <c r="D191" s="235" t="s">
        <v>179</v>
      </c>
      <c r="E191" s="246" t="s">
        <v>1</v>
      </c>
      <c r="F191" s="247" t="s">
        <v>2076</v>
      </c>
      <c r="G191" s="245"/>
      <c r="H191" s="248">
        <v>51.399999999999999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179</v>
      </c>
      <c r="AU191" s="254" t="s">
        <v>82</v>
      </c>
      <c r="AV191" s="14" t="s">
        <v>82</v>
      </c>
      <c r="AW191" s="14" t="s">
        <v>30</v>
      </c>
      <c r="AX191" s="14" t="s">
        <v>80</v>
      </c>
      <c r="AY191" s="254" t="s">
        <v>171</v>
      </c>
    </row>
    <row r="192" s="2" customFormat="1" ht="24.15" customHeight="1">
      <c r="A192" s="38"/>
      <c r="B192" s="39"/>
      <c r="C192" s="219" t="s">
        <v>306</v>
      </c>
      <c r="D192" s="219" t="s">
        <v>173</v>
      </c>
      <c r="E192" s="220" t="s">
        <v>2077</v>
      </c>
      <c r="F192" s="221" t="s">
        <v>2078</v>
      </c>
      <c r="G192" s="222" t="s">
        <v>176</v>
      </c>
      <c r="H192" s="223">
        <v>1.7729999999999999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38</v>
      </c>
      <c r="O192" s="91"/>
      <c r="P192" s="229">
        <f>O192*H192</f>
        <v>0</v>
      </c>
      <c r="Q192" s="229">
        <v>0.023369999999999998</v>
      </c>
      <c r="R192" s="229">
        <f>Q192*H192</f>
        <v>0.041435009999999994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307</v>
      </c>
      <c r="AT192" s="231" t="s">
        <v>173</v>
      </c>
      <c r="AU192" s="231" t="s">
        <v>82</v>
      </c>
      <c r="AY192" s="17" t="s">
        <v>171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80</v>
      </c>
      <c r="BK192" s="232">
        <f>ROUND(I192*H192,2)</f>
        <v>0</v>
      </c>
      <c r="BL192" s="17" t="s">
        <v>307</v>
      </c>
      <c r="BM192" s="231" t="s">
        <v>2079</v>
      </c>
    </row>
    <row r="193" s="2" customFormat="1" ht="24.15" customHeight="1">
      <c r="A193" s="38"/>
      <c r="B193" s="39"/>
      <c r="C193" s="219" t="s">
        <v>364</v>
      </c>
      <c r="D193" s="219" t="s">
        <v>173</v>
      </c>
      <c r="E193" s="220" t="s">
        <v>2080</v>
      </c>
      <c r="F193" s="221" t="s">
        <v>2081</v>
      </c>
      <c r="G193" s="222" t="s">
        <v>371</v>
      </c>
      <c r="H193" s="223">
        <v>0.92800000000000005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38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307</v>
      </c>
      <c r="AT193" s="231" t="s">
        <v>173</v>
      </c>
      <c r="AU193" s="231" t="s">
        <v>82</v>
      </c>
      <c r="AY193" s="17" t="s">
        <v>171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80</v>
      </c>
      <c r="BK193" s="232">
        <f>ROUND(I193*H193,2)</f>
        <v>0</v>
      </c>
      <c r="BL193" s="17" t="s">
        <v>307</v>
      </c>
      <c r="BM193" s="231" t="s">
        <v>2082</v>
      </c>
    </row>
    <row r="194" s="2" customFormat="1" ht="24.15" customHeight="1">
      <c r="A194" s="38"/>
      <c r="B194" s="39"/>
      <c r="C194" s="219" t="s">
        <v>368</v>
      </c>
      <c r="D194" s="219" t="s">
        <v>173</v>
      </c>
      <c r="E194" s="220" t="s">
        <v>2083</v>
      </c>
      <c r="F194" s="221" t="s">
        <v>2084</v>
      </c>
      <c r="G194" s="222" t="s">
        <v>371</v>
      </c>
      <c r="H194" s="223">
        <v>0.92800000000000005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307</v>
      </c>
      <c r="AT194" s="231" t="s">
        <v>173</v>
      </c>
      <c r="AU194" s="231" t="s">
        <v>82</v>
      </c>
      <c r="AY194" s="17" t="s">
        <v>171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80</v>
      </c>
      <c r="BK194" s="232">
        <f>ROUND(I194*H194,2)</f>
        <v>0</v>
      </c>
      <c r="BL194" s="17" t="s">
        <v>307</v>
      </c>
      <c r="BM194" s="231" t="s">
        <v>2085</v>
      </c>
    </row>
    <row r="195" s="2" customFormat="1" ht="24.15" customHeight="1">
      <c r="A195" s="38"/>
      <c r="B195" s="39"/>
      <c r="C195" s="219" t="s">
        <v>374</v>
      </c>
      <c r="D195" s="219" t="s">
        <v>173</v>
      </c>
      <c r="E195" s="220" t="s">
        <v>2086</v>
      </c>
      <c r="F195" s="221" t="s">
        <v>2087</v>
      </c>
      <c r="G195" s="222" t="s">
        <v>371</v>
      </c>
      <c r="H195" s="223">
        <v>0.92800000000000005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38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307</v>
      </c>
      <c r="AT195" s="231" t="s">
        <v>173</v>
      </c>
      <c r="AU195" s="231" t="s">
        <v>82</v>
      </c>
      <c r="AY195" s="17" t="s">
        <v>171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80</v>
      </c>
      <c r="BK195" s="232">
        <f>ROUND(I195*H195,2)</f>
        <v>0</v>
      </c>
      <c r="BL195" s="17" t="s">
        <v>307</v>
      </c>
      <c r="BM195" s="231" t="s">
        <v>2088</v>
      </c>
    </row>
    <row r="196" s="12" customFormat="1" ht="22.8" customHeight="1">
      <c r="A196" s="12"/>
      <c r="B196" s="203"/>
      <c r="C196" s="204"/>
      <c r="D196" s="205" t="s">
        <v>72</v>
      </c>
      <c r="E196" s="217" t="s">
        <v>2089</v>
      </c>
      <c r="F196" s="217" t="s">
        <v>2090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SUM(P197:P203)</f>
        <v>0</v>
      </c>
      <c r="Q196" s="211"/>
      <c r="R196" s="212">
        <f>SUM(R197:R203)</f>
        <v>0.015399999999999999</v>
      </c>
      <c r="S196" s="211"/>
      <c r="T196" s="213">
        <f>SUM(T197:T203)</f>
        <v>0.22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82</v>
      </c>
      <c r="AT196" s="215" t="s">
        <v>72</v>
      </c>
      <c r="AU196" s="215" t="s">
        <v>80</v>
      </c>
      <c r="AY196" s="214" t="s">
        <v>171</v>
      </c>
      <c r="BK196" s="216">
        <f>SUM(BK197:BK203)</f>
        <v>0</v>
      </c>
    </row>
    <row r="197" s="2" customFormat="1" ht="37.8" customHeight="1">
      <c r="A197" s="38"/>
      <c r="B197" s="39"/>
      <c r="C197" s="219" t="s">
        <v>378</v>
      </c>
      <c r="D197" s="219" t="s">
        <v>173</v>
      </c>
      <c r="E197" s="220" t="s">
        <v>2091</v>
      </c>
      <c r="F197" s="221" t="s">
        <v>2092</v>
      </c>
      <c r="G197" s="222" t="s">
        <v>1182</v>
      </c>
      <c r="H197" s="223">
        <v>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38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307</v>
      </c>
      <c r="AT197" s="231" t="s">
        <v>173</v>
      </c>
      <c r="AU197" s="231" t="s">
        <v>82</v>
      </c>
      <c r="AY197" s="17" t="s">
        <v>171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80</v>
      </c>
      <c r="BK197" s="232">
        <f>ROUND(I197*H197,2)</f>
        <v>0</v>
      </c>
      <c r="BL197" s="17" t="s">
        <v>307</v>
      </c>
      <c r="BM197" s="231" t="s">
        <v>2093</v>
      </c>
    </row>
    <row r="198" s="2" customFormat="1" ht="21.75" customHeight="1">
      <c r="A198" s="38"/>
      <c r="B198" s="39"/>
      <c r="C198" s="219" t="s">
        <v>385</v>
      </c>
      <c r="D198" s="219" t="s">
        <v>173</v>
      </c>
      <c r="E198" s="220" t="s">
        <v>2094</v>
      </c>
      <c r="F198" s="221" t="s">
        <v>2095</v>
      </c>
      <c r="G198" s="222" t="s">
        <v>2096</v>
      </c>
      <c r="H198" s="223">
        <v>220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38</v>
      </c>
      <c r="O198" s="91"/>
      <c r="P198" s="229">
        <f>O198*H198</f>
        <v>0</v>
      </c>
      <c r="Q198" s="229">
        <v>6.9999999999999994E-05</v>
      </c>
      <c r="R198" s="229">
        <f>Q198*H198</f>
        <v>0.015399999999999999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307</v>
      </c>
      <c r="AT198" s="231" t="s">
        <v>173</v>
      </c>
      <c r="AU198" s="231" t="s">
        <v>82</v>
      </c>
      <c r="AY198" s="17" t="s">
        <v>171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80</v>
      </c>
      <c r="BK198" s="232">
        <f>ROUND(I198*H198,2)</f>
        <v>0</v>
      </c>
      <c r="BL198" s="17" t="s">
        <v>307</v>
      </c>
      <c r="BM198" s="231" t="s">
        <v>2097</v>
      </c>
    </row>
    <row r="199" s="13" customFormat="1">
      <c r="A199" s="13"/>
      <c r="B199" s="233"/>
      <c r="C199" s="234"/>
      <c r="D199" s="235" t="s">
        <v>179</v>
      </c>
      <c r="E199" s="236" t="s">
        <v>1</v>
      </c>
      <c r="F199" s="237" t="s">
        <v>2098</v>
      </c>
      <c r="G199" s="234"/>
      <c r="H199" s="236" t="s">
        <v>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179</v>
      </c>
      <c r="AU199" s="243" t="s">
        <v>82</v>
      </c>
      <c r="AV199" s="13" t="s">
        <v>80</v>
      </c>
      <c r="AW199" s="13" t="s">
        <v>30</v>
      </c>
      <c r="AX199" s="13" t="s">
        <v>73</v>
      </c>
      <c r="AY199" s="243" t="s">
        <v>171</v>
      </c>
    </row>
    <row r="200" s="14" customFormat="1">
      <c r="A200" s="14"/>
      <c r="B200" s="244"/>
      <c r="C200" s="245"/>
      <c r="D200" s="235" t="s">
        <v>179</v>
      </c>
      <c r="E200" s="246" t="s">
        <v>1</v>
      </c>
      <c r="F200" s="247" t="s">
        <v>2099</v>
      </c>
      <c r="G200" s="245"/>
      <c r="H200" s="248">
        <v>220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82</v>
      </c>
      <c r="AV200" s="14" t="s">
        <v>82</v>
      </c>
      <c r="AW200" s="14" t="s">
        <v>30</v>
      </c>
      <c r="AX200" s="14" t="s">
        <v>80</v>
      </c>
      <c r="AY200" s="254" t="s">
        <v>171</v>
      </c>
    </row>
    <row r="201" s="2" customFormat="1" ht="24.15" customHeight="1">
      <c r="A201" s="38"/>
      <c r="B201" s="39"/>
      <c r="C201" s="219" t="s">
        <v>392</v>
      </c>
      <c r="D201" s="219" t="s">
        <v>173</v>
      </c>
      <c r="E201" s="220" t="s">
        <v>2100</v>
      </c>
      <c r="F201" s="221" t="s">
        <v>2101</v>
      </c>
      <c r="G201" s="222" t="s">
        <v>2096</v>
      </c>
      <c r="H201" s="223">
        <v>220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38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0.001</v>
      </c>
      <c r="T201" s="230">
        <f>S201*H201</f>
        <v>0.22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177</v>
      </c>
      <c r="AT201" s="231" t="s">
        <v>173</v>
      </c>
      <c r="AU201" s="231" t="s">
        <v>82</v>
      </c>
      <c r="AY201" s="17" t="s">
        <v>171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80</v>
      </c>
      <c r="BK201" s="232">
        <f>ROUND(I201*H201,2)</f>
        <v>0</v>
      </c>
      <c r="BL201" s="17" t="s">
        <v>177</v>
      </c>
      <c r="BM201" s="231" t="s">
        <v>2102</v>
      </c>
    </row>
    <row r="202" s="13" customFormat="1">
      <c r="A202" s="13"/>
      <c r="B202" s="233"/>
      <c r="C202" s="234"/>
      <c r="D202" s="235" t="s">
        <v>179</v>
      </c>
      <c r="E202" s="236" t="s">
        <v>1</v>
      </c>
      <c r="F202" s="237" t="s">
        <v>2103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179</v>
      </c>
      <c r="AU202" s="243" t="s">
        <v>82</v>
      </c>
      <c r="AV202" s="13" t="s">
        <v>80</v>
      </c>
      <c r="AW202" s="13" t="s">
        <v>30</v>
      </c>
      <c r="AX202" s="13" t="s">
        <v>73</v>
      </c>
      <c r="AY202" s="243" t="s">
        <v>171</v>
      </c>
    </row>
    <row r="203" s="14" customFormat="1">
      <c r="A203" s="14"/>
      <c r="B203" s="244"/>
      <c r="C203" s="245"/>
      <c r="D203" s="235" t="s">
        <v>179</v>
      </c>
      <c r="E203" s="246" t="s">
        <v>1</v>
      </c>
      <c r="F203" s="247" t="s">
        <v>2099</v>
      </c>
      <c r="G203" s="245"/>
      <c r="H203" s="248">
        <v>220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179</v>
      </c>
      <c r="AU203" s="254" t="s">
        <v>82</v>
      </c>
      <c r="AV203" s="14" t="s">
        <v>82</v>
      </c>
      <c r="AW203" s="14" t="s">
        <v>30</v>
      </c>
      <c r="AX203" s="14" t="s">
        <v>80</v>
      </c>
      <c r="AY203" s="254" t="s">
        <v>171</v>
      </c>
    </row>
    <row r="204" s="12" customFormat="1" ht="22.8" customHeight="1">
      <c r="A204" s="12"/>
      <c r="B204" s="203"/>
      <c r="C204" s="204"/>
      <c r="D204" s="205" t="s">
        <v>72</v>
      </c>
      <c r="E204" s="217" t="s">
        <v>1871</v>
      </c>
      <c r="F204" s="217" t="s">
        <v>1872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SUM(P205:P225)</f>
        <v>0</v>
      </c>
      <c r="Q204" s="211"/>
      <c r="R204" s="212">
        <f>SUM(R205:R225)</f>
        <v>0.043529999999999999</v>
      </c>
      <c r="S204" s="211"/>
      <c r="T204" s="213">
        <f>SUM(T205:T225)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82</v>
      </c>
      <c r="AT204" s="215" t="s">
        <v>72</v>
      </c>
      <c r="AU204" s="215" t="s">
        <v>80</v>
      </c>
      <c r="AY204" s="214" t="s">
        <v>171</v>
      </c>
      <c r="BK204" s="216">
        <f>SUM(BK205:BK225)</f>
        <v>0</v>
      </c>
    </row>
    <row r="205" s="2" customFormat="1" ht="24.15" customHeight="1">
      <c r="A205" s="38"/>
      <c r="B205" s="39"/>
      <c r="C205" s="219" t="s">
        <v>399</v>
      </c>
      <c r="D205" s="219" t="s">
        <v>173</v>
      </c>
      <c r="E205" s="220" t="s">
        <v>2104</v>
      </c>
      <c r="F205" s="221" t="s">
        <v>2105</v>
      </c>
      <c r="G205" s="222" t="s">
        <v>211</v>
      </c>
      <c r="H205" s="223">
        <v>133.63999999999999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38</v>
      </c>
      <c r="O205" s="91"/>
      <c r="P205" s="229">
        <f>O205*H205</f>
        <v>0</v>
      </c>
      <c r="Q205" s="229">
        <v>0.00025000000000000001</v>
      </c>
      <c r="R205" s="229">
        <f>Q205*H205</f>
        <v>0.033409999999999995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307</v>
      </c>
      <c r="AT205" s="231" t="s">
        <v>173</v>
      </c>
      <c r="AU205" s="231" t="s">
        <v>82</v>
      </c>
      <c r="AY205" s="17" t="s">
        <v>171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80</v>
      </c>
      <c r="BK205" s="232">
        <f>ROUND(I205*H205,2)</f>
        <v>0</v>
      </c>
      <c r="BL205" s="17" t="s">
        <v>307</v>
      </c>
      <c r="BM205" s="231" t="s">
        <v>2106</v>
      </c>
    </row>
    <row r="206" s="14" customFormat="1">
      <c r="A206" s="14"/>
      <c r="B206" s="244"/>
      <c r="C206" s="245"/>
      <c r="D206" s="235" t="s">
        <v>179</v>
      </c>
      <c r="E206" s="246" t="s">
        <v>1</v>
      </c>
      <c r="F206" s="247" t="s">
        <v>2107</v>
      </c>
      <c r="G206" s="245"/>
      <c r="H206" s="248">
        <v>133.63999999999999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179</v>
      </c>
      <c r="AU206" s="254" t="s">
        <v>82</v>
      </c>
      <c r="AV206" s="14" t="s">
        <v>82</v>
      </c>
      <c r="AW206" s="14" t="s">
        <v>30</v>
      </c>
      <c r="AX206" s="14" t="s">
        <v>80</v>
      </c>
      <c r="AY206" s="254" t="s">
        <v>171</v>
      </c>
    </row>
    <row r="207" s="2" customFormat="1" ht="16.5" customHeight="1">
      <c r="A207" s="38"/>
      <c r="B207" s="39"/>
      <c r="C207" s="219" t="s">
        <v>404</v>
      </c>
      <c r="D207" s="219" t="s">
        <v>173</v>
      </c>
      <c r="E207" s="220" t="s">
        <v>2108</v>
      </c>
      <c r="F207" s="221" t="s">
        <v>2109</v>
      </c>
      <c r="G207" s="222" t="s">
        <v>211</v>
      </c>
      <c r="H207" s="223">
        <v>22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38</v>
      </c>
      <c r="O207" s="91"/>
      <c r="P207" s="229">
        <f>O207*H207</f>
        <v>0</v>
      </c>
      <c r="Q207" s="229">
        <v>6.9999999999999994E-05</v>
      </c>
      <c r="R207" s="229">
        <f>Q207*H207</f>
        <v>0.0015399999999999999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307</v>
      </c>
      <c r="AT207" s="231" t="s">
        <v>173</v>
      </c>
      <c r="AU207" s="231" t="s">
        <v>82</v>
      </c>
      <c r="AY207" s="17" t="s">
        <v>171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80</v>
      </c>
      <c r="BK207" s="232">
        <f>ROUND(I207*H207,2)</f>
        <v>0</v>
      </c>
      <c r="BL207" s="17" t="s">
        <v>307</v>
      </c>
      <c r="BM207" s="231" t="s">
        <v>2110</v>
      </c>
    </row>
    <row r="208" s="13" customFormat="1">
      <c r="A208" s="13"/>
      <c r="B208" s="233"/>
      <c r="C208" s="234"/>
      <c r="D208" s="235" t="s">
        <v>179</v>
      </c>
      <c r="E208" s="236" t="s">
        <v>1</v>
      </c>
      <c r="F208" s="237" t="s">
        <v>2103</v>
      </c>
      <c r="G208" s="234"/>
      <c r="H208" s="236" t="s">
        <v>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179</v>
      </c>
      <c r="AU208" s="243" t="s">
        <v>82</v>
      </c>
      <c r="AV208" s="13" t="s">
        <v>80</v>
      </c>
      <c r="AW208" s="13" t="s">
        <v>30</v>
      </c>
      <c r="AX208" s="13" t="s">
        <v>73</v>
      </c>
      <c r="AY208" s="243" t="s">
        <v>171</v>
      </c>
    </row>
    <row r="209" s="14" customFormat="1">
      <c r="A209" s="14"/>
      <c r="B209" s="244"/>
      <c r="C209" s="245"/>
      <c r="D209" s="235" t="s">
        <v>179</v>
      </c>
      <c r="E209" s="246" t="s">
        <v>1</v>
      </c>
      <c r="F209" s="247" t="s">
        <v>2111</v>
      </c>
      <c r="G209" s="245"/>
      <c r="H209" s="248">
        <v>22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82</v>
      </c>
      <c r="AV209" s="14" t="s">
        <v>82</v>
      </c>
      <c r="AW209" s="14" t="s">
        <v>30</v>
      </c>
      <c r="AX209" s="14" t="s">
        <v>80</v>
      </c>
      <c r="AY209" s="254" t="s">
        <v>171</v>
      </c>
    </row>
    <row r="210" s="2" customFormat="1" ht="24.15" customHeight="1">
      <c r="A210" s="38"/>
      <c r="B210" s="39"/>
      <c r="C210" s="219" t="s">
        <v>430</v>
      </c>
      <c r="D210" s="219" t="s">
        <v>173</v>
      </c>
      <c r="E210" s="220" t="s">
        <v>2112</v>
      </c>
      <c r="F210" s="221" t="s">
        <v>2113</v>
      </c>
      <c r="G210" s="222" t="s">
        <v>211</v>
      </c>
      <c r="H210" s="223">
        <v>22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38</v>
      </c>
      <c r="O210" s="91"/>
      <c r="P210" s="229">
        <f>O210*H210</f>
        <v>0</v>
      </c>
      <c r="Q210" s="229">
        <v>6.0000000000000002E-05</v>
      </c>
      <c r="R210" s="229">
        <f>Q210*H210</f>
        <v>0.00132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307</v>
      </c>
      <c r="AT210" s="231" t="s">
        <v>173</v>
      </c>
      <c r="AU210" s="231" t="s">
        <v>82</v>
      </c>
      <c r="AY210" s="17" t="s">
        <v>171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80</v>
      </c>
      <c r="BK210" s="232">
        <f>ROUND(I210*H210,2)</f>
        <v>0</v>
      </c>
      <c r="BL210" s="17" t="s">
        <v>307</v>
      </c>
      <c r="BM210" s="231" t="s">
        <v>2114</v>
      </c>
    </row>
    <row r="211" s="13" customFormat="1">
      <c r="A211" s="13"/>
      <c r="B211" s="233"/>
      <c r="C211" s="234"/>
      <c r="D211" s="235" t="s">
        <v>179</v>
      </c>
      <c r="E211" s="236" t="s">
        <v>1</v>
      </c>
      <c r="F211" s="237" t="s">
        <v>2103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179</v>
      </c>
      <c r="AU211" s="243" t="s">
        <v>82</v>
      </c>
      <c r="AV211" s="13" t="s">
        <v>80</v>
      </c>
      <c r="AW211" s="13" t="s">
        <v>30</v>
      </c>
      <c r="AX211" s="13" t="s">
        <v>73</v>
      </c>
      <c r="AY211" s="243" t="s">
        <v>171</v>
      </c>
    </row>
    <row r="212" s="14" customFormat="1">
      <c r="A212" s="14"/>
      <c r="B212" s="244"/>
      <c r="C212" s="245"/>
      <c r="D212" s="235" t="s">
        <v>179</v>
      </c>
      <c r="E212" s="246" t="s">
        <v>1</v>
      </c>
      <c r="F212" s="247" t="s">
        <v>2111</v>
      </c>
      <c r="G212" s="245"/>
      <c r="H212" s="248">
        <v>22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179</v>
      </c>
      <c r="AU212" s="254" t="s">
        <v>82</v>
      </c>
      <c r="AV212" s="14" t="s">
        <v>82</v>
      </c>
      <c r="AW212" s="14" t="s">
        <v>30</v>
      </c>
      <c r="AX212" s="14" t="s">
        <v>73</v>
      </c>
      <c r="AY212" s="254" t="s">
        <v>171</v>
      </c>
    </row>
    <row r="213" s="15" customFormat="1">
      <c r="A213" s="15"/>
      <c r="B213" s="255"/>
      <c r="C213" s="256"/>
      <c r="D213" s="235" t="s">
        <v>179</v>
      </c>
      <c r="E213" s="257" t="s">
        <v>1</v>
      </c>
      <c r="F213" s="258" t="s">
        <v>187</v>
      </c>
      <c r="G213" s="256"/>
      <c r="H213" s="259">
        <v>22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179</v>
      </c>
      <c r="AU213" s="265" t="s">
        <v>82</v>
      </c>
      <c r="AV213" s="15" t="s">
        <v>177</v>
      </c>
      <c r="AW213" s="15" t="s">
        <v>30</v>
      </c>
      <c r="AX213" s="15" t="s">
        <v>80</v>
      </c>
      <c r="AY213" s="265" t="s">
        <v>171</v>
      </c>
    </row>
    <row r="214" s="2" customFormat="1" ht="24.15" customHeight="1">
      <c r="A214" s="38"/>
      <c r="B214" s="39"/>
      <c r="C214" s="219" t="s">
        <v>435</v>
      </c>
      <c r="D214" s="219" t="s">
        <v>173</v>
      </c>
      <c r="E214" s="220" t="s">
        <v>2115</v>
      </c>
      <c r="F214" s="221" t="s">
        <v>2116</v>
      </c>
      <c r="G214" s="222" t="s">
        <v>211</v>
      </c>
      <c r="H214" s="223">
        <v>22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38</v>
      </c>
      <c r="O214" s="91"/>
      <c r="P214" s="229">
        <f>O214*H214</f>
        <v>0</v>
      </c>
      <c r="Q214" s="229">
        <v>0.00010000000000000001</v>
      </c>
      <c r="R214" s="229">
        <f>Q214*H214</f>
        <v>0.0022000000000000001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307</v>
      </c>
      <c r="AT214" s="231" t="s">
        <v>173</v>
      </c>
      <c r="AU214" s="231" t="s">
        <v>82</v>
      </c>
      <c r="AY214" s="17" t="s">
        <v>171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80</v>
      </c>
      <c r="BK214" s="232">
        <f>ROUND(I214*H214,2)</f>
        <v>0</v>
      </c>
      <c r="BL214" s="17" t="s">
        <v>307</v>
      </c>
      <c r="BM214" s="231" t="s">
        <v>2117</v>
      </c>
    </row>
    <row r="215" s="13" customFormat="1">
      <c r="A215" s="13"/>
      <c r="B215" s="233"/>
      <c r="C215" s="234"/>
      <c r="D215" s="235" t="s">
        <v>179</v>
      </c>
      <c r="E215" s="236" t="s">
        <v>1</v>
      </c>
      <c r="F215" s="237" t="s">
        <v>2098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179</v>
      </c>
      <c r="AU215" s="243" t="s">
        <v>82</v>
      </c>
      <c r="AV215" s="13" t="s">
        <v>80</v>
      </c>
      <c r="AW215" s="13" t="s">
        <v>30</v>
      </c>
      <c r="AX215" s="13" t="s">
        <v>73</v>
      </c>
      <c r="AY215" s="243" t="s">
        <v>171</v>
      </c>
    </row>
    <row r="216" s="14" customFormat="1">
      <c r="A216" s="14"/>
      <c r="B216" s="244"/>
      <c r="C216" s="245"/>
      <c r="D216" s="235" t="s">
        <v>179</v>
      </c>
      <c r="E216" s="246" t="s">
        <v>1</v>
      </c>
      <c r="F216" s="247" t="s">
        <v>2111</v>
      </c>
      <c r="G216" s="245"/>
      <c r="H216" s="248">
        <v>22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179</v>
      </c>
      <c r="AU216" s="254" t="s">
        <v>82</v>
      </c>
      <c r="AV216" s="14" t="s">
        <v>82</v>
      </c>
      <c r="AW216" s="14" t="s">
        <v>30</v>
      </c>
      <c r="AX216" s="14" t="s">
        <v>73</v>
      </c>
      <c r="AY216" s="254" t="s">
        <v>171</v>
      </c>
    </row>
    <row r="217" s="15" customFormat="1">
      <c r="A217" s="15"/>
      <c r="B217" s="255"/>
      <c r="C217" s="256"/>
      <c r="D217" s="235" t="s">
        <v>179</v>
      </c>
      <c r="E217" s="257" t="s">
        <v>1</v>
      </c>
      <c r="F217" s="258" t="s">
        <v>187</v>
      </c>
      <c r="G217" s="256"/>
      <c r="H217" s="259">
        <v>22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179</v>
      </c>
      <c r="AU217" s="265" t="s">
        <v>82</v>
      </c>
      <c r="AV217" s="15" t="s">
        <v>177</v>
      </c>
      <c r="AW217" s="15" t="s">
        <v>30</v>
      </c>
      <c r="AX217" s="15" t="s">
        <v>80</v>
      </c>
      <c r="AY217" s="265" t="s">
        <v>171</v>
      </c>
    </row>
    <row r="218" s="2" customFormat="1" ht="24.15" customHeight="1">
      <c r="A218" s="38"/>
      <c r="B218" s="39"/>
      <c r="C218" s="219" t="s">
        <v>441</v>
      </c>
      <c r="D218" s="219" t="s">
        <v>173</v>
      </c>
      <c r="E218" s="220" t="s">
        <v>2118</v>
      </c>
      <c r="F218" s="221" t="s">
        <v>2119</v>
      </c>
      <c r="G218" s="222" t="s">
        <v>211</v>
      </c>
      <c r="H218" s="223">
        <v>22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38</v>
      </c>
      <c r="O218" s="91"/>
      <c r="P218" s="229">
        <f>O218*H218</f>
        <v>0</v>
      </c>
      <c r="Q218" s="229">
        <v>0.00013999999999999999</v>
      </c>
      <c r="R218" s="229">
        <f>Q218*H218</f>
        <v>0.0030799999999999998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307</v>
      </c>
      <c r="AT218" s="231" t="s">
        <v>173</v>
      </c>
      <c r="AU218" s="231" t="s">
        <v>82</v>
      </c>
      <c r="AY218" s="17" t="s">
        <v>171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80</v>
      </c>
      <c r="BK218" s="232">
        <f>ROUND(I218*H218,2)</f>
        <v>0</v>
      </c>
      <c r="BL218" s="17" t="s">
        <v>307</v>
      </c>
      <c r="BM218" s="231" t="s">
        <v>2120</v>
      </c>
    </row>
    <row r="219" s="13" customFormat="1">
      <c r="A219" s="13"/>
      <c r="B219" s="233"/>
      <c r="C219" s="234"/>
      <c r="D219" s="235" t="s">
        <v>179</v>
      </c>
      <c r="E219" s="236" t="s">
        <v>1</v>
      </c>
      <c r="F219" s="237" t="s">
        <v>2098</v>
      </c>
      <c r="G219" s="234"/>
      <c r="H219" s="236" t="s">
        <v>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179</v>
      </c>
      <c r="AU219" s="243" t="s">
        <v>82</v>
      </c>
      <c r="AV219" s="13" t="s">
        <v>80</v>
      </c>
      <c r="AW219" s="13" t="s">
        <v>30</v>
      </c>
      <c r="AX219" s="13" t="s">
        <v>73</v>
      </c>
      <c r="AY219" s="243" t="s">
        <v>171</v>
      </c>
    </row>
    <row r="220" s="14" customFormat="1">
      <c r="A220" s="14"/>
      <c r="B220" s="244"/>
      <c r="C220" s="245"/>
      <c r="D220" s="235" t="s">
        <v>179</v>
      </c>
      <c r="E220" s="246" t="s">
        <v>1</v>
      </c>
      <c r="F220" s="247" t="s">
        <v>2111</v>
      </c>
      <c r="G220" s="245"/>
      <c r="H220" s="248">
        <v>22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179</v>
      </c>
      <c r="AU220" s="254" t="s">
        <v>82</v>
      </c>
      <c r="AV220" s="14" t="s">
        <v>82</v>
      </c>
      <c r="AW220" s="14" t="s">
        <v>30</v>
      </c>
      <c r="AX220" s="14" t="s">
        <v>73</v>
      </c>
      <c r="AY220" s="254" t="s">
        <v>171</v>
      </c>
    </row>
    <row r="221" s="15" customFormat="1">
      <c r="A221" s="15"/>
      <c r="B221" s="255"/>
      <c r="C221" s="256"/>
      <c r="D221" s="235" t="s">
        <v>179</v>
      </c>
      <c r="E221" s="257" t="s">
        <v>1</v>
      </c>
      <c r="F221" s="258" t="s">
        <v>187</v>
      </c>
      <c r="G221" s="256"/>
      <c r="H221" s="259">
        <v>22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179</v>
      </c>
      <c r="AU221" s="265" t="s">
        <v>82</v>
      </c>
      <c r="AV221" s="15" t="s">
        <v>177</v>
      </c>
      <c r="AW221" s="15" t="s">
        <v>30</v>
      </c>
      <c r="AX221" s="15" t="s">
        <v>80</v>
      </c>
      <c r="AY221" s="265" t="s">
        <v>171</v>
      </c>
    </row>
    <row r="222" s="2" customFormat="1" ht="24.15" customHeight="1">
      <c r="A222" s="38"/>
      <c r="B222" s="39"/>
      <c r="C222" s="219" t="s">
        <v>459</v>
      </c>
      <c r="D222" s="219" t="s">
        <v>173</v>
      </c>
      <c r="E222" s="220" t="s">
        <v>2121</v>
      </c>
      <c r="F222" s="221" t="s">
        <v>2122</v>
      </c>
      <c r="G222" s="222" t="s">
        <v>211</v>
      </c>
      <c r="H222" s="223">
        <v>22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38</v>
      </c>
      <c r="O222" s="91"/>
      <c r="P222" s="229">
        <f>O222*H222</f>
        <v>0</v>
      </c>
      <c r="Q222" s="229">
        <v>9.0000000000000006E-05</v>
      </c>
      <c r="R222" s="229">
        <f>Q222*H222</f>
        <v>0.00198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307</v>
      </c>
      <c r="AT222" s="231" t="s">
        <v>173</v>
      </c>
      <c r="AU222" s="231" t="s">
        <v>82</v>
      </c>
      <c r="AY222" s="17" t="s">
        <v>171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80</v>
      </c>
      <c r="BK222" s="232">
        <f>ROUND(I222*H222,2)</f>
        <v>0</v>
      </c>
      <c r="BL222" s="17" t="s">
        <v>307</v>
      </c>
      <c r="BM222" s="231" t="s">
        <v>2123</v>
      </c>
    </row>
    <row r="223" s="13" customFormat="1">
      <c r="A223" s="13"/>
      <c r="B223" s="233"/>
      <c r="C223" s="234"/>
      <c r="D223" s="235" t="s">
        <v>179</v>
      </c>
      <c r="E223" s="236" t="s">
        <v>1</v>
      </c>
      <c r="F223" s="237" t="s">
        <v>2098</v>
      </c>
      <c r="G223" s="234"/>
      <c r="H223" s="236" t="s">
        <v>1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179</v>
      </c>
      <c r="AU223" s="243" t="s">
        <v>82</v>
      </c>
      <c r="AV223" s="13" t="s">
        <v>80</v>
      </c>
      <c r="AW223" s="13" t="s">
        <v>30</v>
      </c>
      <c r="AX223" s="13" t="s">
        <v>73</v>
      </c>
      <c r="AY223" s="243" t="s">
        <v>171</v>
      </c>
    </row>
    <row r="224" s="14" customFormat="1">
      <c r="A224" s="14"/>
      <c r="B224" s="244"/>
      <c r="C224" s="245"/>
      <c r="D224" s="235" t="s">
        <v>179</v>
      </c>
      <c r="E224" s="246" t="s">
        <v>1</v>
      </c>
      <c r="F224" s="247" t="s">
        <v>2111</v>
      </c>
      <c r="G224" s="245"/>
      <c r="H224" s="248">
        <v>22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179</v>
      </c>
      <c r="AU224" s="254" t="s">
        <v>82</v>
      </c>
      <c r="AV224" s="14" t="s">
        <v>82</v>
      </c>
      <c r="AW224" s="14" t="s">
        <v>30</v>
      </c>
      <c r="AX224" s="14" t="s">
        <v>73</v>
      </c>
      <c r="AY224" s="254" t="s">
        <v>171</v>
      </c>
    </row>
    <row r="225" s="15" customFormat="1">
      <c r="A225" s="15"/>
      <c r="B225" s="255"/>
      <c r="C225" s="256"/>
      <c r="D225" s="235" t="s">
        <v>179</v>
      </c>
      <c r="E225" s="257" t="s">
        <v>1</v>
      </c>
      <c r="F225" s="258" t="s">
        <v>187</v>
      </c>
      <c r="G225" s="256"/>
      <c r="H225" s="259">
        <v>22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179</v>
      </c>
      <c r="AU225" s="265" t="s">
        <v>82</v>
      </c>
      <c r="AV225" s="15" t="s">
        <v>177</v>
      </c>
      <c r="AW225" s="15" t="s">
        <v>30</v>
      </c>
      <c r="AX225" s="15" t="s">
        <v>80</v>
      </c>
      <c r="AY225" s="265" t="s">
        <v>171</v>
      </c>
    </row>
    <row r="226" s="12" customFormat="1" ht="25.92" customHeight="1">
      <c r="A226" s="12"/>
      <c r="B226" s="203"/>
      <c r="C226" s="204"/>
      <c r="D226" s="205" t="s">
        <v>72</v>
      </c>
      <c r="E226" s="206" t="s">
        <v>1972</v>
      </c>
      <c r="F226" s="206" t="s">
        <v>1973</v>
      </c>
      <c r="G226" s="204"/>
      <c r="H226" s="204"/>
      <c r="I226" s="207"/>
      <c r="J226" s="208">
        <f>BK226</f>
        <v>0</v>
      </c>
      <c r="K226" s="204"/>
      <c r="L226" s="209"/>
      <c r="M226" s="210"/>
      <c r="N226" s="211"/>
      <c r="O226" s="211"/>
      <c r="P226" s="212">
        <f>P227+P229+P233</f>
        <v>0</v>
      </c>
      <c r="Q226" s="211"/>
      <c r="R226" s="212">
        <f>R227+R229+R233</f>
        <v>0</v>
      </c>
      <c r="S226" s="211"/>
      <c r="T226" s="213">
        <f>T227+T229+T233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203</v>
      </c>
      <c r="AT226" s="215" t="s">
        <v>72</v>
      </c>
      <c r="AU226" s="215" t="s">
        <v>73</v>
      </c>
      <c r="AY226" s="214" t="s">
        <v>171</v>
      </c>
      <c r="BK226" s="216">
        <f>BK227+BK229+BK233</f>
        <v>0</v>
      </c>
    </row>
    <row r="227" s="12" customFormat="1" ht="22.8" customHeight="1">
      <c r="A227" s="12"/>
      <c r="B227" s="203"/>
      <c r="C227" s="204"/>
      <c r="D227" s="205" t="s">
        <v>72</v>
      </c>
      <c r="E227" s="217" t="s">
        <v>1974</v>
      </c>
      <c r="F227" s="217" t="s">
        <v>1975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P228</f>
        <v>0</v>
      </c>
      <c r="Q227" s="211"/>
      <c r="R227" s="212">
        <f>R228</f>
        <v>0</v>
      </c>
      <c r="S227" s="211"/>
      <c r="T227" s="213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203</v>
      </c>
      <c r="AT227" s="215" t="s">
        <v>72</v>
      </c>
      <c r="AU227" s="215" t="s">
        <v>80</v>
      </c>
      <c r="AY227" s="214" t="s">
        <v>171</v>
      </c>
      <c r="BK227" s="216">
        <f>BK228</f>
        <v>0</v>
      </c>
    </row>
    <row r="228" s="2" customFormat="1" ht="16.5" customHeight="1">
      <c r="A228" s="38"/>
      <c r="B228" s="39"/>
      <c r="C228" s="219" t="s">
        <v>466</v>
      </c>
      <c r="D228" s="219" t="s">
        <v>173</v>
      </c>
      <c r="E228" s="220" t="s">
        <v>1977</v>
      </c>
      <c r="F228" s="221" t="s">
        <v>1975</v>
      </c>
      <c r="G228" s="222" t="s">
        <v>1978</v>
      </c>
      <c r="H228" s="277"/>
      <c r="I228" s="224"/>
      <c r="J228" s="225">
        <f>ROUND(I228*H228,2)</f>
        <v>0</v>
      </c>
      <c r="K228" s="226"/>
      <c r="L228" s="44"/>
      <c r="M228" s="227" t="s">
        <v>1</v>
      </c>
      <c r="N228" s="228" t="s">
        <v>38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1979</v>
      </c>
      <c r="AT228" s="231" t="s">
        <v>173</v>
      </c>
      <c r="AU228" s="231" t="s">
        <v>82</v>
      </c>
      <c r="AY228" s="17" t="s">
        <v>171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80</v>
      </c>
      <c r="BK228" s="232">
        <f>ROUND(I228*H228,2)</f>
        <v>0</v>
      </c>
      <c r="BL228" s="17" t="s">
        <v>1979</v>
      </c>
      <c r="BM228" s="231" t="s">
        <v>2124</v>
      </c>
    </row>
    <row r="229" s="12" customFormat="1" ht="22.8" customHeight="1">
      <c r="A229" s="12"/>
      <c r="B229" s="203"/>
      <c r="C229" s="204"/>
      <c r="D229" s="205" t="s">
        <v>72</v>
      </c>
      <c r="E229" s="217" t="s">
        <v>1981</v>
      </c>
      <c r="F229" s="217" t="s">
        <v>1982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SUM(P230:P232)</f>
        <v>0</v>
      </c>
      <c r="Q229" s="211"/>
      <c r="R229" s="212">
        <f>SUM(R230:R232)</f>
        <v>0</v>
      </c>
      <c r="S229" s="211"/>
      <c r="T229" s="213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4" t="s">
        <v>203</v>
      </c>
      <c r="AT229" s="215" t="s">
        <v>72</v>
      </c>
      <c r="AU229" s="215" t="s">
        <v>80</v>
      </c>
      <c r="AY229" s="214" t="s">
        <v>171</v>
      </c>
      <c r="BK229" s="216">
        <f>SUM(BK230:BK232)</f>
        <v>0</v>
      </c>
    </row>
    <row r="230" s="2" customFormat="1" ht="16.5" customHeight="1">
      <c r="A230" s="38"/>
      <c r="B230" s="39"/>
      <c r="C230" s="219" t="s">
        <v>474</v>
      </c>
      <c r="D230" s="219" t="s">
        <v>173</v>
      </c>
      <c r="E230" s="220" t="s">
        <v>2125</v>
      </c>
      <c r="F230" s="221" t="s">
        <v>2126</v>
      </c>
      <c r="G230" s="222" t="s">
        <v>1182</v>
      </c>
      <c r="H230" s="223">
        <v>1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38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1979</v>
      </c>
      <c r="AT230" s="231" t="s">
        <v>173</v>
      </c>
      <c r="AU230" s="231" t="s">
        <v>82</v>
      </c>
      <c r="AY230" s="17" t="s">
        <v>171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80</v>
      </c>
      <c r="BK230" s="232">
        <f>ROUND(I230*H230,2)</f>
        <v>0</v>
      </c>
      <c r="BL230" s="17" t="s">
        <v>1979</v>
      </c>
      <c r="BM230" s="231" t="s">
        <v>2127</v>
      </c>
    </row>
    <row r="231" s="14" customFormat="1">
      <c r="A231" s="14"/>
      <c r="B231" s="244"/>
      <c r="C231" s="245"/>
      <c r="D231" s="235" t="s">
        <v>179</v>
      </c>
      <c r="E231" s="246" t="s">
        <v>1</v>
      </c>
      <c r="F231" s="247" t="s">
        <v>80</v>
      </c>
      <c r="G231" s="245"/>
      <c r="H231" s="248">
        <v>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179</v>
      </c>
      <c r="AU231" s="254" t="s">
        <v>82</v>
      </c>
      <c r="AV231" s="14" t="s">
        <v>82</v>
      </c>
      <c r="AW231" s="14" t="s">
        <v>30</v>
      </c>
      <c r="AX231" s="14" t="s">
        <v>80</v>
      </c>
      <c r="AY231" s="254" t="s">
        <v>171</v>
      </c>
    </row>
    <row r="232" s="2" customFormat="1" ht="16.5" customHeight="1">
      <c r="A232" s="38"/>
      <c r="B232" s="39"/>
      <c r="C232" s="219" t="s">
        <v>478</v>
      </c>
      <c r="D232" s="219" t="s">
        <v>173</v>
      </c>
      <c r="E232" s="220" t="s">
        <v>1984</v>
      </c>
      <c r="F232" s="221" t="s">
        <v>1985</v>
      </c>
      <c r="G232" s="222" t="s">
        <v>1978</v>
      </c>
      <c r="H232" s="277"/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1979</v>
      </c>
      <c r="AT232" s="231" t="s">
        <v>173</v>
      </c>
      <c r="AU232" s="231" t="s">
        <v>82</v>
      </c>
      <c r="AY232" s="17" t="s">
        <v>171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80</v>
      </c>
      <c r="BK232" s="232">
        <f>ROUND(I232*H232,2)</f>
        <v>0</v>
      </c>
      <c r="BL232" s="17" t="s">
        <v>1979</v>
      </c>
      <c r="BM232" s="231" t="s">
        <v>2128</v>
      </c>
    </row>
    <row r="233" s="12" customFormat="1" ht="22.8" customHeight="1">
      <c r="A233" s="12"/>
      <c r="B233" s="203"/>
      <c r="C233" s="204"/>
      <c r="D233" s="205" t="s">
        <v>72</v>
      </c>
      <c r="E233" s="217" t="s">
        <v>1987</v>
      </c>
      <c r="F233" s="217" t="s">
        <v>1988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P234</f>
        <v>0</v>
      </c>
      <c r="Q233" s="211"/>
      <c r="R233" s="212">
        <f>R234</f>
        <v>0</v>
      </c>
      <c r="S233" s="211"/>
      <c r="T233" s="213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203</v>
      </c>
      <c r="AT233" s="215" t="s">
        <v>72</v>
      </c>
      <c r="AU233" s="215" t="s">
        <v>80</v>
      </c>
      <c r="AY233" s="214" t="s">
        <v>171</v>
      </c>
      <c r="BK233" s="216">
        <f>BK234</f>
        <v>0</v>
      </c>
    </row>
    <row r="234" s="2" customFormat="1" ht="16.5" customHeight="1">
      <c r="A234" s="38"/>
      <c r="B234" s="39"/>
      <c r="C234" s="219" t="s">
        <v>482</v>
      </c>
      <c r="D234" s="219" t="s">
        <v>173</v>
      </c>
      <c r="E234" s="220" t="s">
        <v>1990</v>
      </c>
      <c r="F234" s="221" t="s">
        <v>1988</v>
      </c>
      <c r="G234" s="222" t="s">
        <v>1978</v>
      </c>
      <c r="H234" s="277"/>
      <c r="I234" s="224"/>
      <c r="J234" s="225">
        <f>ROUND(I234*H234,2)</f>
        <v>0</v>
      </c>
      <c r="K234" s="226"/>
      <c r="L234" s="44"/>
      <c r="M234" s="278" t="s">
        <v>1</v>
      </c>
      <c r="N234" s="279" t="s">
        <v>38</v>
      </c>
      <c r="O234" s="280"/>
      <c r="P234" s="281">
        <f>O234*H234</f>
        <v>0</v>
      </c>
      <c r="Q234" s="281">
        <v>0</v>
      </c>
      <c r="R234" s="281">
        <f>Q234*H234</f>
        <v>0</v>
      </c>
      <c r="S234" s="281">
        <v>0</v>
      </c>
      <c r="T234" s="28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1979</v>
      </c>
      <c r="AT234" s="231" t="s">
        <v>173</v>
      </c>
      <c r="AU234" s="231" t="s">
        <v>82</v>
      </c>
      <c r="AY234" s="17" t="s">
        <v>171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80</v>
      </c>
      <c r="BK234" s="232">
        <f>ROUND(I234*H234,2)</f>
        <v>0</v>
      </c>
      <c r="BL234" s="17" t="s">
        <v>1979</v>
      </c>
      <c r="BM234" s="231" t="s">
        <v>2129</v>
      </c>
    </row>
    <row r="235" s="2" customFormat="1" ht="6.96" customHeight="1">
      <c r="A235" s="38"/>
      <c r="B235" s="66"/>
      <c r="C235" s="67"/>
      <c r="D235" s="67"/>
      <c r="E235" s="67"/>
      <c r="F235" s="67"/>
      <c r="G235" s="67"/>
      <c r="H235" s="67"/>
      <c r="I235" s="67"/>
      <c r="J235" s="67"/>
      <c r="K235" s="67"/>
      <c r="L235" s="44"/>
      <c r="M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</sheetData>
  <sheetProtection sheet="1" autoFilter="0" formatColumns="0" formatRows="0" objects="1" scenarios="1" spinCount="100000" saltValue="c4E6YcFoM5eUNclEoOyEmAipJ8nPw9WVV7KhTxzGfYlZsx9MNk+mNgEmOHWgN3dMjY3/gRVQPCbh6jxfdT39yg==" hashValue="rSgWEjJ/Bvnm8x6DDnl4fx+S8lroHi8nm0JMJLj+douWjkUp8LmIQieENwGff7YIpmWDnRzBoU+i6FOXoExLtQ==" algorithmName="SHA-512" password="CC35"/>
  <autoFilter ref="C131:K234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2130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ROUND(J140,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ROUND((SUM(BE140:BE487)),  2)</f>
        <v>0</v>
      </c>
      <c r="G33" s="38"/>
      <c r="H33" s="38"/>
      <c r="I33" s="155">
        <v>0.20999999999999999</v>
      </c>
      <c r="J33" s="154">
        <f>ROUND(((SUM(BE140:BE487))*I33),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ROUND((SUM(BF140:BF487)),  2)</f>
        <v>0</v>
      </c>
      <c r="G34" s="38"/>
      <c r="H34" s="38"/>
      <c r="I34" s="155">
        <v>0.14999999999999999</v>
      </c>
      <c r="J34" s="154">
        <f>ROUND(((SUM(BF140:BF487))*I34),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ROUND((SUM(BG140:BG487)),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ROUND((SUM(BH140:BH487)),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ROUND((SUM(BI140:BI487)),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SO 03 - Zvětšované hřiště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J140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J141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J142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2131</v>
      </c>
      <c r="E99" s="188"/>
      <c r="F99" s="188"/>
      <c r="G99" s="188"/>
      <c r="H99" s="188"/>
      <c r="I99" s="188"/>
      <c r="J99" s="189">
        <f>J191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126</v>
      </c>
      <c r="E100" s="188"/>
      <c r="F100" s="188"/>
      <c r="G100" s="188"/>
      <c r="H100" s="188"/>
      <c r="I100" s="188"/>
      <c r="J100" s="189">
        <f>J212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2132</v>
      </c>
      <c r="E101" s="188"/>
      <c r="F101" s="188"/>
      <c r="G101" s="188"/>
      <c r="H101" s="188"/>
      <c r="I101" s="188"/>
      <c r="J101" s="189">
        <f>J228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1993</v>
      </c>
      <c r="E102" s="188"/>
      <c r="F102" s="188"/>
      <c r="G102" s="188"/>
      <c r="H102" s="188"/>
      <c r="I102" s="188"/>
      <c r="J102" s="189">
        <f>J236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127</v>
      </c>
      <c r="E103" s="188"/>
      <c r="F103" s="188"/>
      <c r="G103" s="188"/>
      <c r="H103" s="188"/>
      <c r="I103" s="188"/>
      <c r="J103" s="189">
        <f>J259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128</v>
      </c>
      <c r="E104" s="188"/>
      <c r="F104" s="188"/>
      <c r="G104" s="188"/>
      <c r="H104" s="188"/>
      <c r="I104" s="188"/>
      <c r="J104" s="189">
        <f>J275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129</v>
      </c>
      <c r="E105" s="188"/>
      <c r="F105" s="188"/>
      <c r="G105" s="188"/>
      <c r="H105" s="188"/>
      <c r="I105" s="188"/>
      <c r="J105" s="189">
        <f>J334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130</v>
      </c>
      <c r="E106" s="188"/>
      <c r="F106" s="188"/>
      <c r="G106" s="188"/>
      <c r="H106" s="188"/>
      <c r="I106" s="188"/>
      <c r="J106" s="189">
        <f>J344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131</v>
      </c>
      <c r="E107" s="182"/>
      <c r="F107" s="182"/>
      <c r="G107" s="182"/>
      <c r="H107" s="182"/>
      <c r="I107" s="182"/>
      <c r="J107" s="183">
        <f>J347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132</v>
      </c>
      <c r="E108" s="188"/>
      <c r="F108" s="188"/>
      <c r="G108" s="188"/>
      <c r="H108" s="188"/>
      <c r="I108" s="188"/>
      <c r="J108" s="189">
        <f>J348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141</v>
      </c>
      <c r="E109" s="188"/>
      <c r="F109" s="188"/>
      <c r="G109" s="188"/>
      <c r="H109" s="188"/>
      <c r="I109" s="188"/>
      <c r="J109" s="189">
        <f>J357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1994</v>
      </c>
      <c r="E110" s="188"/>
      <c r="F110" s="188"/>
      <c r="G110" s="188"/>
      <c r="H110" s="188"/>
      <c r="I110" s="188"/>
      <c r="J110" s="189">
        <f>J369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1995</v>
      </c>
      <c r="E111" s="188"/>
      <c r="F111" s="188"/>
      <c r="G111" s="188"/>
      <c r="H111" s="188"/>
      <c r="I111" s="188"/>
      <c r="J111" s="189">
        <f>J386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149</v>
      </c>
      <c r="E112" s="188"/>
      <c r="F112" s="188"/>
      <c r="G112" s="188"/>
      <c r="H112" s="188"/>
      <c r="I112" s="188"/>
      <c r="J112" s="189">
        <f>J422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9"/>
      <c r="C113" s="180"/>
      <c r="D113" s="181" t="s">
        <v>2133</v>
      </c>
      <c r="E113" s="182"/>
      <c r="F113" s="182"/>
      <c r="G113" s="182"/>
      <c r="H113" s="182"/>
      <c r="I113" s="182"/>
      <c r="J113" s="183">
        <f>J461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5"/>
      <c r="C114" s="186"/>
      <c r="D114" s="187" t="s">
        <v>2134</v>
      </c>
      <c r="E114" s="188"/>
      <c r="F114" s="188"/>
      <c r="G114" s="188"/>
      <c r="H114" s="188"/>
      <c r="I114" s="188"/>
      <c r="J114" s="189">
        <f>J462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2135</v>
      </c>
      <c r="E115" s="188"/>
      <c r="F115" s="188"/>
      <c r="G115" s="188"/>
      <c r="H115" s="188"/>
      <c r="I115" s="188"/>
      <c r="J115" s="189">
        <f>J469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9"/>
      <c r="C116" s="180"/>
      <c r="D116" s="181" t="s">
        <v>152</v>
      </c>
      <c r="E116" s="182"/>
      <c r="F116" s="182"/>
      <c r="G116" s="182"/>
      <c r="H116" s="182"/>
      <c r="I116" s="182"/>
      <c r="J116" s="183">
        <f>J477</f>
        <v>0</v>
      </c>
      <c r="K116" s="180"/>
      <c r="L116" s="184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5"/>
      <c r="C117" s="186"/>
      <c r="D117" s="187" t="s">
        <v>2136</v>
      </c>
      <c r="E117" s="188"/>
      <c r="F117" s="188"/>
      <c r="G117" s="188"/>
      <c r="H117" s="188"/>
      <c r="I117" s="188"/>
      <c r="J117" s="189">
        <f>J478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153</v>
      </c>
      <c r="E118" s="188"/>
      <c r="F118" s="188"/>
      <c r="G118" s="188"/>
      <c r="H118" s="188"/>
      <c r="I118" s="188"/>
      <c r="J118" s="189">
        <f>J480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154</v>
      </c>
      <c r="E119" s="188"/>
      <c r="F119" s="188"/>
      <c r="G119" s="188"/>
      <c r="H119" s="188"/>
      <c r="I119" s="188"/>
      <c r="J119" s="189">
        <f>J482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155</v>
      </c>
      <c r="E120" s="188"/>
      <c r="F120" s="188"/>
      <c r="G120" s="188"/>
      <c r="H120" s="188"/>
      <c r="I120" s="188"/>
      <c r="J120" s="189">
        <f>J486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6" s="2" customFormat="1" ht="6.96" customHeight="1">
      <c r="A126" s="38"/>
      <c r="B126" s="68"/>
      <c r="C126" s="69"/>
      <c r="D126" s="69"/>
      <c r="E126" s="69"/>
      <c r="F126" s="69"/>
      <c r="G126" s="69"/>
      <c r="H126" s="69"/>
      <c r="I126" s="69"/>
      <c r="J126" s="69"/>
      <c r="K126" s="69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4.96" customHeight="1">
      <c r="A127" s="38"/>
      <c r="B127" s="39"/>
      <c r="C127" s="23" t="s">
        <v>156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16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174" t="str">
        <f>E7</f>
        <v>Sportoviště Hanspaulka</v>
      </c>
      <c r="F130" s="32"/>
      <c r="G130" s="32"/>
      <c r="H130" s="32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117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76" t="str">
        <f>E9</f>
        <v>03 - SO 03 - Zvětšované hřiště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40"/>
      <c r="E134" s="40"/>
      <c r="F134" s="27" t="str">
        <f>F12</f>
        <v xml:space="preserve"> </v>
      </c>
      <c r="G134" s="40"/>
      <c r="H134" s="40"/>
      <c r="I134" s="32" t="s">
        <v>22</v>
      </c>
      <c r="J134" s="79" t="str">
        <f>IF(J12="","",J12)</f>
        <v>3. 1. 2023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24</v>
      </c>
      <c r="D136" s="40"/>
      <c r="E136" s="40"/>
      <c r="F136" s="27" t="str">
        <f>E15</f>
        <v xml:space="preserve"> </v>
      </c>
      <c r="G136" s="40"/>
      <c r="H136" s="40"/>
      <c r="I136" s="32" t="s">
        <v>29</v>
      </c>
      <c r="J136" s="36" t="str">
        <f>E21</f>
        <v xml:space="preserve"> 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27</v>
      </c>
      <c r="D137" s="40"/>
      <c r="E137" s="40"/>
      <c r="F137" s="27" t="str">
        <f>IF(E18="","",E18)</f>
        <v>Vyplň údaj</v>
      </c>
      <c r="G137" s="40"/>
      <c r="H137" s="40"/>
      <c r="I137" s="32" t="s">
        <v>31</v>
      </c>
      <c r="J137" s="36" t="str">
        <f>E24</f>
        <v xml:space="preserve"> 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91"/>
      <c r="B139" s="192"/>
      <c r="C139" s="193" t="s">
        <v>157</v>
      </c>
      <c r="D139" s="194" t="s">
        <v>58</v>
      </c>
      <c r="E139" s="194" t="s">
        <v>54</v>
      </c>
      <c r="F139" s="194" t="s">
        <v>55</v>
      </c>
      <c r="G139" s="194" t="s">
        <v>158</v>
      </c>
      <c r="H139" s="194" t="s">
        <v>159</v>
      </c>
      <c r="I139" s="194" t="s">
        <v>160</v>
      </c>
      <c r="J139" s="195" t="s">
        <v>121</v>
      </c>
      <c r="K139" s="196" t="s">
        <v>161</v>
      </c>
      <c r="L139" s="197"/>
      <c r="M139" s="100" t="s">
        <v>1</v>
      </c>
      <c r="N139" s="101" t="s">
        <v>37</v>
      </c>
      <c r="O139" s="101" t="s">
        <v>162</v>
      </c>
      <c r="P139" s="101" t="s">
        <v>163</v>
      </c>
      <c r="Q139" s="101" t="s">
        <v>164</v>
      </c>
      <c r="R139" s="101" t="s">
        <v>165</v>
      </c>
      <c r="S139" s="101" t="s">
        <v>166</v>
      </c>
      <c r="T139" s="102" t="s">
        <v>167</v>
      </c>
      <c r="U139" s="191"/>
      <c r="V139" s="191"/>
      <c r="W139" s="191"/>
      <c r="X139" s="191"/>
      <c r="Y139" s="191"/>
      <c r="Z139" s="191"/>
      <c r="AA139" s="191"/>
      <c r="AB139" s="191"/>
      <c r="AC139" s="191"/>
      <c r="AD139" s="191"/>
      <c r="AE139" s="191"/>
    </row>
    <row r="140" s="2" customFormat="1" ht="22.8" customHeight="1">
      <c r="A140" s="38"/>
      <c r="B140" s="39"/>
      <c r="C140" s="107" t="s">
        <v>168</v>
      </c>
      <c r="D140" s="40"/>
      <c r="E140" s="40"/>
      <c r="F140" s="40"/>
      <c r="G140" s="40"/>
      <c r="H140" s="40"/>
      <c r="I140" s="40"/>
      <c r="J140" s="198">
        <f>BK140</f>
        <v>0</v>
      </c>
      <c r="K140" s="40"/>
      <c r="L140" s="44"/>
      <c r="M140" s="103"/>
      <c r="N140" s="199"/>
      <c r="O140" s="104"/>
      <c r="P140" s="200">
        <f>P141+P347+P461+P477</f>
        <v>0</v>
      </c>
      <c r="Q140" s="104"/>
      <c r="R140" s="200">
        <f>R141+R347+R461+R477</f>
        <v>119.03927320999999</v>
      </c>
      <c r="S140" s="104"/>
      <c r="T140" s="201">
        <f>T141+T347+T461+T477</f>
        <v>86.720965250000006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72</v>
      </c>
      <c r="AU140" s="17" t="s">
        <v>123</v>
      </c>
      <c r="BK140" s="202">
        <f>BK141+BK347+BK461+BK477</f>
        <v>0</v>
      </c>
    </row>
    <row r="141" s="12" customFormat="1" ht="25.92" customHeight="1">
      <c r="A141" s="12"/>
      <c r="B141" s="203"/>
      <c r="C141" s="204"/>
      <c r="D141" s="205" t="s">
        <v>72</v>
      </c>
      <c r="E141" s="206" t="s">
        <v>169</v>
      </c>
      <c r="F141" s="206" t="s">
        <v>170</v>
      </c>
      <c r="G141" s="204"/>
      <c r="H141" s="204"/>
      <c r="I141" s="207"/>
      <c r="J141" s="208">
        <f>BK141</f>
        <v>0</v>
      </c>
      <c r="K141" s="204"/>
      <c r="L141" s="209"/>
      <c r="M141" s="210"/>
      <c r="N141" s="211"/>
      <c r="O141" s="211"/>
      <c r="P141" s="212">
        <f>P142+P191+P212+P228+P236+P259+P275+P334+P344</f>
        <v>0</v>
      </c>
      <c r="Q141" s="211"/>
      <c r="R141" s="212">
        <f>R142+R191+R212+R228+R236+R259+R275+R334+R344</f>
        <v>117.36706479999999</v>
      </c>
      <c r="S141" s="211"/>
      <c r="T141" s="213">
        <f>T142+T191+T212+T228+T236+T259+T275+T334+T344</f>
        <v>84.584280250000006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80</v>
      </c>
      <c r="AT141" s="215" t="s">
        <v>72</v>
      </c>
      <c r="AU141" s="215" t="s">
        <v>73</v>
      </c>
      <c r="AY141" s="214" t="s">
        <v>171</v>
      </c>
      <c r="BK141" s="216">
        <f>BK142+BK191+BK212+BK228+BK236+BK259+BK275+BK334+BK344</f>
        <v>0</v>
      </c>
    </row>
    <row r="142" s="12" customFormat="1" ht="22.8" customHeight="1">
      <c r="A142" s="12"/>
      <c r="B142" s="203"/>
      <c r="C142" s="204"/>
      <c r="D142" s="205" t="s">
        <v>72</v>
      </c>
      <c r="E142" s="217" t="s">
        <v>80</v>
      </c>
      <c r="F142" s="217" t="s">
        <v>172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SUM(P143:P190)</f>
        <v>0</v>
      </c>
      <c r="Q142" s="211"/>
      <c r="R142" s="212">
        <f>SUM(R143:R190)</f>
        <v>0</v>
      </c>
      <c r="S142" s="211"/>
      <c r="T142" s="213">
        <f>SUM(T143:T190)</f>
        <v>49.487870000000001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80</v>
      </c>
      <c r="AT142" s="215" t="s">
        <v>72</v>
      </c>
      <c r="AU142" s="215" t="s">
        <v>80</v>
      </c>
      <c r="AY142" s="214" t="s">
        <v>171</v>
      </c>
      <c r="BK142" s="216">
        <f>SUM(BK143:BK190)</f>
        <v>0</v>
      </c>
    </row>
    <row r="143" s="2" customFormat="1" ht="21.75" customHeight="1">
      <c r="A143" s="38"/>
      <c r="B143" s="39"/>
      <c r="C143" s="219" t="s">
        <v>80</v>
      </c>
      <c r="D143" s="219" t="s">
        <v>173</v>
      </c>
      <c r="E143" s="220" t="s">
        <v>2137</v>
      </c>
      <c r="F143" s="221" t="s">
        <v>2138</v>
      </c>
      <c r="G143" s="222" t="s">
        <v>211</v>
      </c>
      <c r="H143" s="223">
        <v>435.98899999999998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0.029999999999999999</v>
      </c>
      <c r="T143" s="230">
        <f>S143*H143</f>
        <v>13.079669999999998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177</v>
      </c>
      <c r="AT143" s="231" t="s">
        <v>173</v>
      </c>
      <c r="AU143" s="231" t="s">
        <v>82</v>
      </c>
      <c r="AY143" s="17" t="s">
        <v>171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80</v>
      </c>
      <c r="BK143" s="232">
        <f>ROUND(I143*H143,2)</f>
        <v>0</v>
      </c>
      <c r="BL143" s="17" t="s">
        <v>177</v>
      </c>
      <c r="BM143" s="231" t="s">
        <v>2139</v>
      </c>
    </row>
    <row r="144" s="14" customFormat="1">
      <c r="A144" s="14"/>
      <c r="B144" s="244"/>
      <c r="C144" s="245"/>
      <c r="D144" s="235" t="s">
        <v>179</v>
      </c>
      <c r="E144" s="246" t="s">
        <v>1</v>
      </c>
      <c r="F144" s="247" t="s">
        <v>2140</v>
      </c>
      <c r="G144" s="245"/>
      <c r="H144" s="248">
        <v>409.61900000000003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82</v>
      </c>
      <c r="AV144" s="14" t="s">
        <v>82</v>
      </c>
      <c r="AW144" s="14" t="s">
        <v>30</v>
      </c>
      <c r="AX144" s="14" t="s">
        <v>73</v>
      </c>
      <c r="AY144" s="254" t="s">
        <v>171</v>
      </c>
    </row>
    <row r="145" s="13" customFormat="1">
      <c r="A145" s="13"/>
      <c r="B145" s="233"/>
      <c r="C145" s="234"/>
      <c r="D145" s="235" t="s">
        <v>179</v>
      </c>
      <c r="E145" s="236" t="s">
        <v>1</v>
      </c>
      <c r="F145" s="237" t="s">
        <v>2141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82</v>
      </c>
      <c r="AV145" s="13" t="s">
        <v>80</v>
      </c>
      <c r="AW145" s="13" t="s">
        <v>30</v>
      </c>
      <c r="AX145" s="13" t="s">
        <v>73</v>
      </c>
      <c r="AY145" s="243" t="s">
        <v>171</v>
      </c>
    </row>
    <row r="146" s="14" customFormat="1">
      <c r="A146" s="14"/>
      <c r="B146" s="244"/>
      <c r="C146" s="245"/>
      <c r="D146" s="235" t="s">
        <v>179</v>
      </c>
      <c r="E146" s="246" t="s">
        <v>1</v>
      </c>
      <c r="F146" s="247" t="s">
        <v>2142</v>
      </c>
      <c r="G146" s="245"/>
      <c r="H146" s="248">
        <v>-4.4100000000000001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82</v>
      </c>
      <c r="AV146" s="14" t="s">
        <v>82</v>
      </c>
      <c r="AW146" s="14" t="s">
        <v>30</v>
      </c>
      <c r="AX146" s="14" t="s">
        <v>73</v>
      </c>
      <c r="AY146" s="254" t="s">
        <v>171</v>
      </c>
    </row>
    <row r="147" s="13" customFormat="1">
      <c r="A147" s="13"/>
      <c r="B147" s="233"/>
      <c r="C147" s="234"/>
      <c r="D147" s="235" t="s">
        <v>179</v>
      </c>
      <c r="E147" s="236" t="s">
        <v>1</v>
      </c>
      <c r="F147" s="237" t="s">
        <v>2143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179</v>
      </c>
      <c r="AU147" s="243" t="s">
        <v>82</v>
      </c>
      <c r="AV147" s="13" t="s">
        <v>80</v>
      </c>
      <c r="AW147" s="13" t="s">
        <v>30</v>
      </c>
      <c r="AX147" s="13" t="s">
        <v>73</v>
      </c>
      <c r="AY147" s="243" t="s">
        <v>171</v>
      </c>
    </row>
    <row r="148" s="14" customFormat="1">
      <c r="A148" s="14"/>
      <c r="B148" s="244"/>
      <c r="C148" s="245"/>
      <c r="D148" s="235" t="s">
        <v>179</v>
      </c>
      <c r="E148" s="246" t="s">
        <v>1</v>
      </c>
      <c r="F148" s="247" t="s">
        <v>2144</v>
      </c>
      <c r="G148" s="245"/>
      <c r="H148" s="248">
        <v>30.780000000000001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82</v>
      </c>
      <c r="AV148" s="14" t="s">
        <v>82</v>
      </c>
      <c r="AW148" s="14" t="s">
        <v>30</v>
      </c>
      <c r="AX148" s="14" t="s">
        <v>73</v>
      </c>
      <c r="AY148" s="254" t="s">
        <v>171</v>
      </c>
    </row>
    <row r="149" s="15" customFormat="1">
      <c r="A149" s="15"/>
      <c r="B149" s="255"/>
      <c r="C149" s="256"/>
      <c r="D149" s="235" t="s">
        <v>179</v>
      </c>
      <c r="E149" s="257" t="s">
        <v>1</v>
      </c>
      <c r="F149" s="258" t="s">
        <v>187</v>
      </c>
      <c r="G149" s="256"/>
      <c r="H149" s="259">
        <v>435.98899999999998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179</v>
      </c>
      <c r="AU149" s="265" t="s">
        <v>82</v>
      </c>
      <c r="AV149" s="15" t="s">
        <v>177</v>
      </c>
      <c r="AW149" s="15" t="s">
        <v>30</v>
      </c>
      <c r="AX149" s="15" t="s">
        <v>80</v>
      </c>
      <c r="AY149" s="265" t="s">
        <v>171</v>
      </c>
    </row>
    <row r="150" s="2" customFormat="1" ht="24.15" customHeight="1">
      <c r="A150" s="38"/>
      <c r="B150" s="39"/>
      <c r="C150" s="219" t="s">
        <v>82</v>
      </c>
      <c r="D150" s="219" t="s">
        <v>173</v>
      </c>
      <c r="E150" s="220" t="s">
        <v>2145</v>
      </c>
      <c r="F150" s="221" t="s">
        <v>2146</v>
      </c>
      <c r="G150" s="222" t="s">
        <v>211</v>
      </c>
      <c r="H150" s="223">
        <v>133.64500000000001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0.26000000000000001</v>
      </c>
      <c r="T150" s="230">
        <f>S150*H150</f>
        <v>34.747700000000002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177</v>
      </c>
      <c r="AT150" s="231" t="s">
        <v>173</v>
      </c>
      <c r="AU150" s="231" t="s">
        <v>82</v>
      </c>
      <c r="AY150" s="17" t="s">
        <v>171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80</v>
      </c>
      <c r="BK150" s="232">
        <f>ROUND(I150*H150,2)</f>
        <v>0</v>
      </c>
      <c r="BL150" s="17" t="s">
        <v>177</v>
      </c>
      <c r="BM150" s="231" t="s">
        <v>2147</v>
      </c>
    </row>
    <row r="151" s="13" customFormat="1">
      <c r="A151" s="13"/>
      <c r="B151" s="233"/>
      <c r="C151" s="234"/>
      <c r="D151" s="235" t="s">
        <v>179</v>
      </c>
      <c r="E151" s="236" t="s">
        <v>1</v>
      </c>
      <c r="F151" s="237" t="s">
        <v>2148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179</v>
      </c>
      <c r="AU151" s="243" t="s">
        <v>82</v>
      </c>
      <c r="AV151" s="13" t="s">
        <v>80</v>
      </c>
      <c r="AW151" s="13" t="s">
        <v>30</v>
      </c>
      <c r="AX151" s="13" t="s">
        <v>73</v>
      </c>
      <c r="AY151" s="243" t="s">
        <v>171</v>
      </c>
    </row>
    <row r="152" s="14" customFormat="1">
      <c r="A152" s="14"/>
      <c r="B152" s="244"/>
      <c r="C152" s="245"/>
      <c r="D152" s="235" t="s">
        <v>179</v>
      </c>
      <c r="E152" s="246" t="s">
        <v>1</v>
      </c>
      <c r="F152" s="247" t="s">
        <v>2149</v>
      </c>
      <c r="G152" s="245"/>
      <c r="H152" s="248">
        <v>129.59999999999999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179</v>
      </c>
      <c r="AU152" s="254" t="s">
        <v>82</v>
      </c>
      <c r="AV152" s="14" t="s">
        <v>82</v>
      </c>
      <c r="AW152" s="14" t="s">
        <v>30</v>
      </c>
      <c r="AX152" s="14" t="s">
        <v>73</v>
      </c>
      <c r="AY152" s="254" t="s">
        <v>171</v>
      </c>
    </row>
    <row r="153" s="13" customFormat="1">
      <c r="A153" s="13"/>
      <c r="B153" s="233"/>
      <c r="C153" s="234"/>
      <c r="D153" s="235" t="s">
        <v>179</v>
      </c>
      <c r="E153" s="236" t="s">
        <v>1</v>
      </c>
      <c r="F153" s="237" t="s">
        <v>2150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179</v>
      </c>
      <c r="AU153" s="243" t="s">
        <v>82</v>
      </c>
      <c r="AV153" s="13" t="s">
        <v>80</v>
      </c>
      <c r="AW153" s="13" t="s">
        <v>30</v>
      </c>
      <c r="AX153" s="13" t="s">
        <v>73</v>
      </c>
      <c r="AY153" s="243" t="s">
        <v>171</v>
      </c>
    </row>
    <row r="154" s="14" customFormat="1">
      <c r="A154" s="14"/>
      <c r="B154" s="244"/>
      <c r="C154" s="245"/>
      <c r="D154" s="235" t="s">
        <v>179</v>
      </c>
      <c r="E154" s="246" t="s">
        <v>1</v>
      </c>
      <c r="F154" s="247" t="s">
        <v>2151</v>
      </c>
      <c r="G154" s="245"/>
      <c r="H154" s="248">
        <v>-9.4550000000000001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179</v>
      </c>
      <c r="AU154" s="254" t="s">
        <v>82</v>
      </c>
      <c r="AV154" s="14" t="s">
        <v>82</v>
      </c>
      <c r="AW154" s="14" t="s">
        <v>30</v>
      </c>
      <c r="AX154" s="14" t="s">
        <v>73</v>
      </c>
      <c r="AY154" s="254" t="s">
        <v>171</v>
      </c>
    </row>
    <row r="155" s="13" customFormat="1">
      <c r="A155" s="13"/>
      <c r="B155" s="233"/>
      <c r="C155" s="234"/>
      <c r="D155" s="235" t="s">
        <v>179</v>
      </c>
      <c r="E155" s="236" t="s">
        <v>1</v>
      </c>
      <c r="F155" s="237" t="s">
        <v>2152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179</v>
      </c>
      <c r="AU155" s="243" t="s">
        <v>82</v>
      </c>
      <c r="AV155" s="13" t="s">
        <v>80</v>
      </c>
      <c r="AW155" s="13" t="s">
        <v>30</v>
      </c>
      <c r="AX155" s="13" t="s">
        <v>73</v>
      </c>
      <c r="AY155" s="243" t="s">
        <v>171</v>
      </c>
    </row>
    <row r="156" s="14" customFormat="1">
      <c r="A156" s="14"/>
      <c r="B156" s="244"/>
      <c r="C156" s="245"/>
      <c r="D156" s="235" t="s">
        <v>179</v>
      </c>
      <c r="E156" s="246" t="s">
        <v>1</v>
      </c>
      <c r="F156" s="247" t="s">
        <v>2153</v>
      </c>
      <c r="G156" s="245"/>
      <c r="H156" s="248">
        <v>5.75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82</v>
      </c>
      <c r="AV156" s="14" t="s">
        <v>82</v>
      </c>
      <c r="AW156" s="14" t="s">
        <v>30</v>
      </c>
      <c r="AX156" s="14" t="s">
        <v>73</v>
      </c>
      <c r="AY156" s="254" t="s">
        <v>171</v>
      </c>
    </row>
    <row r="157" s="13" customFormat="1">
      <c r="A157" s="13"/>
      <c r="B157" s="233"/>
      <c r="C157" s="234"/>
      <c r="D157" s="235" t="s">
        <v>179</v>
      </c>
      <c r="E157" s="236" t="s">
        <v>1</v>
      </c>
      <c r="F157" s="237" t="s">
        <v>2154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179</v>
      </c>
      <c r="AU157" s="243" t="s">
        <v>82</v>
      </c>
      <c r="AV157" s="13" t="s">
        <v>80</v>
      </c>
      <c r="AW157" s="13" t="s">
        <v>30</v>
      </c>
      <c r="AX157" s="13" t="s">
        <v>73</v>
      </c>
      <c r="AY157" s="243" t="s">
        <v>171</v>
      </c>
    </row>
    <row r="158" s="14" customFormat="1">
      <c r="A158" s="14"/>
      <c r="B158" s="244"/>
      <c r="C158" s="245"/>
      <c r="D158" s="235" t="s">
        <v>179</v>
      </c>
      <c r="E158" s="246" t="s">
        <v>1</v>
      </c>
      <c r="F158" s="247" t="s">
        <v>2155</v>
      </c>
      <c r="G158" s="245"/>
      <c r="H158" s="248">
        <v>3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179</v>
      </c>
      <c r="AU158" s="254" t="s">
        <v>82</v>
      </c>
      <c r="AV158" s="14" t="s">
        <v>82</v>
      </c>
      <c r="AW158" s="14" t="s">
        <v>30</v>
      </c>
      <c r="AX158" s="14" t="s">
        <v>73</v>
      </c>
      <c r="AY158" s="254" t="s">
        <v>171</v>
      </c>
    </row>
    <row r="159" s="13" customFormat="1">
      <c r="A159" s="13"/>
      <c r="B159" s="233"/>
      <c r="C159" s="234"/>
      <c r="D159" s="235" t="s">
        <v>179</v>
      </c>
      <c r="E159" s="236" t="s">
        <v>1</v>
      </c>
      <c r="F159" s="237" t="s">
        <v>2156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179</v>
      </c>
      <c r="AU159" s="243" t="s">
        <v>82</v>
      </c>
      <c r="AV159" s="13" t="s">
        <v>80</v>
      </c>
      <c r="AW159" s="13" t="s">
        <v>30</v>
      </c>
      <c r="AX159" s="13" t="s">
        <v>73</v>
      </c>
      <c r="AY159" s="243" t="s">
        <v>171</v>
      </c>
    </row>
    <row r="160" s="14" customFormat="1">
      <c r="A160" s="14"/>
      <c r="B160" s="244"/>
      <c r="C160" s="245"/>
      <c r="D160" s="235" t="s">
        <v>179</v>
      </c>
      <c r="E160" s="246" t="s">
        <v>1</v>
      </c>
      <c r="F160" s="247" t="s">
        <v>2157</v>
      </c>
      <c r="G160" s="245"/>
      <c r="H160" s="248">
        <v>4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179</v>
      </c>
      <c r="AU160" s="254" t="s">
        <v>82</v>
      </c>
      <c r="AV160" s="14" t="s">
        <v>82</v>
      </c>
      <c r="AW160" s="14" t="s">
        <v>30</v>
      </c>
      <c r="AX160" s="14" t="s">
        <v>73</v>
      </c>
      <c r="AY160" s="254" t="s">
        <v>171</v>
      </c>
    </row>
    <row r="161" s="13" customFormat="1">
      <c r="A161" s="13"/>
      <c r="B161" s="233"/>
      <c r="C161" s="234"/>
      <c r="D161" s="235" t="s">
        <v>179</v>
      </c>
      <c r="E161" s="236" t="s">
        <v>1</v>
      </c>
      <c r="F161" s="237" t="s">
        <v>2158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179</v>
      </c>
      <c r="AU161" s="243" t="s">
        <v>82</v>
      </c>
      <c r="AV161" s="13" t="s">
        <v>80</v>
      </c>
      <c r="AW161" s="13" t="s">
        <v>30</v>
      </c>
      <c r="AX161" s="13" t="s">
        <v>73</v>
      </c>
      <c r="AY161" s="243" t="s">
        <v>171</v>
      </c>
    </row>
    <row r="162" s="14" customFormat="1">
      <c r="A162" s="14"/>
      <c r="B162" s="244"/>
      <c r="C162" s="245"/>
      <c r="D162" s="235" t="s">
        <v>179</v>
      </c>
      <c r="E162" s="246" t="s">
        <v>1</v>
      </c>
      <c r="F162" s="247" t="s">
        <v>2159</v>
      </c>
      <c r="G162" s="245"/>
      <c r="H162" s="248">
        <v>0.5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179</v>
      </c>
      <c r="AU162" s="254" t="s">
        <v>82</v>
      </c>
      <c r="AV162" s="14" t="s">
        <v>82</v>
      </c>
      <c r="AW162" s="14" t="s">
        <v>30</v>
      </c>
      <c r="AX162" s="14" t="s">
        <v>73</v>
      </c>
      <c r="AY162" s="254" t="s">
        <v>171</v>
      </c>
    </row>
    <row r="163" s="13" customFormat="1">
      <c r="A163" s="13"/>
      <c r="B163" s="233"/>
      <c r="C163" s="234"/>
      <c r="D163" s="235" t="s">
        <v>179</v>
      </c>
      <c r="E163" s="236" t="s">
        <v>1</v>
      </c>
      <c r="F163" s="237" t="s">
        <v>2160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179</v>
      </c>
      <c r="AU163" s="243" t="s">
        <v>82</v>
      </c>
      <c r="AV163" s="13" t="s">
        <v>80</v>
      </c>
      <c r="AW163" s="13" t="s">
        <v>30</v>
      </c>
      <c r="AX163" s="13" t="s">
        <v>73</v>
      </c>
      <c r="AY163" s="243" t="s">
        <v>171</v>
      </c>
    </row>
    <row r="164" s="14" customFormat="1">
      <c r="A164" s="14"/>
      <c r="B164" s="244"/>
      <c r="C164" s="245"/>
      <c r="D164" s="235" t="s">
        <v>179</v>
      </c>
      <c r="E164" s="246" t="s">
        <v>1</v>
      </c>
      <c r="F164" s="247" t="s">
        <v>2161</v>
      </c>
      <c r="G164" s="245"/>
      <c r="H164" s="248">
        <v>0.25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179</v>
      </c>
      <c r="AU164" s="254" t="s">
        <v>82</v>
      </c>
      <c r="AV164" s="14" t="s">
        <v>82</v>
      </c>
      <c r="AW164" s="14" t="s">
        <v>30</v>
      </c>
      <c r="AX164" s="14" t="s">
        <v>73</v>
      </c>
      <c r="AY164" s="254" t="s">
        <v>171</v>
      </c>
    </row>
    <row r="165" s="15" customFormat="1">
      <c r="A165" s="15"/>
      <c r="B165" s="255"/>
      <c r="C165" s="256"/>
      <c r="D165" s="235" t="s">
        <v>179</v>
      </c>
      <c r="E165" s="257" t="s">
        <v>1</v>
      </c>
      <c r="F165" s="258" t="s">
        <v>187</v>
      </c>
      <c r="G165" s="256"/>
      <c r="H165" s="259">
        <v>133.64500000000001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179</v>
      </c>
      <c r="AU165" s="265" t="s">
        <v>82</v>
      </c>
      <c r="AV165" s="15" t="s">
        <v>177</v>
      </c>
      <c r="AW165" s="15" t="s">
        <v>30</v>
      </c>
      <c r="AX165" s="15" t="s">
        <v>80</v>
      </c>
      <c r="AY165" s="265" t="s">
        <v>171</v>
      </c>
    </row>
    <row r="166" s="2" customFormat="1" ht="16.5" customHeight="1">
      <c r="A166" s="38"/>
      <c r="B166" s="39"/>
      <c r="C166" s="219" t="s">
        <v>191</v>
      </c>
      <c r="D166" s="219" t="s">
        <v>173</v>
      </c>
      <c r="E166" s="220" t="s">
        <v>2162</v>
      </c>
      <c r="F166" s="221" t="s">
        <v>2163</v>
      </c>
      <c r="G166" s="222" t="s">
        <v>239</v>
      </c>
      <c r="H166" s="223">
        <v>8.0999999999999996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0.20499999999999999</v>
      </c>
      <c r="T166" s="230">
        <f>S166*H166</f>
        <v>1.6604999999999999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177</v>
      </c>
      <c r="AT166" s="231" t="s">
        <v>173</v>
      </c>
      <c r="AU166" s="231" t="s">
        <v>82</v>
      </c>
      <c r="AY166" s="17" t="s">
        <v>171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80</v>
      </c>
      <c r="BK166" s="232">
        <f>ROUND(I166*H166,2)</f>
        <v>0</v>
      </c>
      <c r="BL166" s="17" t="s">
        <v>177</v>
      </c>
      <c r="BM166" s="231" t="s">
        <v>2164</v>
      </c>
    </row>
    <row r="167" s="13" customFormat="1">
      <c r="A167" s="13"/>
      <c r="B167" s="233"/>
      <c r="C167" s="234"/>
      <c r="D167" s="235" t="s">
        <v>179</v>
      </c>
      <c r="E167" s="236" t="s">
        <v>1</v>
      </c>
      <c r="F167" s="237" t="s">
        <v>2165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179</v>
      </c>
      <c r="AU167" s="243" t="s">
        <v>82</v>
      </c>
      <c r="AV167" s="13" t="s">
        <v>80</v>
      </c>
      <c r="AW167" s="13" t="s">
        <v>30</v>
      </c>
      <c r="AX167" s="13" t="s">
        <v>73</v>
      </c>
      <c r="AY167" s="243" t="s">
        <v>171</v>
      </c>
    </row>
    <row r="168" s="14" customFormat="1">
      <c r="A168" s="14"/>
      <c r="B168" s="244"/>
      <c r="C168" s="245"/>
      <c r="D168" s="235" t="s">
        <v>179</v>
      </c>
      <c r="E168" s="246" t="s">
        <v>1</v>
      </c>
      <c r="F168" s="247" t="s">
        <v>2166</v>
      </c>
      <c r="G168" s="245"/>
      <c r="H168" s="248">
        <v>8.0999999999999996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179</v>
      </c>
      <c r="AU168" s="254" t="s">
        <v>82</v>
      </c>
      <c r="AV168" s="14" t="s">
        <v>82</v>
      </c>
      <c r="AW168" s="14" t="s">
        <v>30</v>
      </c>
      <c r="AX168" s="14" t="s">
        <v>80</v>
      </c>
      <c r="AY168" s="254" t="s">
        <v>171</v>
      </c>
    </row>
    <row r="169" s="2" customFormat="1" ht="24.15" customHeight="1">
      <c r="A169" s="38"/>
      <c r="B169" s="39"/>
      <c r="C169" s="219" t="s">
        <v>177</v>
      </c>
      <c r="D169" s="219" t="s">
        <v>173</v>
      </c>
      <c r="E169" s="220" t="s">
        <v>2167</v>
      </c>
      <c r="F169" s="221" t="s">
        <v>2168</v>
      </c>
      <c r="G169" s="222" t="s">
        <v>176</v>
      </c>
      <c r="H169" s="223">
        <v>6.75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38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177</v>
      </c>
      <c r="AT169" s="231" t="s">
        <v>173</v>
      </c>
      <c r="AU169" s="231" t="s">
        <v>82</v>
      </c>
      <c r="AY169" s="17" t="s">
        <v>171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80</v>
      </c>
      <c r="BK169" s="232">
        <f>ROUND(I169*H169,2)</f>
        <v>0</v>
      </c>
      <c r="BL169" s="17" t="s">
        <v>177</v>
      </c>
      <c r="BM169" s="231" t="s">
        <v>2169</v>
      </c>
    </row>
    <row r="170" s="13" customFormat="1">
      <c r="A170" s="13"/>
      <c r="B170" s="233"/>
      <c r="C170" s="234"/>
      <c r="D170" s="235" t="s">
        <v>179</v>
      </c>
      <c r="E170" s="236" t="s">
        <v>1</v>
      </c>
      <c r="F170" s="237" t="s">
        <v>2158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179</v>
      </c>
      <c r="AU170" s="243" t="s">
        <v>82</v>
      </c>
      <c r="AV170" s="13" t="s">
        <v>80</v>
      </c>
      <c r="AW170" s="13" t="s">
        <v>30</v>
      </c>
      <c r="AX170" s="13" t="s">
        <v>73</v>
      </c>
      <c r="AY170" s="243" t="s">
        <v>171</v>
      </c>
    </row>
    <row r="171" s="14" customFormat="1">
      <c r="A171" s="14"/>
      <c r="B171" s="244"/>
      <c r="C171" s="245"/>
      <c r="D171" s="235" t="s">
        <v>179</v>
      </c>
      <c r="E171" s="246" t="s">
        <v>1</v>
      </c>
      <c r="F171" s="247" t="s">
        <v>2170</v>
      </c>
      <c r="G171" s="245"/>
      <c r="H171" s="248">
        <v>0.45000000000000001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179</v>
      </c>
      <c r="AU171" s="254" t="s">
        <v>82</v>
      </c>
      <c r="AV171" s="14" t="s">
        <v>82</v>
      </c>
      <c r="AW171" s="14" t="s">
        <v>30</v>
      </c>
      <c r="AX171" s="14" t="s">
        <v>73</v>
      </c>
      <c r="AY171" s="254" t="s">
        <v>171</v>
      </c>
    </row>
    <row r="172" s="13" customFormat="1">
      <c r="A172" s="13"/>
      <c r="B172" s="233"/>
      <c r="C172" s="234"/>
      <c r="D172" s="235" t="s">
        <v>179</v>
      </c>
      <c r="E172" s="236" t="s">
        <v>1</v>
      </c>
      <c r="F172" s="237" t="s">
        <v>2171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179</v>
      </c>
      <c r="AU172" s="243" t="s">
        <v>82</v>
      </c>
      <c r="AV172" s="13" t="s">
        <v>80</v>
      </c>
      <c r="AW172" s="13" t="s">
        <v>30</v>
      </c>
      <c r="AX172" s="13" t="s">
        <v>73</v>
      </c>
      <c r="AY172" s="243" t="s">
        <v>171</v>
      </c>
    </row>
    <row r="173" s="14" customFormat="1">
      <c r="A173" s="14"/>
      <c r="B173" s="244"/>
      <c r="C173" s="245"/>
      <c r="D173" s="235" t="s">
        <v>179</v>
      </c>
      <c r="E173" s="246" t="s">
        <v>1</v>
      </c>
      <c r="F173" s="247" t="s">
        <v>2172</v>
      </c>
      <c r="G173" s="245"/>
      <c r="H173" s="248">
        <v>0.67500000000000004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82</v>
      </c>
      <c r="AV173" s="14" t="s">
        <v>82</v>
      </c>
      <c r="AW173" s="14" t="s">
        <v>30</v>
      </c>
      <c r="AX173" s="14" t="s">
        <v>73</v>
      </c>
      <c r="AY173" s="254" t="s">
        <v>171</v>
      </c>
    </row>
    <row r="174" s="13" customFormat="1">
      <c r="A174" s="13"/>
      <c r="B174" s="233"/>
      <c r="C174" s="234"/>
      <c r="D174" s="235" t="s">
        <v>179</v>
      </c>
      <c r="E174" s="236" t="s">
        <v>1</v>
      </c>
      <c r="F174" s="237" t="s">
        <v>2173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179</v>
      </c>
      <c r="AU174" s="243" t="s">
        <v>82</v>
      </c>
      <c r="AV174" s="13" t="s">
        <v>80</v>
      </c>
      <c r="AW174" s="13" t="s">
        <v>30</v>
      </c>
      <c r="AX174" s="13" t="s">
        <v>73</v>
      </c>
      <c r="AY174" s="243" t="s">
        <v>171</v>
      </c>
    </row>
    <row r="175" s="14" customFormat="1">
      <c r="A175" s="14"/>
      <c r="B175" s="244"/>
      <c r="C175" s="245"/>
      <c r="D175" s="235" t="s">
        <v>179</v>
      </c>
      <c r="E175" s="246" t="s">
        <v>1</v>
      </c>
      <c r="F175" s="247" t="s">
        <v>2170</v>
      </c>
      <c r="G175" s="245"/>
      <c r="H175" s="248">
        <v>0.45000000000000001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179</v>
      </c>
      <c r="AU175" s="254" t="s">
        <v>82</v>
      </c>
      <c r="AV175" s="14" t="s">
        <v>82</v>
      </c>
      <c r="AW175" s="14" t="s">
        <v>30</v>
      </c>
      <c r="AX175" s="14" t="s">
        <v>73</v>
      </c>
      <c r="AY175" s="254" t="s">
        <v>171</v>
      </c>
    </row>
    <row r="176" s="13" customFormat="1">
      <c r="A176" s="13"/>
      <c r="B176" s="233"/>
      <c r="C176" s="234"/>
      <c r="D176" s="235" t="s">
        <v>179</v>
      </c>
      <c r="E176" s="236" t="s">
        <v>1</v>
      </c>
      <c r="F176" s="237" t="s">
        <v>2174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179</v>
      </c>
      <c r="AU176" s="243" t="s">
        <v>82</v>
      </c>
      <c r="AV176" s="13" t="s">
        <v>80</v>
      </c>
      <c r="AW176" s="13" t="s">
        <v>30</v>
      </c>
      <c r="AX176" s="13" t="s">
        <v>73</v>
      </c>
      <c r="AY176" s="243" t="s">
        <v>171</v>
      </c>
    </row>
    <row r="177" s="14" customFormat="1">
      <c r="A177" s="14"/>
      <c r="B177" s="244"/>
      <c r="C177" s="245"/>
      <c r="D177" s="235" t="s">
        <v>179</v>
      </c>
      <c r="E177" s="246" t="s">
        <v>1</v>
      </c>
      <c r="F177" s="247" t="s">
        <v>2175</v>
      </c>
      <c r="G177" s="245"/>
      <c r="H177" s="248">
        <v>5.1749999999999998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179</v>
      </c>
      <c r="AU177" s="254" t="s">
        <v>82</v>
      </c>
      <c r="AV177" s="14" t="s">
        <v>82</v>
      </c>
      <c r="AW177" s="14" t="s">
        <v>30</v>
      </c>
      <c r="AX177" s="14" t="s">
        <v>73</v>
      </c>
      <c r="AY177" s="254" t="s">
        <v>171</v>
      </c>
    </row>
    <row r="178" s="15" customFormat="1">
      <c r="A178" s="15"/>
      <c r="B178" s="255"/>
      <c r="C178" s="256"/>
      <c r="D178" s="235" t="s">
        <v>179</v>
      </c>
      <c r="E178" s="257" t="s">
        <v>1</v>
      </c>
      <c r="F178" s="258" t="s">
        <v>187</v>
      </c>
      <c r="G178" s="256"/>
      <c r="H178" s="259">
        <v>6.75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179</v>
      </c>
      <c r="AU178" s="265" t="s">
        <v>82</v>
      </c>
      <c r="AV178" s="15" t="s">
        <v>177</v>
      </c>
      <c r="AW178" s="15" t="s">
        <v>30</v>
      </c>
      <c r="AX178" s="15" t="s">
        <v>80</v>
      </c>
      <c r="AY178" s="265" t="s">
        <v>171</v>
      </c>
    </row>
    <row r="179" s="2" customFormat="1" ht="37.8" customHeight="1">
      <c r="A179" s="38"/>
      <c r="B179" s="39"/>
      <c r="C179" s="219" t="s">
        <v>203</v>
      </c>
      <c r="D179" s="219" t="s">
        <v>173</v>
      </c>
      <c r="E179" s="220" t="s">
        <v>2176</v>
      </c>
      <c r="F179" s="221" t="s">
        <v>2177</v>
      </c>
      <c r="G179" s="222" t="s">
        <v>176</v>
      </c>
      <c r="H179" s="223">
        <v>6.75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177</v>
      </c>
      <c r="AT179" s="231" t="s">
        <v>173</v>
      </c>
      <c r="AU179" s="231" t="s">
        <v>82</v>
      </c>
      <c r="AY179" s="17" t="s">
        <v>171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80</v>
      </c>
      <c r="BK179" s="232">
        <f>ROUND(I179*H179,2)</f>
        <v>0</v>
      </c>
      <c r="BL179" s="17" t="s">
        <v>177</v>
      </c>
      <c r="BM179" s="231" t="s">
        <v>2178</v>
      </c>
    </row>
    <row r="180" s="14" customFormat="1">
      <c r="A180" s="14"/>
      <c r="B180" s="244"/>
      <c r="C180" s="245"/>
      <c r="D180" s="235" t="s">
        <v>179</v>
      </c>
      <c r="E180" s="246" t="s">
        <v>1</v>
      </c>
      <c r="F180" s="247" t="s">
        <v>2179</v>
      </c>
      <c r="G180" s="245"/>
      <c r="H180" s="248">
        <v>6.75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179</v>
      </c>
      <c r="AU180" s="254" t="s">
        <v>82</v>
      </c>
      <c r="AV180" s="14" t="s">
        <v>82</v>
      </c>
      <c r="AW180" s="14" t="s">
        <v>30</v>
      </c>
      <c r="AX180" s="14" t="s">
        <v>80</v>
      </c>
      <c r="AY180" s="254" t="s">
        <v>171</v>
      </c>
    </row>
    <row r="181" s="2" customFormat="1" ht="37.8" customHeight="1">
      <c r="A181" s="38"/>
      <c r="B181" s="39"/>
      <c r="C181" s="219" t="s">
        <v>208</v>
      </c>
      <c r="D181" s="219" t="s">
        <v>173</v>
      </c>
      <c r="E181" s="220" t="s">
        <v>2180</v>
      </c>
      <c r="F181" s="221" t="s">
        <v>2181</v>
      </c>
      <c r="G181" s="222" t="s">
        <v>176</v>
      </c>
      <c r="H181" s="223">
        <v>128.25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177</v>
      </c>
      <c r="AT181" s="231" t="s">
        <v>173</v>
      </c>
      <c r="AU181" s="231" t="s">
        <v>82</v>
      </c>
      <c r="AY181" s="17" t="s">
        <v>171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80</v>
      </c>
      <c r="BK181" s="232">
        <f>ROUND(I181*H181,2)</f>
        <v>0</v>
      </c>
      <c r="BL181" s="17" t="s">
        <v>177</v>
      </c>
      <c r="BM181" s="231" t="s">
        <v>2182</v>
      </c>
    </row>
    <row r="182" s="14" customFormat="1">
      <c r="A182" s="14"/>
      <c r="B182" s="244"/>
      <c r="C182" s="245"/>
      <c r="D182" s="235" t="s">
        <v>179</v>
      </c>
      <c r="E182" s="246" t="s">
        <v>1</v>
      </c>
      <c r="F182" s="247" t="s">
        <v>2179</v>
      </c>
      <c r="G182" s="245"/>
      <c r="H182" s="248">
        <v>6.75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179</v>
      </c>
      <c r="AU182" s="254" t="s">
        <v>82</v>
      </c>
      <c r="AV182" s="14" t="s">
        <v>82</v>
      </c>
      <c r="AW182" s="14" t="s">
        <v>30</v>
      </c>
      <c r="AX182" s="14" t="s">
        <v>80</v>
      </c>
      <c r="AY182" s="254" t="s">
        <v>171</v>
      </c>
    </row>
    <row r="183" s="14" customFormat="1">
      <c r="A183" s="14"/>
      <c r="B183" s="244"/>
      <c r="C183" s="245"/>
      <c r="D183" s="235" t="s">
        <v>179</v>
      </c>
      <c r="E183" s="245"/>
      <c r="F183" s="247" t="s">
        <v>2183</v>
      </c>
      <c r="G183" s="245"/>
      <c r="H183" s="248">
        <v>128.25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179</v>
      </c>
      <c r="AU183" s="254" t="s">
        <v>82</v>
      </c>
      <c r="AV183" s="14" t="s">
        <v>82</v>
      </c>
      <c r="AW183" s="14" t="s">
        <v>4</v>
      </c>
      <c r="AX183" s="14" t="s">
        <v>80</v>
      </c>
      <c r="AY183" s="254" t="s">
        <v>171</v>
      </c>
    </row>
    <row r="184" s="2" customFormat="1" ht="37.8" customHeight="1">
      <c r="A184" s="38"/>
      <c r="B184" s="39"/>
      <c r="C184" s="219" t="s">
        <v>220</v>
      </c>
      <c r="D184" s="219" t="s">
        <v>173</v>
      </c>
      <c r="E184" s="220" t="s">
        <v>2184</v>
      </c>
      <c r="F184" s="221" t="s">
        <v>2185</v>
      </c>
      <c r="G184" s="222" t="s">
        <v>176</v>
      </c>
      <c r="H184" s="223">
        <v>6.75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38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177</v>
      </c>
      <c r="AT184" s="231" t="s">
        <v>173</v>
      </c>
      <c r="AU184" s="231" t="s">
        <v>82</v>
      </c>
      <c r="AY184" s="17" t="s">
        <v>171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80</v>
      </c>
      <c r="BK184" s="232">
        <f>ROUND(I184*H184,2)</f>
        <v>0</v>
      </c>
      <c r="BL184" s="17" t="s">
        <v>177</v>
      </c>
      <c r="BM184" s="231" t="s">
        <v>2186</v>
      </c>
    </row>
    <row r="185" s="14" customFormat="1">
      <c r="A185" s="14"/>
      <c r="B185" s="244"/>
      <c r="C185" s="245"/>
      <c r="D185" s="235" t="s">
        <v>179</v>
      </c>
      <c r="E185" s="246" t="s">
        <v>1</v>
      </c>
      <c r="F185" s="247" t="s">
        <v>2179</v>
      </c>
      <c r="G185" s="245"/>
      <c r="H185" s="248">
        <v>6.75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82</v>
      </c>
      <c r="AV185" s="14" t="s">
        <v>82</v>
      </c>
      <c r="AW185" s="14" t="s">
        <v>30</v>
      </c>
      <c r="AX185" s="14" t="s">
        <v>80</v>
      </c>
      <c r="AY185" s="254" t="s">
        <v>171</v>
      </c>
    </row>
    <row r="186" s="2" customFormat="1" ht="37.8" customHeight="1">
      <c r="A186" s="38"/>
      <c r="B186" s="39"/>
      <c r="C186" s="219" t="s">
        <v>236</v>
      </c>
      <c r="D186" s="219" t="s">
        <v>173</v>
      </c>
      <c r="E186" s="220" t="s">
        <v>2187</v>
      </c>
      <c r="F186" s="221" t="s">
        <v>2188</v>
      </c>
      <c r="G186" s="222" t="s">
        <v>176</v>
      </c>
      <c r="H186" s="223">
        <v>67.5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177</v>
      </c>
      <c r="AT186" s="231" t="s">
        <v>173</v>
      </c>
      <c r="AU186" s="231" t="s">
        <v>82</v>
      </c>
      <c r="AY186" s="17" t="s">
        <v>171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80</v>
      </c>
      <c r="BK186" s="232">
        <f>ROUND(I186*H186,2)</f>
        <v>0</v>
      </c>
      <c r="BL186" s="17" t="s">
        <v>177</v>
      </c>
      <c r="BM186" s="231" t="s">
        <v>2189</v>
      </c>
    </row>
    <row r="187" s="14" customFormat="1">
      <c r="A187" s="14"/>
      <c r="B187" s="244"/>
      <c r="C187" s="245"/>
      <c r="D187" s="235" t="s">
        <v>179</v>
      </c>
      <c r="E187" s="246" t="s">
        <v>1</v>
      </c>
      <c r="F187" s="247" t="s">
        <v>2179</v>
      </c>
      <c r="G187" s="245"/>
      <c r="H187" s="248">
        <v>6.75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179</v>
      </c>
      <c r="AU187" s="254" t="s">
        <v>82</v>
      </c>
      <c r="AV187" s="14" t="s">
        <v>82</v>
      </c>
      <c r="AW187" s="14" t="s">
        <v>30</v>
      </c>
      <c r="AX187" s="14" t="s">
        <v>80</v>
      </c>
      <c r="AY187" s="254" t="s">
        <v>171</v>
      </c>
    </row>
    <row r="188" s="14" customFormat="1">
      <c r="A188" s="14"/>
      <c r="B188" s="244"/>
      <c r="C188" s="245"/>
      <c r="D188" s="235" t="s">
        <v>179</v>
      </c>
      <c r="E188" s="245"/>
      <c r="F188" s="247" t="s">
        <v>2190</v>
      </c>
      <c r="G188" s="245"/>
      <c r="H188" s="248">
        <v>67.5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179</v>
      </c>
      <c r="AU188" s="254" t="s">
        <v>82</v>
      </c>
      <c r="AV188" s="14" t="s">
        <v>82</v>
      </c>
      <c r="AW188" s="14" t="s">
        <v>4</v>
      </c>
      <c r="AX188" s="14" t="s">
        <v>80</v>
      </c>
      <c r="AY188" s="254" t="s">
        <v>171</v>
      </c>
    </row>
    <row r="189" s="2" customFormat="1" ht="24.15" customHeight="1">
      <c r="A189" s="38"/>
      <c r="B189" s="39"/>
      <c r="C189" s="219" t="s">
        <v>242</v>
      </c>
      <c r="D189" s="219" t="s">
        <v>173</v>
      </c>
      <c r="E189" s="220" t="s">
        <v>2191</v>
      </c>
      <c r="F189" s="221" t="s">
        <v>2192</v>
      </c>
      <c r="G189" s="222" t="s">
        <v>371</v>
      </c>
      <c r="H189" s="223">
        <v>13.5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38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177</v>
      </c>
      <c r="AT189" s="231" t="s">
        <v>173</v>
      </c>
      <c r="AU189" s="231" t="s">
        <v>82</v>
      </c>
      <c r="AY189" s="17" t="s">
        <v>171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80</v>
      </c>
      <c r="BK189" s="232">
        <f>ROUND(I189*H189,2)</f>
        <v>0</v>
      </c>
      <c r="BL189" s="17" t="s">
        <v>177</v>
      </c>
      <c r="BM189" s="231" t="s">
        <v>2193</v>
      </c>
    </row>
    <row r="190" s="14" customFormat="1">
      <c r="A190" s="14"/>
      <c r="B190" s="244"/>
      <c r="C190" s="245"/>
      <c r="D190" s="235" t="s">
        <v>179</v>
      </c>
      <c r="E190" s="246" t="s">
        <v>1</v>
      </c>
      <c r="F190" s="247" t="s">
        <v>2194</v>
      </c>
      <c r="G190" s="245"/>
      <c r="H190" s="248">
        <v>13.5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82</v>
      </c>
      <c r="AV190" s="14" t="s">
        <v>82</v>
      </c>
      <c r="AW190" s="14" t="s">
        <v>30</v>
      </c>
      <c r="AX190" s="14" t="s">
        <v>80</v>
      </c>
      <c r="AY190" s="254" t="s">
        <v>171</v>
      </c>
    </row>
    <row r="191" s="12" customFormat="1" ht="22.8" customHeight="1">
      <c r="A191" s="12"/>
      <c r="B191" s="203"/>
      <c r="C191" s="204"/>
      <c r="D191" s="205" t="s">
        <v>72</v>
      </c>
      <c r="E191" s="217" t="s">
        <v>82</v>
      </c>
      <c r="F191" s="217" t="s">
        <v>2195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SUM(P192:P211)</f>
        <v>0</v>
      </c>
      <c r="Q191" s="211"/>
      <c r="R191" s="212">
        <f>SUM(R192:R211)</f>
        <v>26.778101199999995</v>
      </c>
      <c r="S191" s="211"/>
      <c r="T191" s="213">
        <f>SUM(T192:T211)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80</v>
      </c>
      <c r="AT191" s="215" t="s">
        <v>72</v>
      </c>
      <c r="AU191" s="215" t="s">
        <v>80</v>
      </c>
      <c r="AY191" s="214" t="s">
        <v>171</v>
      </c>
      <c r="BK191" s="216">
        <f>SUM(BK192:BK211)</f>
        <v>0</v>
      </c>
    </row>
    <row r="192" s="2" customFormat="1" ht="24.15" customHeight="1">
      <c r="A192" s="38"/>
      <c r="B192" s="39"/>
      <c r="C192" s="219" t="s">
        <v>107</v>
      </c>
      <c r="D192" s="219" t="s">
        <v>173</v>
      </c>
      <c r="E192" s="220" t="s">
        <v>2196</v>
      </c>
      <c r="F192" s="221" t="s">
        <v>2197</v>
      </c>
      <c r="G192" s="222" t="s">
        <v>176</v>
      </c>
      <c r="H192" s="223">
        <v>3.8399999999999999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38</v>
      </c>
      <c r="O192" s="91"/>
      <c r="P192" s="229">
        <f>O192*H192</f>
        <v>0</v>
      </c>
      <c r="Q192" s="229">
        <v>2.5018699999999998</v>
      </c>
      <c r="R192" s="229">
        <f>Q192*H192</f>
        <v>9.6071807999999983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177</v>
      </c>
      <c r="AT192" s="231" t="s">
        <v>173</v>
      </c>
      <c r="AU192" s="231" t="s">
        <v>82</v>
      </c>
      <c r="AY192" s="17" t="s">
        <v>171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80</v>
      </c>
      <c r="BK192" s="232">
        <f>ROUND(I192*H192,2)</f>
        <v>0</v>
      </c>
      <c r="BL192" s="17" t="s">
        <v>177</v>
      </c>
      <c r="BM192" s="231" t="s">
        <v>2198</v>
      </c>
    </row>
    <row r="193" s="13" customFormat="1">
      <c r="A193" s="13"/>
      <c r="B193" s="233"/>
      <c r="C193" s="234"/>
      <c r="D193" s="235" t="s">
        <v>179</v>
      </c>
      <c r="E193" s="236" t="s">
        <v>1</v>
      </c>
      <c r="F193" s="237" t="s">
        <v>2199</v>
      </c>
      <c r="G193" s="234"/>
      <c r="H193" s="236" t="s">
        <v>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179</v>
      </c>
      <c r="AU193" s="243" t="s">
        <v>82</v>
      </c>
      <c r="AV193" s="13" t="s">
        <v>80</v>
      </c>
      <c r="AW193" s="13" t="s">
        <v>30</v>
      </c>
      <c r="AX193" s="13" t="s">
        <v>73</v>
      </c>
      <c r="AY193" s="243" t="s">
        <v>171</v>
      </c>
    </row>
    <row r="194" s="14" customFormat="1">
      <c r="A194" s="14"/>
      <c r="B194" s="244"/>
      <c r="C194" s="245"/>
      <c r="D194" s="235" t="s">
        <v>179</v>
      </c>
      <c r="E194" s="246" t="s">
        <v>1</v>
      </c>
      <c r="F194" s="247" t="s">
        <v>2200</v>
      </c>
      <c r="G194" s="245"/>
      <c r="H194" s="248">
        <v>3.8399999999999999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82</v>
      </c>
      <c r="AV194" s="14" t="s">
        <v>82</v>
      </c>
      <c r="AW194" s="14" t="s">
        <v>30</v>
      </c>
      <c r="AX194" s="14" t="s">
        <v>80</v>
      </c>
      <c r="AY194" s="254" t="s">
        <v>171</v>
      </c>
    </row>
    <row r="195" s="2" customFormat="1" ht="16.5" customHeight="1">
      <c r="A195" s="38"/>
      <c r="B195" s="39"/>
      <c r="C195" s="219" t="s">
        <v>110</v>
      </c>
      <c r="D195" s="219" t="s">
        <v>173</v>
      </c>
      <c r="E195" s="220" t="s">
        <v>2201</v>
      </c>
      <c r="F195" s="221" t="s">
        <v>2202</v>
      </c>
      <c r="G195" s="222" t="s">
        <v>211</v>
      </c>
      <c r="H195" s="223">
        <v>2.2000000000000002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38</v>
      </c>
      <c r="O195" s="91"/>
      <c r="P195" s="229">
        <f>O195*H195</f>
        <v>0</v>
      </c>
      <c r="Q195" s="229">
        <v>0.00247</v>
      </c>
      <c r="R195" s="229">
        <f>Q195*H195</f>
        <v>0.0054340000000000005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177</v>
      </c>
      <c r="AT195" s="231" t="s">
        <v>173</v>
      </c>
      <c r="AU195" s="231" t="s">
        <v>82</v>
      </c>
      <c r="AY195" s="17" t="s">
        <v>171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80</v>
      </c>
      <c r="BK195" s="232">
        <f>ROUND(I195*H195,2)</f>
        <v>0</v>
      </c>
      <c r="BL195" s="17" t="s">
        <v>177</v>
      </c>
      <c r="BM195" s="231" t="s">
        <v>2203</v>
      </c>
    </row>
    <row r="196" s="14" customFormat="1">
      <c r="A196" s="14"/>
      <c r="B196" s="244"/>
      <c r="C196" s="245"/>
      <c r="D196" s="235" t="s">
        <v>179</v>
      </c>
      <c r="E196" s="246" t="s">
        <v>1</v>
      </c>
      <c r="F196" s="247" t="s">
        <v>2204</v>
      </c>
      <c r="G196" s="245"/>
      <c r="H196" s="248">
        <v>2.2000000000000002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82</v>
      </c>
      <c r="AV196" s="14" t="s">
        <v>82</v>
      </c>
      <c r="AW196" s="14" t="s">
        <v>30</v>
      </c>
      <c r="AX196" s="14" t="s">
        <v>80</v>
      </c>
      <c r="AY196" s="254" t="s">
        <v>171</v>
      </c>
    </row>
    <row r="197" s="2" customFormat="1" ht="16.5" customHeight="1">
      <c r="A197" s="38"/>
      <c r="B197" s="39"/>
      <c r="C197" s="219" t="s">
        <v>113</v>
      </c>
      <c r="D197" s="219" t="s">
        <v>173</v>
      </c>
      <c r="E197" s="220" t="s">
        <v>2205</v>
      </c>
      <c r="F197" s="221" t="s">
        <v>2206</v>
      </c>
      <c r="G197" s="222" t="s">
        <v>211</v>
      </c>
      <c r="H197" s="223">
        <v>2.2000000000000002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38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177</v>
      </c>
      <c r="AT197" s="231" t="s">
        <v>173</v>
      </c>
      <c r="AU197" s="231" t="s">
        <v>82</v>
      </c>
      <c r="AY197" s="17" t="s">
        <v>171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80</v>
      </c>
      <c r="BK197" s="232">
        <f>ROUND(I197*H197,2)</f>
        <v>0</v>
      </c>
      <c r="BL197" s="17" t="s">
        <v>177</v>
      </c>
      <c r="BM197" s="231" t="s">
        <v>2207</v>
      </c>
    </row>
    <row r="198" s="14" customFormat="1">
      <c r="A198" s="14"/>
      <c r="B198" s="244"/>
      <c r="C198" s="245"/>
      <c r="D198" s="235" t="s">
        <v>179</v>
      </c>
      <c r="E198" s="246" t="s">
        <v>1</v>
      </c>
      <c r="F198" s="247" t="s">
        <v>2204</v>
      </c>
      <c r="G198" s="245"/>
      <c r="H198" s="248">
        <v>2.2000000000000002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179</v>
      </c>
      <c r="AU198" s="254" t="s">
        <v>82</v>
      </c>
      <c r="AV198" s="14" t="s">
        <v>82</v>
      </c>
      <c r="AW198" s="14" t="s">
        <v>30</v>
      </c>
      <c r="AX198" s="14" t="s">
        <v>80</v>
      </c>
      <c r="AY198" s="254" t="s">
        <v>171</v>
      </c>
    </row>
    <row r="199" s="2" customFormat="1" ht="16.5" customHeight="1">
      <c r="A199" s="38"/>
      <c r="B199" s="39"/>
      <c r="C199" s="219" t="s">
        <v>286</v>
      </c>
      <c r="D199" s="219" t="s">
        <v>173</v>
      </c>
      <c r="E199" s="220" t="s">
        <v>2208</v>
      </c>
      <c r="F199" s="221" t="s">
        <v>2209</v>
      </c>
      <c r="G199" s="222" t="s">
        <v>371</v>
      </c>
      <c r="H199" s="223">
        <v>0.02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38</v>
      </c>
      <c r="O199" s="91"/>
      <c r="P199" s="229">
        <f>O199*H199</f>
        <v>0</v>
      </c>
      <c r="Q199" s="229">
        <v>1.06277</v>
      </c>
      <c r="R199" s="229">
        <f>Q199*H199</f>
        <v>0.021255400000000001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177</v>
      </c>
      <c r="AT199" s="231" t="s">
        <v>173</v>
      </c>
      <c r="AU199" s="231" t="s">
        <v>82</v>
      </c>
      <c r="AY199" s="17" t="s">
        <v>171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80</v>
      </c>
      <c r="BK199" s="232">
        <f>ROUND(I199*H199,2)</f>
        <v>0</v>
      </c>
      <c r="BL199" s="17" t="s">
        <v>177</v>
      </c>
      <c r="BM199" s="231" t="s">
        <v>2210</v>
      </c>
    </row>
    <row r="200" s="14" customFormat="1">
      <c r="A200" s="14"/>
      <c r="B200" s="244"/>
      <c r="C200" s="245"/>
      <c r="D200" s="235" t="s">
        <v>179</v>
      </c>
      <c r="E200" s="246" t="s">
        <v>1</v>
      </c>
      <c r="F200" s="247" t="s">
        <v>2211</v>
      </c>
      <c r="G200" s="245"/>
      <c r="H200" s="248">
        <v>0.02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82</v>
      </c>
      <c r="AV200" s="14" t="s">
        <v>82</v>
      </c>
      <c r="AW200" s="14" t="s">
        <v>30</v>
      </c>
      <c r="AX200" s="14" t="s">
        <v>80</v>
      </c>
      <c r="AY200" s="254" t="s">
        <v>171</v>
      </c>
    </row>
    <row r="201" s="2" customFormat="1" ht="24.15" customHeight="1">
      <c r="A201" s="38"/>
      <c r="B201" s="39"/>
      <c r="C201" s="219" t="s">
        <v>297</v>
      </c>
      <c r="D201" s="219" t="s">
        <v>173</v>
      </c>
      <c r="E201" s="220" t="s">
        <v>2212</v>
      </c>
      <c r="F201" s="221" t="s">
        <v>2213</v>
      </c>
      <c r="G201" s="222" t="s">
        <v>176</v>
      </c>
      <c r="H201" s="223">
        <v>6.75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38</v>
      </c>
      <c r="O201" s="91"/>
      <c r="P201" s="229">
        <f>O201*H201</f>
        <v>0</v>
      </c>
      <c r="Q201" s="229">
        <v>2.45329</v>
      </c>
      <c r="R201" s="229">
        <f>Q201*H201</f>
        <v>16.559707499999998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177</v>
      </c>
      <c r="AT201" s="231" t="s">
        <v>173</v>
      </c>
      <c r="AU201" s="231" t="s">
        <v>82</v>
      </c>
      <c r="AY201" s="17" t="s">
        <v>171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80</v>
      </c>
      <c r="BK201" s="232">
        <f>ROUND(I201*H201,2)</f>
        <v>0</v>
      </c>
      <c r="BL201" s="17" t="s">
        <v>177</v>
      </c>
      <c r="BM201" s="231" t="s">
        <v>2214</v>
      </c>
    </row>
    <row r="202" s="13" customFormat="1">
      <c r="A202" s="13"/>
      <c r="B202" s="233"/>
      <c r="C202" s="234"/>
      <c r="D202" s="235" t="s">
        <v>179</v>
      </c>
      <c r="E202" s="236" t="s">
        <v>1</v>
      </c>
      <c r="F202" s="237" t="s">
        <v>2158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179</v>
      </c>
      <c r="AU202" s="243" t="s">
        <v>82</v>
      </c>
      <c r="AV202" s="13" t="s">
        <v>80</v>
      </c>
      <c r="AW202" s="13" t="s">
        <v>30</v>
      </c>
      <c r="AX202" s="13" t="s">
        <v>73</v>
      </c>
      <c r="AY202" s="243" t="s">
        <v>171</v>
      </c>
    </row>
    <row r="203" s="14" customFormat="1">
      <c r="A203" s="14"/>
      <c r="B203" s="244"/>
      <c r="C203" s="245"/>
      <c r="D203" s="235" t="s">
        <v>179</v>
      </c>
      <c r="E203" s="246" t="s">
        <v>1</v>
      </c>
      <c r="F203" s="247" t="s">
        <v>2170</v>
      </c>
      <c r="G203" s="245"/>
      <c r="H203" s="248">
        <v>0.45000000000000001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179</v>
      </c>
      <c r="AU203" s="254" t="s">
        <v>82</v>
      </c>
      <c r="AV203" s="14" t="s">
        <v>82</v>
      </c>
      <c r="AW203" s="14" t="s">
        <v>30</v>
      </c>
      <c r="AX203" s="14" t="s">
        <v>73</v>
      </c>
      <c r="AY203" s="254" t="s">
        <v>171</v>
      </c>
    </row>
    <row r="204" s="13" customFormat="1">
      <c r="A204" s="13"/>
      <c r="B204" s="233"/>
      <c r="C204" s="234"/>
      <c r="D204" s="235" t="s">
        <v>179</v>
      </c>
      <c r="E204" s="236" t="s">
        <v>1</v>
      </c>
      <c r="F204" s="237" t="s">
        <v>2171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179</v>
      </c>
      <c r="AU204" s="243" t="s">
        <v>82</v>
      </c>
      <c r="AV204" s="13" t="s">
        <v>80</v>
      </c>
      <c r="AW204" s="13" t="s">
        <v>30</v>
      </c>
      <c r="AX204" s="13" t="s">
        <v>73</v>
      </c>
      <c r="AY204" s="243" t="s">
        <v>171</v>
      </c>
    </row>
    <row r="205" s="14" customFormat="1">
      <c r="A205" s="14"/>
      <c r="B205" s="244"/>
      <c r="C205" s="245"/>
      <c r="D205" s="235" t="s">
        <v>179</v>
      </c>
      <c r="E205" s="246" t="s">
        <v>1</v>
      </c>
      <c r="F205" s="247" t="s">
        <v>2172</v>
      </c>
      <c r="G205" s="245"/>
      <c r="H205" s="248">
        <v>0.67500000000000004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179</v>
      </c>
      <c r="AU205" s="254" t="s">
        <v>82</v>
      </c>
      <c r="AV205" s="14" t="s">
        <v>82</v>
      </c>
      <c r="AW205" s="14" t="s">
        <v>30</v>
      </c>
      <c r="AX205" s="14" t="s">
        <v>73</v>
      </c>
      <c r="AY205" s="254" t="s">
        <v>171</v>
      </c>
    </row>
    <row r="206" s="13" customFormat="1">
      <c r="A206" s="13"/>
      <c r="B206" s="233"/>
      <c r="C206" s="234"/>
      <c r="D206" s="235" t="s">
        <v>179</v>
      </c>
      <c r="E206" s="236" t="s">
        <v>1</v>
      </c>
      <c r="F206" s="237" t="s">
        <v>2215</v>
      </c>
      <c r="G206" s="234"/>
      <c r="H206" s="236" t="s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179</v>
      </c>
      <c r="AU206" s="243" t="s">
        <v>82</v>
      </c>
      <c r="AV206" s="13" t="s">
        <v>80</v>
      </c>
      <c r="AW206" s="13" t="s">
        <v>30</v>
      </c>
      <c r="AX206" s="13" t="s">
        <v>73</v>
      </c>
      <c r="AY206" s="243" t="s">
        <v>171</v>
      </c>
    </row>
    <row r="207" s="14" customFormat="1">
      <c r="A207" s="14"/>
      <c r="B207" s="244"/>
      <c r="C207" s="245"/>
      <c r="D207" s="235" t="s">
        <v>179</v>
      </c>
      <c r="E207" s="246" t="s">
        <v>1</v>
      </c>
      <c r="F207" s="247" t="s">
        <v>2170</v>
      </c>
      <c r="G207" s="245"/>
      <c r="H207" s="248">
        <v>0.45000000000000001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179</v>
      </c>
      <c r="AU207" s="254" t="s">
        <v>82</v>
      </c>
      <c r="AV207" s="14" t="s">
        <v>82</v>
      </c>
      <c r="AW207" s="14" t="s">
        <v>30</v>
      </c>
      <c r="AX207" s="14" t="s">
        <v>73</v>
      </c>
      <c r="AY207" s="254" t="s">
        <v>171</v>
      </c>
    </row>
    <row r="208" s="13" customFormat="1">
      <c r="A208" s="13"/>
      <c r="B208" s="233"/>
      <c r="C208" s="234"/>
      <c r="D208" s="235" t="s">
        <v>179</v>
      </c>
      <c r="E208" s="236" t="s">
        <v>1</v>
      </c>
      <c r="F208" s="237" t="s">
        <v>2174</v>
      </c>
      <c r="G208" s="234"/>
      <c r="H208" s="236" t="s">
        <v>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179</v>
      </c>
      <c r="AU208" s="243" t="s">
        <v>82</v>
      </c>
      <c r="AV208" s="13" t="s">
        <v>80</v>
      </c>
      <c r="AW208" s="13" t="s">
        <v>30</v>
      </c>
      <c r="AX208" s="13" t="s">
        <v>73</v>
      </c>
      <c r="AY208" s="243" t="s">
        <v>171</v>
      </c>
    </row>
    <row r="209" s="14" customFormat="1">
      <c r="A209" s="14"/>
      <c r="B209" s="244"/>
      <c r="C209" s="245"/>
      <c r="D209" s="235" t="s">
        <v>179</v>
      </c>
      <c r="E209" s="246" t="s">
        <v>1</v>
      </c>
      <c r="F209" s="247" t="s">
        <v>2175</v>
      </c>
      <c r="G209" s="245"/>
      <c r="H209" s="248">
        <v>5.1749999999999998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82</v>
      </c>
      <c r="AV209" s="14" t="s">
        <v>82</v>
      </c>
      <c r="AW209" s="14" t="s">
        <v>30</v>
      </c>
      <c r="AX209" s="14" t="s">
        <v>73</v>
      </c>
      <c r="AY209" s="254" t="s">
        <v>171</v>
      </c>
    </row>
    <row r="210" s="15" customFormat="1">
      <c r="A210" s="15"/>
      <c r="B210" s="255"/>
      <c r="C210" s="256"/>
      <c r="D210" s="235" t="s">
        <v>179</v>
      </c>
      <c r="E210" s="257" t="s">
        <v>1</v>
      </c>
      <c r="F210" s="258" t="s">
        <v>187</v>
      </c>
      <c r="G210" s="256"/>
      <c r="H210" s="259">
        <v>6.75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179</v>
      </c>
      <c r="AU210" s="265" t="s">
        <v>82</v>
      </c>
      <c r="AV210" s="15" t="s">
        <v>177</v>
      </c>
      <c r="AW210" s="15" t="s">
        <v>30</v>
      </c>
      <c r="AX210" s="15" t="s">
        <v>80</v>
      </c>
      <c r="AY210" s="265" t="s">
        <v>171</v>
      </c>
    </row>
    <row r="211" s="2" customFormat="1" ht="16.5" customHeight="1">
      <c r="A211" s="38"/>
      <c r="B211" s="39"/>
      <c r="C211" s="219" t="s">
        <v>8</v>
      </c>
      <c r="D211" s="219" t="s">
        <v>173</v>
      </c>
      <c r="E211" s="220" t="s">
        <v>2216</v>
      </c>
      <c r="F211" s="221" t="s">
        <v>2217</v>
      </c>
      <c r="G211" s="222" t="s">
        <v>371</v>
      </c>
      <c r="H211" s="223">
        <v>0.55000000000000004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38</v>
      </c>
      <c r="O211" s="91"/>
      <c r="P211" s="229">
        <f>O211*H211</f>
        <v>0</v>
      </c>
      <c r="Q211" s="229">
        <v>1.06277</v>
      </c>
      <c r="R211" s="229">
        <f>Q211*H211</f>
        <v>0.58452350000000008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177</v>
      </c>
      <c r="AT211" s="231" t="s">
        <v>173</v>
      </c>
      <c r="AU211" s="231" t="s">
        <v>82</v>
      </c>
      <c r="AY211" s="17" t="s">
        <v>171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80</v>
      </c>
      <c r="BK211" s="232">
        <f>ROUND(I211*H211,2)</f>
        <v>0</v>
      </c>
      <c r="BL211" s="17" t="s">
        <v>177</v>
      </c>
      <c r="BM211" s="231" t="s">
        <v>2218</v>
      </c>
    </row>
    <row r="212" s="12" customFormat="1" ht="22.8" customHeight="1">
      <c r="A212" s="12"/>
      <c r="B212" s="203"/>
      <c r="C212" s="204"/>
      <c r="D212" s="205" t="s">
        <v>72</v>
      </c>
      <c r="E212" s="217" t="s">
        <v>191</v>
      </c>
      <c r="F212" s="217" t="s">
        <v>192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SUM(P213:P227)</f>
        <v>0</v>
      </c>
      <c r="Q212" s="211"/>
      <c r="R212" s="212">
        <f>SUM(R213:R227)</f>
        <v>0.37745999999999996</v>
      </c>
      <c r="S212" s="211"/>
      <c r="T212" s="213">
        <f>SUM(T213:T227)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80</v>
      </c>
      <c r="AT212" s="215" t="s">
        <v>72</v>
      </c>
      <c r="AU212" s="215" t="s">
        <v>80</v>
      </c>
      <c r="AY212" s="214" t="s">
        <v>171</v>
      </c>
      <c r="BK212" s="216">
        <f>SUM(BK213:BK227)</f>
        <v>0</v>
      </c>
    </row>
    <row r="213" s="2" customFormat="1" ht="24.15" customHeight="1">
      <c r="A213" s="38"/>
      <c r="B213" s="39"/>
      <c r="C213" s="219" t="s">
        <v>307</v>
      </c>
      <c r="D213" s="219" t="s">
        <v>173</v>
      </c>
      <c r="E213" s="220" t="s">
        <v>2219</v>
      </c>
      <c r="F213" s="221" t="s">
        <v>2220</v>
      </c>
      <c r="G213" s="222" t="s">
        <v>195</v>
      </c>
      <c r="H213" s="223">
        <v>23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38</v>
      </c>
      <c r="O213" s="91"/>
      <c r="P213" s="229">
        <f>O213*H213</f>
        <v>0</v>
      </c>
      <c r="Q213" s="229">
        <v>0.0070200000000000002</v>
      </c>
      <c r="R213" s="229">
        <f>Q213*H213</f>
        <v>0.16145999999999999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177</v>
      </c>
      <c r="AT213" s="231" t="s">
        <v>173</v>
      </c>
      <c r="AU213" s="231" t="s">
        <v>82</v>
      </c>
      <c r="AY213" s="17" t="s">
        <v>171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80</v>
      </c>
      <c r="BK213" s="232">
        <f>ROUND(I213*H213,2)</f>
        <v>0</v>
      </c>
      <c r="BL213" s="17" t="s">
        <v>177</v>
      </c>
      <c r="BM213" s="231" t="s">
        <v>2221</v>
      </c>
    </row>
    <row r="214" s="13" customFormat="1">
      <c r="A214" s="13"/>
      <c r="B214" s="233"/>
      <c r="C214" s="234"/>
      <c r="D214" s="235" t="s">
        <v>179</v>
      </c>
      <c r="E214" s="236" t="s">
        <v>1</v>
      </c>
      <c r="F214" s="237" t="s">
        <v>2174</v>
      </c>
      <c r="G214" s="234"/>
      <c r="H214" s="236" t="s">
        <v>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179</v>
      </c>
      <c r="AU214" s="243" t="s">
        <v>82</v>
      </c>
      <c r="AV214" s="13" t="s">
        <v>80</v>
      </c>
      <c r="AW214" s="13" t="s">
        <v>30</v>
      </c>
      <c r="AX214" s="13" t="s">
        <v>73</v>
      </c>
      <c r="AY214" s="243" t="s">
        <v>171</v>
      </c>
    </row>
    <row r="215" s="14" customFormat="1">
      <c r="A215" s="14"/>
      <c r="B215" s="244"/>
      <c r="C215" s="245"/>
      <c r="D215" s="235" t="s">
        <v>179</v>
      </c>
      <c r="E215" s="246" t="s">
        <v>1</v>
      </c>
      <c r="F215" s="247" t="s">
        <v>353</v>
      </c>
      <c r="G215" s="245"/>
      <c r="H215" s="248">
        <v>23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179</v>
      </c>
      <c r="AU215" s="254" t="s">
        <v>82</v>
      </c>
      <c r="AV215" s="14" t="s">
        <v>82</v>
      </c>
      <c r="AW215" s="14" t="s">
        <v>30</v>
      </c>
      <c r="AX215" s="14" t="s">
        <v>80</v>
      </c>
      <c r="AY215" s="254" t="s">
        <v>171</v>
      </c>
    </row>
    <row r="216" s="2" customFormat="1" ht="33" customHeight="1">
      <c r="A216" s="38"/>
      <c r="B216" s="39"/>
      <c r="C216" s="266" t="s">
        <v>312</v>
      </c>
      <c r="D216" s="266" t="s">
        <v>393</v>
      </c>
      <c r="E216" s="267" t="s">
        <v>2222</v>
      </c>
      <c r="F216" s="268" t="s">
        <v>2223</v>
      </c>
      <c r="G216" s="269" t="s">
        <v>195</v>
      </c>
      <c r="H216" s="270">
        <v>5</v>
      </c>
      <c r="I216" s="271"/>
      <c r="J216" s="272">
        <f>ROUND(I216*H216,2)</f>
        <v>0</v>
      </c>
      <c r="K216" s="273"/>
      <c r="L216" s="274"/>
      <c r="M216" s="275" t="s">
        <v>1</v>
      </c>
      <c r="N216" s="276" t="s">
        <v>38</v>
      </c>
      <c r="O216" s="91"/>
      <c r="P216" s="229">
        <f>O216*H216</f>
        <v>0</v>
      </c>
      <c r="Q216" s="229">
        <v>0.014</v>
      </c>
      <c r="R216" s="229">
        <f>Q216*H216</f>
        <v>0.070000000000000007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236</v>
      </c>
      <c r="AT216" s="231" t="s">
        <v>393</v>
      </c>
      <c r="AU216" s="231" t="s">
        <v>82</v>
      </c>
      <c r="AY216" s="17" t="s">
        <v>171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80</v>
      </c>
      <c r="BK216" s="232">
        <f>ROUND(I216*H216,2)</f>
        <v>0</v>
      </c>
      <c r="BL216" s="17" t="s">
        <v>177</v>
      </c>
      <c r="BM216" s="231" t="s">
        <v>2224</v>
      </c>
    </row>
    <row r="217" s="13" customFormat="1">
      <c r="A217" s="13"/>
      <c r="B217" s="233"/>
      <c r="C217" s="234"/>
      <c r="D217" s="235" t="s">
        <v>179</v>
      </c>
      <c r="E217" s="236" t="s">
        <v>1</v>
      </c>
      <c r="F217" s="237" t="s">
        <v>2225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179</v>
      </c>
      <c r="AU217" s="243" t="s">
        <v>82</v>
      </c>
      <c r="AV217" s="13" t="s">
        <v>80</v>
      </c>
      <c r="AW217" s="13" t="s">
        <v>30</v>
      </c>
      <c r="AX217" s="13" t="s">
        <v>73</v>
      </c>
      <c r="AY217" s="243" t="s">
        <v>171</v>
      </c>
    </row>
    <row r="218" s="14" customFormat="1">
      <c r="A218" s="14"/>
      <c r="B218" s="244"/>
      <c r="C218" s="245"/>
      <c r="D218" s="235" t="s">
        <v>179</v>
      </c>
      <c r="E218" s="246" t="s">
        <v>1</v>
      </c>
      <c r="F218" s="247" t="s">
        <v>203</v>
      </c>
      <c r="G218" s="245"/>
      <c r="H218" s="248">
        <v>5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179</v>
      </c>
      <c r="AU218" s="254" t="s">
        <v>82</v>
      </c>
      <c r="AV218" s="14" t="s">
        <v>82</v>
      </c>
      <c r="AW218" s="14" t="s">
        <v>30</v>
      </c>
      <c r="AX218" s="14" t="s">
        <v>80</v>
      </c>
      <c r="AY218" s="254" t="s">
        <v>171</v>
      </c>
    </row>
    <row r="219" s="2" customFormat="1" ht="16.5" customHeight="1">
      <c r="A219" s="38"/>
      <c r="B219" s="39"/>
      <c r="C219" s="219" t="s">
        <v>317</v>
      </c>
      <c r="D219" s="219" t="s">
        <v>173</v>
      </c>
      <c r="E219" s="220" t="s">
        <v>2005</v>
      </c>
      <c r="F219" s="221" t="s">
        <v>2006</v>
      </c>
      <c r="G219" s="222" t="s">
        <v>239</v>
      </c>
      <c r="H219" s="223">
        <v>52.692999999999998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38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177</v>
      </c>
      <c r="AT219" s="231" t="s">
        <v>173</v>
      </c>
      <c r="AU219" s="231" t="s">
        <v>82</v>
      </c>
      <c r="AY219" s="17" t="s">
        <v>171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80</v>
      </c>
      <c r="BK219" s="232">
        <f>ROUND(I219*H219,2)</f>
        <v>0</v>
      </c>
      <c r="BL219" s="17" t="s">
        <v>177</v>
      </c>
      <c r="BM219" s="231" t="s">
        <v>2226</v>
      </c>
    </row>
    <row r="220" s="14" customFormat="1">
      <c r="A220" s="14"/>
      <c r="B220" s="244"/>
      <c r="C220" s="245"/>
      <c r="D220" s="235" t="s">
        <v>179</v>
      </c>
      <c r="E220" s="246" t="s">
        <v>1</v>
      </c>
      <c r="F220" s="247" t="s">
        <v>236</v>
      </c>
      <c r="G220" s="245"/>
      <c r="H220" s="248">
        <v>8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179</v>
      </c>
      <c r="AU220" s="254" t="s">
        <v>82</v>
      </c>
      <c r="AV220" s="14" t="s">
        <v>82</v>
      </c>
      <c r="AW220" s="14" t="s">
        <v>30</v>
      </c>
      <c r="AX220" s="14" t="s">
        <v>73</v>
      </c>
      <c r="AY220" s="254" t="s">
        <v>171</v>
      </c>
    </row>
    <row r="221" s="13" customFormat="1">
      <c r="A221" s="13"/>
      <c r="B221" s="233"/>
      <c r="C221" s="234"/>
      <c r="D221" s="235" t="s">
        <v>179</v>
      </c>
      <c r="E221" s="236" t="s">
        <v>1</v>
      </c>
      <c r="F221" s="237" t="s">
        <v>2227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179</v>
      </c>
      <c r="AU221" s="243" t="s">
        <v>82</v>
      </c>
      <c r="AV221" s="13" t="s">
        <v>80</v>
      </c>
      <c r="AW221" s="13" t="s">
        <v>30</v>
      </c>
      <c r="AX221" s="13" t="s">
        <v>73</v>
      </c>
      <c r="AY221" s="243" t="s">
        <v>171</v>
      </c>
    </row>
    <row r="222" s="14" customFormat="1">
      <c r="A222" s="14"/>
      <c r="B222" s="244"/>
      <c r="C222" s="245"/>
      <c r="D222" s="235" t="s">
        <v>179</v>
      </c>
      <c r="E222" s="246" t="s">
        <v>1</v>
      </c>
      <c r="F222" s="247" t="s">
        <v>2228</v>
      </c>
      <c r="G222" s="245"/>
      <c r="H222" s="248">
        <v>44.692999999999998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179</v>
      </c>
      <c r="AU222" s="254" t="s">
        <v>82</v>
      </c>
      <c r="AV222" s="14" t="s">
        <v>82</v>
      </c>
      <c r="AW222" s="14" t="s">
        <v>30</v>
      </c>
      <c r="AX222" s="14" t="s">
        <v>73</v>
      </c>
      <c r="AY222" s="254" t="s">
        <v>171</v>
      </c>
    </row>
    <row r="223" s="15" customFormat="1">
      <c r="A223" s="15"/>
      <c r="B223" s="255"/>
      <c r="C223" s="256"/>
      <c r="D223" s="235" t="s">
        <v>179</v>
      </c>
      <c r="E223" s="257" t="s">
        <v>1</v>
      </c>
      <c r="F223" s="258" t="s">
        <v>187</v>
      </c>
      <c r="G223" s="256"/>
      <c r="H223" s="259">
        <v>52.692999999999998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179</v>
      </c>
      <c r="AU223" s="265" t="s">
        <v>82</v>
      </c>
      <c r="AV223" s="15" t="s">
        <v>177</v>
      </c>
      <c r="AW223" s="15" t="s">
        <v>30</v>
      </c>
      <c r="AX223" s="15" t="s">
        <v>80</v>
      </c>
      <c r="AY223" s="265" t="s">
        <v>171</v>
      </c>
    </row>
    <row r="224" s="2" customFormat="1" ht="44.25" customHeight="1">
      <c r="A224" s="38"/>
      <c r="B224" s="39"/>
      <c r="C224" s="266" t="s">
        <v>328</v>
      </c>
      <c r="D224" s="266" t="s">
        <v>393</v>
      </c>
      <c r="E224" s="267" t="s">
        <v>2008</v>
      </c>
      <c r="F224" s="268" t="s">
        <v>2009</v>
      </c>
      <c r="G224" s="269" t="s">
        <v>195</v>
      </c>
      <c r="H224" s="270">
        <v>5</v>
      </c>
      <c r="I224" s="271"/>
      <c r="J224" s="272">
        <f>ROUND(I224*H224,2)</f>
        <v>0</v>
      </c>
      <c r="K224" s="273"/>
      <c r="L224" s="274"/>
      <c r="M224" s="275" t="s">
        <v>1</v>
      </c>
      <c r="N224" s="276" t="s">
        <v>38</v>
      </c>
      <c r="O224" s="91"/>
      <c r="P224" s="229">
        <f>O224*H224</f>
        <v>0</v>
      </c>
      <c r="Q224" s="229">
        <v>0.0292</v>
      </c>
      <c r="R224" s="229">
        <f>Q224*H224</f>
        <v>0.14599999999999999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236</v>
      </c>
      <c r="AT224" s="231" t="s">
        <v>393</v>
      </c>
      <c r="AU224" s="231" t="s">
        <v>82</v>
      </c>
      <c r="AY224" s="17" t="s">
        <v>171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80</v>
      </c>
      <c r="BK224" s="232">
        <f>ROUND(I224*H224,2)</f>
        <v>0</v>
      </c>
      <c r="BL224" s="17" t="s">
        <v>177</v>
      </c>
      <c r="BM224" s="231" t="s">
        <v>2229</v>
      </c>
    </row>
    <row r="225" s="2" customFormat="1" ht="24.15" customHeight="1">
      <c r="A225" s="38"/>
      <c r="B225" s="39"/>
      <c r="C225" s="219" t="s">
        <v>311</v>
      </c>
      <c r="D225" s="219" t="s">
        <v>173</v>
      </c>
      <c r="E225" s="220" t="s">
        <v>2230</v>
      </c>
      <c r="F225" s="221" t="s">
        <v>2231</v>
      </c>
      <c r="G225" s="222" t="s">
        <v>195</v>
      </c>
      <c r="H225" s="223">
        <v>2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38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177</v>
      </c>
      <c r="AT225" s="231" t="s">
        <v>173</v>
      </c>
      <c r="AU225" s="231" t="s">
        <v>82</v>
      </c>
      <c r="AY225" s="17" t="s">
        <v>171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80</v>
      </c>
      <c r="BK225" s="232">
        <f>ROUND(I225*H225,2)</f>
        <v>0</v>
      </c>
      <c r="BL225" s="17" t="s">
        <v>177</v>
      </c>
      <c r="BM225" s="231" t="s">
        <v>2232</v>
      </c>
    </row>
    <row r="226" s="13" customFormat="1">
      <c r="A226" s="13"/>
      <c r="B226" s="233"/>
      <c r="C226" s="234"/>
      <c r="D226" s="235" t="s">
        <v>179</v>
      </c>
      <c r="E226" s="236" t="s">
        <v>1</v>
      </c>
      <c r="F226" s="237" t="s">
        <v>2227</v>
      </c>
      <c r="G226" s="234"/>
      <c r="H226" s="236" t="s">
        <v>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179</v>
      </c>
      <c r="AU226" s="243" t="s">
        <v>82</v>
      </c>
      <c r="AV226" s="13" t="s">
        <v>80</v>
      </c>
      <c r="AW226" s="13" t="s">
        <v>30</v>
      </c>
      <c r="AX226" s="13" t="s">
        <v>73</v>
      </c>
      <c r="AY226" s="243" t="s">
        <v>171</v>
      </c>
    </row>
    <row r="227" s="14" customFormat="1">
      <c r="A227" s="14"/>
      <c r="B227" s="244"/>
      <c r="C227" s="245"/>
      <c r="D227" s="235" t="s">
        <v>179</v>
      </c>
      <c r="E227" s="246" t="s">
        <v>1</v>
      </c>
      <c r="F227" s="247" t="s">
        <v>82</v>
      </c>
      <c r="G227" s="245"/>
      <c r="H227" s="248">
        <v>2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179</v>
      </c>
      <c r="AU227" s="254" t="s">
        <v>82</v>
      </c>
      <c r="AV227" s="14" t="s">
        <v>82</v>
      </c>
      <c r="AW227" s="14" t="s">
        <v>30</v>
      </c>
      <c r="AX227" s="14" t="s">
        <v>80</v>
      </c>
      <c r="AY227" s="254" t="s">
        <v>171</v>
      </c>
    </row>
    <row r="228" s="12" customFormat="1" ht="22.8" customHeight="1">
      <c r="A228" s="12"/>
      <c r="B228" s="203"/>
      <c r="C228" s="204"/>
      <c r="D228" s="205" t="s">
        <v>72</v>
      </c>
      <c r="E228" s="217" t="s">
        <v>177</v>
      </c>
      <c r="F228" s="217" t="s">
        <v>2233</v>
      </c>
      <c r="G228" s="204"/>
      <c r="H228" s="204"/>
      <c r="I228" s="207"/>
      <c r="J228" s="218">
        <f>BK228</f>
        <v>0</v>
      </c>
      <c r="K228" s="204"/>
      <c r="L228" s="209"/>
      <c r="M228" s="210"/>
      <c r="N228" s="211"/>
      <c r="O228" s="211"/>
      <c r="P228" s="212">
        <f>SUM(P229:P235)</f>
        <v>0</v>
      </c>
      <c r="Q228" s="211"/>
      <c r="R228" s="212">
        <f>SUM(R229:R235)</f>
        <v>1.337364</v>
      </c>
      <c r="S228" s="211"/>
      <c r="T228" s="213">
        <f>SUM(T229:T235)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80</v>
      </c>
      <c r="AT228" s="215" t="s">
        <v>72</v>
      </c>
      <c r="AU228" s="215" t="s">
        <v>80</v>
      </c>
      <c r="AY228" s="214" t="s">
        <v>171</v>
      </c>
      <c r="BK228" s="216">
        <f>SUM(BK229:BK235)</f>
        <v>0</v>
      </c>
    </row>
    <row r="229" s="2" customFormat="1" ht="24.15" customHeight="1">
      <c r="A229" s="38"/>
      <c r="B229" s="39"/>
      <c r="C229" s="219" t="s">
        <v>7</v>
      </c>
      <c r="D229" s="219" t="s">
        <v>173</v>
      </c>
      <c r="E229" s="220" t="s">
        <v>2234</v>
      </c>
      <c r="F229" s="221" t="s">
        <v>2235</v>
      </c>
      <c r="G229" s="222" t="s">
        <v>239</v>
      </c>
      <c r="H229" s="223">
        <v>12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38</v>
      </c>
      <c r="O229" s="91"/>
      <c r="P229" s="229">
        <f>O229*H229</f>
        <v>0</v>
      </c>
      <c r="Q229" s="229">
        <v>0.11046</v>
      </c>
      <c r="R229" s="229">
        <f>Q229*H229</f>
        <v>1.32552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177</v>
      </c>
      <c r="AT229" s="231" t="s">
        <v>173</v>
      </c>
      <c r="AU229" s="231" t="s">
        <v>82</v>
      </c>
      <c r="AY229" s="17" t="s">
        <v>171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80</v>
      </c>
      <c r="BK229" s="232">
        <f>ROUND(I229*H229,2)</f>
        <v>0</v>
      </c>
      <c r="BL229" s="17" t="s">
        <v>177</v>
      </c>
      <c r="BM229" s="231" t="s">
        <v>2236</v>
      </c>
    </row>
    <row r="230" s="13" customFormat="1">
      <c r="A230" s="13"/>
      <c r="B230" s="233"/>
      <c r="C230" s="234"/>
      <c r="D230" s="235" t="s">
        <v>179</v>
      </c>
      <c r="E230" s="236" t="s">
        <v>1</v>
      </c>
      <c r="F230" s="237" t="s">
        <v>2237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179</v>
      </c>
      <c r="AU230" s="243" t="s">
        <v>82</v>
      </c>
      <c r="AV230" s="13" t="s">
        <v>80</v>
      </c>
      <c r="AW230" s="13" t="s">
        <v>30</v>
      </c>
      <c r="AX230" s="13" t="s">
        <v>73</v>
      </c>
      <c r="AY230" s="243" t="s">
        <v>171</v>
      </c>
    </row>
    <row r="231" s="14" customFormat="1">
      <c r="A231" s="14"/>
      <c r="B231" s="244"/>
      <c r="C231" s="245"/>
      <c r="D231" s="235" t="s">
        <v>179</v>
      </c>
      <c r="E231" s="246" t="s">
        <v>1</v>
      </c>
      <c r="F231" s="247" t="s">
        <v>113</v>
      </c>
      <c r="G231" s="245"/>
      <c r="H231" s="248">
        <v>12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179</v>
      </c>
      <c r="AU231" s="254" t="s">
        <v>82</v>
      </c>
      <c r="AV231" s="14" t="s">
        <v>82</v>
      </c>
      <c r="AW231" s="14" t="s">
        <v>30</v>
      </c>
      <c r="AX231" s="14" t="s">
        <v>80</v>
      </c>
      <c r="AY231" s="254" t="s">
        <v>171</v>
      </c>
    </row>
    <row r="232" s="2" customFormat="1" ht="16.5" customHeight="1">
      <c r="A232" s="38"/>
      <c r="B232" s="39"/>
      <c r="C232" s="219" t="s">
        <v>347</v>
      </c>
      <c r="D232" s="219" t="s">
        <v>173</v>
      </c>
      <c r="E232" s="220" t="s">
        <v>2238</v>
      </c>
      <c r="F232" s="221" t="s">
        <v>2239</v>
      </c>
      <c r="G232" s="222" t="s">
        <v>211</v>
      </c>
      <c r="H232" s="223">
        <v>1.8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0.0065799999999999999</v>
      </c>
      <c r="R232" s="229">
        <f>Q232*H232</f>
        <v>0.011844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177</v>
      </c>
      <c r="AT232" s="231" t="s">
        <v>173</v>
      </c>
      <c r="AU232" s="231" t="s">
        <v>82</v>
      </c>
      <c r="AY232" s="17" t="s">
        <v>171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80</v>
      </c>
      <c r="BK232" s="232">
        <f>ROUND(I232*H232,2)</f>
        <v>0</v>
      </c>
      <c r="BL232" s="17" t="s">
        <v>177</v>
      </c>
      <c r="BM232" s="231" t="s">
        <v>2240</v>
      </c>
    </row>
    <row r="233" s="14" customFormat="1">
      <c r="A233" s="14"/>
      <c r="B233" s="244"/>
      <c r="C233" s="245"/>
      <c r="D233" s="235" t="s">
        <v>179</v>
      </c>
      <c r="E233" s="246" t="s">
        <v>1</v>
      </c>
      <c r="F233" s="247" t="s">
        <v>2241</v>
      </c>
      <c r="G233" s="245"/>
      <c r="H233" s="248">
        <v>1.8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179</v>
      </c>
      <c r="AU233" s="254" t="s">
        <v>82</v>
      </c>
      <c r="AV233" s="14" t="s">
        <v>82</v>
      </c>
      <c r="AW233" s="14" t="s">
        <v>30</v>
      </c>
      <c r="AX233" s="14" t="s">
        <v>80</v>
      </c>
      <c r="AY233" s="254" t="s">
        <v>171</v>
      </c>
    </row>
    <row r="234" s="2" customFormat="1" ht="16.5" customHeight="1">
      <c r="A234" s="38"/>
      <c r="B234" s="39"/>
      <c r="C234" s="219" t="s">
        <v>353</v>
      </c>
      <c r="D234" s="219" t="s">
        <v>173</v>
      </c>
      <c r="E234" s="220" t="s">
        <v>2242</v>
      </c>
      <c r="F234" s="221" t="s">
        <v>2243</v>
      </c>
      <c r="G234" s="222" t="s">
        <v>211</v>
      </c>
      <c r="H234" s="223">
        <v>1.8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38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177</v>
      </c>
      <c r="AT234" s="231" t="s">
        <v>173</v>
      </c>
      <c r="AU234" s="231" t="s">
        <v>82</v>
      </c>
      <c r="AY234" s="17" t="s">
        <v>171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80</v>
      </c>
      <c r="BK234" s="232">
        <f>ROUND(I234*H234,2)</f>
        <v>0</v>
      </c>
      <c r="BL234" s="17" t="s">
        <v>177</v>
      </c>
      <c r="BM234" s="231" t="s">
        <v>2244</v>
      </c>
    </row>
    <row r="235" s="14" customFormat="1">
      <c r="A235" s="14"/>
      <c r="B235" s="244"/>
      <c r="C235" s="245"/>
      <c r="D235" s="235" t="s">
        <v>179</v>
      </c>
      <c r="E235" s="246" t="s">
        <v>1</v>
      </c>
      <c r="F235" s="247" t="s">
        <v>2241</v>
      </c>
      <c r="G235" s="245"/>
      <c r="H235" s="248">
        <v>1.8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179</v>
      </c>
      <c r="AU235" s="254" t="s">
        <v>82</v>
      </c>
      <c r="AV235" s="14" t="s">
        <v>82</v>
      </c>
      <c r="AW235" s="14" t="s">
        <v>30</v>
      </c>
      <c r="AX235" s="14" t="s">
        <v>80</v>
      </c>
      <c r="AY235" s="254" t="s">
        <v>171</v>
      </c>
    </row>
    <row r="236" s="12" customFormat="1" ht="22.8" customHeight="1">
      <c r="A236" s="12"/>
      <c r="B236" s="203"/>
      <c r="C236" s="204"/>
      <c r="D236" s="205" t="s">
        <v>72</v>
      </c>
      <c r="E236" s="217" t="s">
        <v>203</v>
      </c>
      <c r="F236" s="217" t="s">
        <v>2011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SUM(P237:P258)</f>
        <v>0</v>
      </c>
      <c r="Q236" s="211"/>
      <c r="R236" s="212">
        <f>SUM(R237:R258)</f>
        <v>67.882701600000004</v>
      </c>
      <c r="S236" s="211"/>
      <c r="T236" s="213">
        <f>SUM(T237:T258)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80</v>
      </c>
      <c r="AT236" s="215" t="s">
        <v>72</v>
      </c>
      <c r="AU236" s="215" t="s">
        <v>80</v>
      </c>
      <c r="AY236" s="214" t="s">
        <v>171</v>
      </c>
      <c r="BK236" s="216">
        <f>SUM(BK237:BK258)</f>
        <v>0</v>
      </c>
    </row>
    <row r="237" s="2" customFormat="1" ht="16.5" customHeight="1">
      <c r="A237" s="38"/>
      <c r="B237" s="39"/>
      <c r="C237" s="219" t="s">
        <v>357</v>
      </c>
      <c r="D237" s="219" t="s">
        <v>173</v>
      </c>
      <c r="E237" s="220" t="s">
        <v>2245</v>
      </c>
      <c r="F237" s="221" t="s">
        <v>2246</v>
      </c>
      <c r="G237" s="222" t="s">
        <v>211</v>
      </c>
      <c r="H237" s="223">
        <v>50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38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177</v>
      </c>
      <c r="AT237" s="231" t="s">
        <v>173</v>
      </c>
      <c r="AU237" s="231" t="s">
        <v>82</v>
      </c>
      <c r="AY237" s="17" t="s">
        <v>171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80</v>
      </c>
      <c r="BK237" s="232">
        <f>ROUND(I237*H237,2)</f>
        <v>0</v>
      </c>
      <c r="BL237" s="17" t="s">
        <v>177</v>
      </c>
      <c r="BM237" s="231" t="s">
        <v>2247</v>
      </c>
    </row>
    <row r="238" s="2" customFormat="1" ht="24.15" customHeight="1">
      <c r="A238" s="38"/>
      <c r="B238" s="39"/>
      <c r="C238" s="219" t="s">
        <v>306</v>
      </c>
      <c r="D238" s="219" t="s">
        <v>173</v>
      </c>
      <c r="E238" s="220" t="s">
        <v>2248</v>
      </c>
      <c r="F238" s="221" t="s">
        <v>2249</v>
      </c>
      <c r="G238" s="222" t="s">
        <v>211</v>
      </c>
      <c r="H238" s="223">
        <v>10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38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177</v>
      </c>
      <c r="AT238" s="231" t="s">
        <v>173</v>
      </c>
      <c r="AU238" s="231" t="s">
        <v>82</v>
      </c>
      <c r="AY238" s="17" t="s">
        <v>171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80</v>
      </c>
      <c r="BK238" s="232">
        <f>ROUND(I238*H238,2)</f>
        <v>0</v>
      </c>
      <c r="BL238" s="17" t="s">
        <v>177</v>
      </c>
      <c r="BM238" s="231" t="s">
        <v>2250</v>
      </c>
    </row>
    <row r="239" s="13" customFormat="1">
      <c r="A239" s="13"/>
      <c r="B239" s="233"/>
      <c r="C239" s="234"/>
      <c r="D239" s="235" t="s">
        <v>179</v>
      </c>
      <c r="E239" s="236" t="s">
        <v>1</v>
      </c>
      <c r="F239" s="237" t="s">
        <v>2237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179</v>
      </c>
      <c r="AU239" s="243" t="s">
        <v>82</v>
      </c>
      <c r="AV239" s="13" t="s">
        <v>80</v>
      </c>
      <c r="AW239" s="13" t="s">
        <v>30</v>
      </c>
      <c r="AX239" s="13" t="s">
        <v>73</v>
      </c>
      <c r="AY239" s="243" t="s">
        <v>171</v>
      </c>
    </row>
    <row r="240" s="14" customFormat="1">
      <c r="A240" s="14"/>
      <c r="B240" s="244"/>
      <c r="C240" s="245"/>
      <c r="D240" s="235" t="s">
        <v>179</v>
      </c>
      <c r="E240" s="246" t="s">
        <v>1</v>
      </c>
      <c r="F240" s="247" t="s">
        <v>107</v>
      </c>
      <c r="G240" s="245"/>
      <c r="H240" s="248">
        <v>10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179</v>
      </c>
      <c r="AU240" s="254" t="s">
        <v>82</v>
      </c>
      <c r="AV240" s="14" t="s">
        <v>82</v>
      </c>
      <c r="AW240" s="14" t="s">
        <v>30</v>
      </c>
      <c r="AX240" s="14" t="s">
        <v>80</v>
      </c>
      <c r="AY240" s="254" t="s">
        <v>171</v>
      </c>
    </row>
    <row r="241" s="2" customFormat="1" ht="24.15" customHeight="1">
      <c r="A241" s="38"/>
      <c r="B241" s="39"/>
      <c r="C241" s="219" t="s">
        <v>364</v>
      </c>
      <c r="D241" s="219" t="s">
        <v>173</v>
      </c>
      <c r="E241" s="220" t="s">
        <v>2251</v>
      </c>
      <c r="F241" s="221" t="s">
        <v>2252</v>
      </c>
      <c r="G241" s="222" t="s">
        <v>211</v>
      </c>
      <c r="H241" s="223">
        <v>120.145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38</v>
      </c>
      <c r="O241" s="91"/>
      <c r="P241" s="229">
        <f>O241*H241</f>
        <v>0</v>
      </c>
      <c r="Q241" s="229">
        <v>0.47720000000000001</v>
      </c>
      <c r="R241" s="229">
        <f>Q241*H241</f>
        <v>57.333193999999999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177</v>
      </c>
      <c r="AT241" s="231" t="s">
        <v>173</v>
      </c>
      <c r="AU241" s="231" t="s">
        <v>82</v>
      </c>
      <c r="AY241" s="17" t="s">
        <v>171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80</v>
      </c>
      <c r="BK241" s="232">
        <f>ROUND(I241*H241,2)</f>
        <v>0</v>
      </c>
      <c r="BL241" s="17" t="s">
        <v>177</v>
      </c>
      <c r="BM241" s="231" t="s">
        <v>2253</v>
      </c>
    </row>
    <row r="242" s="13" customFormat="1">
      <c r="A242" s="13"/>
      <c r="B242" s="233"/>
      <c r="C242" s="234"/>
      <c r="D242" s="235" t="s">
        <v>179</v>
      </c>
      <c r="E242" s="236" t="s">
        <v>1</v>
      </c>
      <c r="F242" s="237" t="s">
        <v>2148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179</v>
      </c>
      <c r="AU242" s="243" t="s">
        <v>82</v>
      </c>
      <c r="AV242" s="13" t="s">
        <v>80</v>
      </c>
      <c r="AW242" s="13" t="s">
        <v>30</v>
      </c>
      <c r="AX242" s="13" t="s">
        <v>73</v>
      </c>
      <c r="AY242" s="243" t="s">
        <v>171</v>
      </c>
    </row>
    <row r="243" s="14" customFormat="1">
      <c r="A243" s="14"/>
      <c r="B243" s="244"/>
      <c r="C243" s="245"/>
      <c r="D243" s="235" t="s">
        <v>179</v>
      </c>
      <c r="E243" s="246" t="s">
        <v>1</v>
      </c>
      <c r="F243" s="247" t="s">
        <v>2149</v>
      </c>
      <c r="G243" s="245"/>
      <c r="H243" s="248">
        <v>129.59999999999999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179</v>
      </c>
      <c r="AU243" s="254" t="s">
        <v>82</v>
      </c>
      <c r="AV243" s="14" t="s">
        <v>82</v>
      </c>
      <c r="AW243" s="14" t="s">
        <v>30</v>
      </c>
      <c r="AX243" s="14" t="s">
        <v>73</v>
      </c>
      <c r="AY243" s="254" t="s">
        <v>171</v>
      </c>
    </row>
    <row r="244" s="13" customFormat="1">
      <c r="A244" s="13"/>
      <c r="B244" s="233"/>
      <c r="C244" s="234"/>
      <c r="D244" s="235" t="s">
        <v>179</v>
      </c>
      <c r="E244" s="236" t="s">
        <v>1</v>
      </c>
      <c r="F244" s="237" t="s">
        <v>2150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179</v>
      </c>
      <c r="AU244" s="243" t="s">
        <v>82</v>
      </c>
      <c r="AV244" s="13" t="s">
        <v>80</v>
      </c>
      <c r="AW244" s="13" t="s">
        <v>30</v>
      </c>
      <c r="AX244" s="13" t="s">
        <v>73</v>
      </c>
      <c r="AY244" s="243" t="s">
        <v>171</v>
      </c>
    </row>
    <row r="245" s="14" customFormat="1">
      <c r="A245" s="14"/>
      <c r="B245" s="244"/>
      <c r="C245" s="245"/>
      <c r="D245" s="235" t="s">
        <v>179</v>
      </c>
      <c r="E245" s="246" t="s">
        <v>1</v>
      </c>
      <c r="F245" s="247" t="s">
        <v>2151</v>
      </c>
      <c r="G245" s="245"/>
      <c r="H245" s="248">
        <v>-9.4550000000000001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82</v>
      </c>
      <c r="AV245" s="14" t="s">
        <v>82</v>
      </c>
      <c r="AW245" s="14" t="s">
        <v>30</v>
      </c>
      <c r="AX245" s="14" t="s">
        <v>73</v>
      </c>
      <c r="AY245" s="254" t="s">
        <v>171</v>
      </c>
    </row>
    <row r="246" s="15" customFormat="1">
      <c r="A246" s="15"/>
      <c r="B246" s="255"/>
      <c r="C246" s="256"/>
      <c r="D246" s="235" t="s">
        <v>179</v>
      </c>
      <c r="E246" s="257" t="s">
        <v>1</v>
      </c>
      <c r="F246" s="258" t="s">
        <v>187</v>
      </c>
      <c r="G246" s="256"/>
      <c r="H246" s="259">
        <v>120.145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179</v>
      </c>
      <c r="AU246" s="265" t="s">
        <v>82</v>
      </c>
      <c r="AV246" s="15" t="s">
        <v>177</v>
      </c>
      <c r="AW246" s="15" t="s">
        <v>30</v>
      </c>
      <c r="AX246" s="15" t="s">
        <v>80</v>
      </c>
      <c r="AY246" s="265" t="s">
        <v>171</v>
      </c>
    </row>
    <row r="247" s="2" customFormat="1" ht="33" customHeight="1">
      <c r="A247" s="38"/>
      <c r="B247" s="39"/>
      <c r="C247" s="219" t="s">
        <v>368</v>
      </c>
      <c r="D247" s="219" t="s">
        <v>173</v>
      </c>
      <c r="E247" s="220" t="s">
        <v>2254</v>
      </c>
      <c r="F247" s="221" t="s">
        <v>2255</v>
      </c>
      <c r="G247" s="222" t="s">
        <v>211</v>
      </c>
      <c r="H247" s="223">
        <v>539.21900000000005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38</v>
      </c>
      <c r="O247" s="91"/>
      <c r="P247" s="229">
        <f>O247*H247</f>
        <v>0</v>
      </c>
      <c r="Q247" s="229">
        <v>0.015400000000000001</v>
      </c>
      <c r="R247" s="229">
        <f>Q247*H247</f>
        <v>8.3039726000000016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177</v>
      </c>
      <c r="AT247" s="231" t="s">
        <v>173</v>
      </c>
      <c r="AU247" s="231" t="s">
        <v>82</v>
      </c>
      <c r="AY247" s="17" t="s">
        <v>171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80</v>
      </c>
      <c r="BK247" s="232">
        <f>ROUND(I247*H247,2)</f>
        <v>0</v>
      </c>
      <c r="BL247" s="17" t="s">
        <v>177</v>
      </c>
      <c r="BM247" s="231" t="s">
        <v>2256</v>
      </c>
    </row>
    <row r="248" s="14" customFormat="1">
      <c r="A248" s="14"/>
      <c r="B248" s="244"/>
      <c r="C248" s="245"/>
      <c r="D248" s="235" t="s">
        <v>179</v>
      </c>
      <c r="E248" s="246" t="s">
        <v>1</v>
      </c>
      <c r="F248" s="247" t="s">
        <v>2140</v>
      </c>
      <c r="G248" s="245"/>
      <c r="H248" s="248">
        <v>409.61900000000003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179</v>
      </c>
      <c r="AU248" s="254" t="s">
        <v>82</v>
      </c>
      <c r="AV248" s="14" t="s">
        <v>82</v>
      </c>
      <c r="AW248" s="14" t="s">
        <v>30</v>
      </c>
      <c r="AX248" s="14" t="s">
        <v>73</v>
      </c>
      <c r="AY248" s="254" t="s">
        <v>171</v>
      </c>
    </row>
    <row r="249" s="13" customFormat="1">
      <c r="A249" s="13"/>
      <c r="B249" s="233"/>
      <c r="C249" s="234"/>
      <c r="D249" s="235" t="s">
        <v>179</v>
      </c>
      <c r="E249" s="236" t="s">
        <v>1</v>
      </c>
      <c r="F249" s="237" t="s">
        <v>2148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179</v>
      </c>
      <c r="AU249" s="243" t="s">
        <v>82</v>
      </c>
      <c r="AV249" s="13" t="s">
        <v>80</v>
      </c>
      <c r="AW249" s="13" t="s">
        <v>30</v>
      </c>
      <c r="AX249" s="13" t="s">
        <v>73</v>
      </c>
      <c r="AY249" s="243" t="s">
        <v>171</v>
      </c>
    </row>
    <row r="250" s="14" customFormat="1">
      <c r="A250" s="14"/>
      <c r="B250" s="244"/>
      <c r="C250" s="245"/>
      <c r="D250" s="235" t="s">
        <v>179</v>
      </c>
      <c r="E250" s="246" t="s">
        <v>1</v>
      </c>
      <c r="F250" s="247" t="s">
        <v>2149</v>
      </c>
      <c r="G250" s="245"/>
      <c r="H250" s="248">
        <v>129.59999999999999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179</v>
      </c>
      <c r="AU250" s="254" t="s">
        <v>82</v>
      </c>
      <c r="AV250" s="14" t="s">
        <v>82</v>
      </c>
      <c r="AW250" s="14" t="s">
        <v>30</v>
      </c>
      <c r="AX250" s="14" t="s">
        <v>73</v>
      </c>
      <c r="AY250" s="254" t="s">
        <v>171</v>
      </c>
    </row>
    <row r="251" s="15" customFormat="1">
      <c r="A251" s="15"/>
      <c r="B251" s="255"/>
      <c r="C251" s="256"/>
      <c r="D251" s="235" t="s">
        <v>179</v>
      </c>
      <c r="E251" s="257" t="s">
        <v>1</v>
      </c>
      <c r="F251" s="258" t="s">
        <v>187</v>
      </c>
      <c r="G251" s="256"/>
      <c r="H251" s="259">
        <v>539.21900000000005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5" t="s">
        <v>179</v>
      </c>
      <c r="AU251" s="265" t="s">
        <v>82</v>
      </c>
      <c r="AV251" s="15" t="s">
        <v>177</v>
      </c>
      <c r="AW251" s="15" t="s">
        <v>30</v>
      </c>
      <c r="AX251" s="15" t="s">
        <v>80</v>
      </c>
      <c r="AY251" s="265" t="s">
        <v>171</v>
      </c>
    </row>
    <row r="252" s="2" customFormat="1" ht="24.15" customHeight="1">
      <c r="A252" s="38"/>
      <c r="B252" s="39"/>
      <c r="C252" s="219" t="s">
        <v>374</v>
      </c>
      <c r="D252" s="219" t="s">
        <v>173</v>
      </c>
      <c r="E252" s="220" t="s">
        <v>2257</v>
      </c>
      <c r="F252" s="221" t="s">
        <v>2258</v>
      </c>
      <c r="G252" s="222" t="s">
        <v>239</v>
      </c>
      <c r="H252" s="223">
        <v>403.5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38</v>
      </c>
      <c r="O252" s="91"/>
      <c r="P252" s="229">
        <f>O252*H252</f>
        <v>0</v>
      </c>
      <c r="Q252" s="229">
        <v>1.0000000000000001E-05</v>
      </c>
      <c r="R252" s="229">
        <f>Q252*H252</f>
        <v>0.0040350000000000004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177</v>
      </c>
      <c r="AT252" s="231" t="s">
        <v>173</v>
      </c>
      <c r="AU252" s="231" t="s">
        <v>82</v>
      </c>
      <c r="AY252" s="17" t="s">
        <v>171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80</v>
      </c>
      <c r="BK252" s="232">
        <f>ROUND(I252*H252,2)</f>
        <v>0</v>
      </c>
      <c r="BL252" s="17" t="s">
        <v>177</v>
      </c>
      <c r="BM252" s="231" t="s">
        <v>2259</v>
      </c>
    </row>
    <row r="253" s="14" customFormat="1">
      <c r="A253" s="14"/>
      <c r="B253" s="244"/>
      <c r="C253" s="245"/>
      <c r="D253" s="235" t="s">
        <v>179</v>
      </c>
      <c r="E253" s="246" t="s">
        <v>1</v>
      </c>
      <c r="F253" s="247" t="s">
        <v>2260</v>
      </c>
      <c r="G253" s="245"/>
      <c r="H253" s="248">
        <v>403.5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82</v>
      </c>
      <c r="AV253" s="14" t="s">
        <v>82</v>
      </c>
      <c r="AW253" s="14" t="s">
        <v>30</v>
      </c>
      <c r="AX253" s="14" t="s">
        <v>80</v>
      </c>
      <c r="AY253" s="254" t="s">
        <v>171</v>
      </c>
    </row>
    <row r="254" s="2" customFormat="1" ht="24.15" customHeight="1">
      <c r="A254" s="38"/>
      <c r="B254" s="39"/>
      <c r="C254" s="219" t="s">
        <v>378</v>
      </c>
      <c r="D254" s="219" t="s">
        <v>173</v>
      </c>
      <c r="E254" s="220" t="s">
        <v>2261</v>
      </c>
      <c r="F254" s="221" t="s">
        <v>2262</v>
      </c>
      <c r="G254" s="222" t="s">
        <v>211</v>
      </c>
      <c r="H254" s="223">
        <v>10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38</v>
      </c>
      <c r="O254" s="91"/>
      <c r="P254" s="229">
        <f>O254*H254</f>
        <v>0</v>
      </c>
      <c r="Q254" s="229">
        <v>0.089219999999999994</v>
      </c>
      <c r="R254" s="229">
        <f>Q254*H254</f>
        <v>0.89219999999999988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177</v>
      </c>
      <c r="AT254" s="231" t="s">
        <v>173</v>
      </c>
      <c r="AU254" s="231" t="s">
        <v>82</v>
      </c>
      <c r="AY254" s="17" t="s">
        <v>171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80</v>
      </c>
      <c r="BK254" s="232">
        <f>ROUND(I254*H254,2)</f>
        <v>0</v>
      </c>
      <c r="BL254" s="17" t="s">
        <v>177</v>
      </c>
      <c r="BM254" s="231" t="s">
        <v>2263</v>
      </c>
    </row>
    <row r="255" s="13" customFormat="1">
      <c r="A255" s="13"/>
      <c r="B255" s="233"/>
      <c r="C255" s="234"/>
      <c r="D255" s="235" t="s">
        <v>179</v>
      </c>
      <c r="E255" s="236" t="s">
        <v>1</v>
      </c>
      <c r="F255" s="237" t="s">
        <v>2237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179</v>
      </c>
      <c r="AU255" s="243" t="s">
        <v>82</v>
      </c>
      <c r="AV255" s="13" t="s">
        <v>80</v>
      </c>
      <c r="AW255" s="13" t="s">
        <v>30</v>
      </c>
      <c r="AX255" s="13" t="s">
        <v>73</v>
      </c>
      <c r="AY255" s="243" t="s">
        <v>171</v>
      </c>
    </row>
    <row r="256" s="14" customFormat="1">
      <c r="A256" s="14"/>
      <c r="B256" s="244"/>
      <c r="C256" s="245"/>
      <c r="D256" s="235" t="s">
        <v>179</v>
      </c>
      <c r="E256" s="246" t="s">
        <v>1</v>
      </c>
      <c r="F256" s="247" t="s">
        <v>107</v>
      </c>
      <c r="G256" s="245"/>
      <c r="H256" s="248">
        <v>10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179</v>
      </c>
      <c r="AU256" s="254" t="s">
        <v>82</v>
      </c>
      <c r="AV256" s="14" t="s">
        <v>82</v>
      </c>
      <c r="AW256" s="14" t="s">
        <v>30</v>
      </c>
      <c r="AX256" s="14" t="s">
        <v>80</v>
      </c>
      <c r="AY256" s="254" t="s">
        <v>171</v>
      </c>
    </row>
    <row r="257" s="2" customFormat="1" ht="21.75" customHeight="1">
      <c r="A257" s="38"/>
      <c r="B257" s="39"/>
      <c r="C257" s="266" t="s">
        <v>385</v>
      </c>
      <c r="D257" s="266" t="s">
        <v>393</v>
      </c>
      <c r="E257" s="267" t="s">
        <v>2264</v>
      </c>
      <c r="F257" s="268" t="s">
        <v>2265</v>
      </c>
      <c r="G257" s="269" t="s">
        <v>211</v>
      </c>
      <c r="H257" s="270">
        <v>10.300000000000001</v>
      </c>
      <c r="I257" s="271"/>
      <c r="J257" s="272">
        <f>ROUND(I257*H257,2)</f>
        <v>0</v>
      </c>
      <c r="K257" s="273"/>
      <c r="L257" s="274"/>
      <c r="M257" s="275" t="s">
        <v>1</v>
      </c>
      <c r="N257" s="276" t="s">
        <v>38</v>
      </c>
      <c r="O257" s="91"/>
      <c r="P257" s="229">
        <f>O257*H257</f>
        <v>0</v>
      </c>
      <c r="Q257" s="229">
        <v>0.13100000000000001</v>
      </c>
      <c r="R257" s="229">
        <f>Q257*H257</f>
        <v>1.3493000000000002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236</v>
      </c>
      <c r="AT257" s="231" t="s">
        <v>393</v>
      </c>
      <c r="AU257" s="231" t="s">
        <v>82</v>
      </c>
      <c r="AY257" s="17" t="s">
        <v>171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80</v>
      </c>
      <c r="BK257" s="232">
        <f>ROUND(I257*H257,2)</f>
        <v>0</v>
      </c>
      <c r="BL257" s="17" t="s">
        <v>177</v>
      </c>
      <c r="BM257" s="231" t="s">
        <v>2266</v>
      </c>
    </row>
    <row r="258" s="14" customFormat="1">
      <c r="A258" s="14"/>
      <c r="B258" s="244"/>
      <c r="C258" s="245"/>
      <c r="D258" s="235" t="s">
        <v>179</v>
      </c>
      <c r="E258" s="245"/>
      <c r="F258" s="247" t="s">
        <v>2267</v>
      </c>
      <c r="G258" s="245"/>
      <c r="H258" s="248">
        <v>10.300000000000001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179</v>
      </c>
      <c r="AU258" s="254" t="s">
        <v>82</v>
      </c>
      <c r="AV258" s="14" t="s">
        <v>82</v>
      </c>
      <c r="AW258" s="14" t="s">
        <v>4</v>
      </c>
      <c r="AX258" s="14" t="s">
        <v>80</v>
      </c>
      <c r="AY258" s="254" t="s">
        <v>171</v>
      </c>
    </row>
    <row r="259" s="12" customFormat="1" ht="22.8" customHeight="1">
      <c r="A259" s="12"/>
      <c r="B259" s="203"/>
      <c r="C259" s="204"/>
      <c r="D259" s="205" t="s">
        <v>72</v>
      </c>
      <c r="E259" s="217" t="s">
        <v>208</v>
      </c>
      <c r="F259" s="217" t="s">
        <v>248</v>
      </c>
      <c r="G259" s="204"/>
      <c r="H259" s="204"/>
      <c r="I259" s="207"/>
      <c r="J259" s="218">
        <f>BK259</f>
        <v>0</v>
      </c>
      <c r="K259" s="204"/>
      <c r="L259" s="209"/>
      <c r="M259" s="210"/>
      <c r="N259" s="211"/>
      <c r="O259" s="211"/>
      <c r="P259" s="212">
        <f>SUM(P260:P274)</f>
        <v>0</v>
      </c>
      <c r="Q259" s="211"/>
      <c r="R259" s="212">
        <f>SUM(R260:R274)</f>
        <v>5.41296</v>
      </c>
      <c r="S259" s="211"/>
      <c r="T259" s="213">
        <f>SUM(T260:T274)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4" t="s">
        <v>80</v>
      </c>
      <c r="AT259" s="215" t="s">
        <v>72</v>
      </c>
      <c r="AU259" s="215" t="s">
        <v>80</v>
      </c>
      <c r="AY259" s="214" t="s">
        <v>171</v>
      </c>
      <c r="BK259" s="216">
        <f>SUM(BK260:BK274)</f>
        <v>0</v>
      </c>
    </row>
    <row r="260" s="2" customFormat="1" ht="24.15" customHeight="1">
      <c r="A260" s="38"/>
      <c r="B260" s="39"/>
      <c r="C260" s="219" t="s">
        <v>392</v>
      </c>
      <c r="D260" s="219" t="s">
        <v>173</v>
      </c>
      <c r="E260" s="220" t="s">
        <v>2268</v>
      </c>
      <c r="F260" s="221" t="s">
        <v>2269</v>
      </c>
      <c r="G260" s="222" t="s">
        <v>176</v>
      </c>
      <c r="H260" s="223">
        <v>1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38</v>
      </c>
      <c r="O260" s="91"/>
      <c r="P260" s="229">
        <f>O260*H260</f>
        <v>0</v>
      </c>
      <c r="Q260" s="229">
        <v>2.1600000000000001</v>
      </c>
      <c r="R260" s="229">
        <f>Q260*H260</f>
        <v>2.1600000000000001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177</v>
      </c>
      <c r="AT260" s="231" t="s">
        <v>173</v>
      </c>
      <c r="AU260" s="231" t="s">
        <v>82</v>
      </c>
      <c r="AY260" s="17" t="s">
        <v>171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80</v>
      </c>
      <c r="BK260" s="232">
        <f>ROUND(I260*H260,2)</f>
        <v>0</v>
      </c>
      <c r="BL260" s="17" t="s">
        <v>177</v>
      </c>
      <c r="BM260" s="231" t="s">
        <v>2270</v>
      </c>
    </row>
    <row r="261" s="13" customFormat="1">
      <c r="A261" s="13"/>
      <c r="B261" s="233"/>
      <c r="C261" s="234"/>
      <c r="D261" s="235" t="s">
        <v>179</v>
      </c>
      <c r="E261" s="236" t="s">
        <v>1</v>
      </c>
      <c r="F261" s="237" t="s">
        <v>2271</v>
      </c>
      <c r="G261" s="234"/>
      <c r="H261" s="236" t="s">
        <v>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179</v>
      </c>
      <c r="AU261" s="243" t="s">
        <v>82</v>
      </c>
      <c r="AV261" s="13" t="s">
        <v>80</v>
      </c>
      <c r="AW261" s="13" t="s">
        <v>30</v>
      </c>
      <c r="AX261" s="13" t="s">
        <v>73</v>
      </c>
      <c r="AY261" s="243" t="s">
        <v>171</v>
      </c>
    </row>
    <row r="262" s="14" customFormat="1">
      <c r="A262" s="14"/>
      <c r="B262" s="244"/>
      <c r="C262" s="245"/>
      <c r="D262" s="235" t="s">
        <v>179</v>
      </c>
      <c r="E262" s="246" t="s">
        <v>1</v>
      </c>
      <c r="F262" s="247" t="s">
        <v>80</v>
      </c>
      <c r="G262" s="245"/>
      <c r="H262" s="248">
        <v>1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179</v>
      </c>
      <c r="AU262" s="254" t="s">
        <v>82</v>
      </c>
      <c r="AV262" s="14" t="s">
        <v>82</v>
      </c>
      <c r="AW262" s="14" t="s">
        <v>30</v>
      </c>
      <c r="AX262" s="14" t="s">
        <v>80</v>
      </c>
      <c r="AY262" s="254" t="s">
        <v>171</v>
      </c>
    </row>
    <row r="263" s="2" customFormat="1" ht="24.15" customHeight="1">
      <c r="A263" s="38"/>
      <c r="B263" s="39"/>
      <c r="C263" s="219" t="s">
        <v>399</v>
      </c>
      <c r="D263" s="219" t="s">
        <v>173</v>
      </c>
      <c r="E263" s="220" t="s">
        <v>2272</v>
      </c>
      <c r="F263" s="221" t="s">
        <v>2273</v>
      </c>
      <c r="G263" s="222" t="s">
        <v>211</v>
      </c>
      <c r="H263" s="223">
        <v>13.5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38</v>
      </c>
      <c r="O263" s="91"/>
      <c r="P263" s="229">
        <f>O263*H263</f>
        <v>0</v>
      </c>
      <c r="Q263" s="229">
        <v>0.24096000000000001</v>
      </c>
      <c r="R263" s="229">
        <f>Q263*H263</f>
        <v>3.2529600000000003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177</v>
      </c>
      <c r="AT263" s="231" t="s">
        <v>173</v>
      </c>
      <c r="AU263" s="231" t="s">
        <v>82</v>
      </c>
      <c r="AY263" s="17" t="s">
        <v>171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80</v>
      </c>
      <c r="BK263" s="232">
        <f>ROUND(I263*H263,2)</f>
        <v>0</v>
      </c>
      <c r="BL263" s="17" t="s">
        <v>177</v>
      </c>
      <c r="BM263" s="231" t="s">
        <v>2274</v>
      </c>
    </row>
    <row r="264" s="13" customFormat="1">
      <c r="A264" s="13"/>
      <c r="B264" s="233"/>
      <c r="C264" s="234"/>
      <c r="D264" s="235" t="s">
        <v>179</v>
      </c>
      <c r="E264" s="236" t="s">
        <v>1</v>
      </c>
      <c r="F264" s="237" t="s">
        <v>2152</v>
      </c>
      <c r="G264" s="234"/>
      <c r="H264" s="236" t="s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179</v>
      </c>
      <c r="AU264" s="243" t="s">
        <v>82</v>
      </c>
      <c r="AV264" s="13" t="s">
        <v>80</v>
      </c>
      <c r="AW264" s="13" t="s">
        <v>30</v>
      </c>
      <c r="AX264" s="13" t="s">
        <v>73</v>
      </c>
      <c r="AY264" s="243" t="s">
        <v>171</v>
      </c>
    </row>
    <row r="265" s="14" customFormat="1">
      <c r="A265" s="14"/>
      <c r="B265" s="244"/>
      <c r="C265" s="245"/>
      <c r="D265" s="235" t="s">
        <v>179</v>
      </c>
      <c r="E265" s="246" t="s">
        <v>1</v>
      </c>
      <c r="F265" s="247" t="s">
        <v>2153</v>
      </c>
      <c r="G265" s="245"/>
      <c r="H265" s="248">
        <v>5.75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179</v>
      </c>
      <c r="AU265" s="254" t="s">
        <v>82</v>
      </c>
      <c r="AV265" s="14" t="s">
        <v>82</v>
      </c>
      <c r="AW265" s="14" t="s">
        <v>30</v>
      </c>
      <c r="AX265" s="14" t="s">
        <v>73</v>
      </c>
      <c r="AY265" s="254" t="s">
        <v>171</v>
      </c>
    </row>
    <row r="266" s="13" customFormat="1">
      <c r="A266" s="13"/>
      <c r="B266" s="233"/>
      <c r="C266" s="234"/>
      <c r="D266" s="235" t="s">
        <v>179</v>
      </c>
      <c r="E266" s="236" t="s">
        <v>1</v>
      </c>
      <c r="F266" s="237" t="s">
        <v>2154</v>
      </c>
      <c r="G266" s="234"/>
      <c r="H266" s="236" t="s">
        <v>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179</v>
      </c>
      <c r="AU266" s="243" t="s">
        <v>82</v>
      </c>
      <c r="AV266" s="13" t="s">
        <v>80</v>
      </c>
      <c r="AW266" s="13" t="s">
        <v>30</v>
      </c>
      <c r="AX266" s="13" t="s">
        <v>73</v>
      </c>
      <c r="AY266" s="243" t="s">
        <v>171</v>
      </c>
    </row>
    <row r="267" s="14" customFormat="1">
      <c r="A267" s="14"/>
      <c r="B267" s="244"/>
      <c r="C267" s="245"/>
      <c r="D267" s="235" t="s">
        <v>179</v>
      </c>
      <c r="E267" s="246" t="s">
        <v>1</v>
      </c>
      <c r="F267" s="247" t="s">
        <v>2155</v>
      </c>
      <c r="G267" s="245"/>
      <c r="H267" s="248">
        <v>3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179</v>
      </c>
      <c r="AU267" s="254" t="s">
        <v>82</v>
      </c>
      <c r="AV267" s="14" t="s">
        <v>82</v>
      </c>
      <c r="AW267" s="14" t="s">
        <v>30</v>
      </c>
      <c r="AX267" s="14" t="s">
        <v>73</v>
      </c>
      <c r="AY267" s="254" t="s">
        <v>171</v>
      </c>
    </row>
    <row r="268" s="13" customFormat="1">
      <c r="A268" s="13"/>
      <c r="B268" s="233"/>
      <c r="C268" s="234"/>
      <c r="D268" s="235" t="s">
        <v>179</v>
      </c>
      <c r="E268" s="236" t="s">
        <v>1</v>
      </c>
      <c r="F268" s="237" t="s">
        <v>2156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179</v>
      </c>
      <c r="AU268" s="243" t="s">
        <v>82</v>
      </c>
      <c r="AV268" s="13" t="s">
        <v>80</v>
      </c>
      <c r="AW268" s="13" t="s">
        <v>30</v>
      </c>
      <c r="AX268" s="13" t="s">
        <v>73</v>
      </c>
      <c r="AY268" s="243" t="s">
        <v>171</v>
      </c>
    </row>
    <row r="269" s="14" customFormat="1">
      <c r="A269" s="14"/>
      <c r="B269" s="244"/>
      <c r="C269" s="245"/>
      <c r="D269" s="235" t="s">
        <v>179</v>
      </c>
      <c r="E269" s="246" t="s">
        <v>1</v>
      </c>
      <c r="F269" s="247" t="s">
        <v>2157</v>
      </c>
      <c r="G269" s="245"/>
      <c r="H269" s="248">
        <v>4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179</v>
      </c>
      <c r="AU269" s="254" t="s">
        <v>82</v>
      </c>
      <c r="AV269" s="14" t="s">
        <v>82</v>
      </c>
      <c r="AW269" s="14" t="s">
        <v>30</v>
      </c>
      <c r="AX269" s="14" t="s">
        <v>73</v>
      </c>
      <c r="AY269" s="254" t="s">
        <v>171</v>
      </c>
    </row>
    <row r="270" s="13" customFormat="1">
      <c r="A270" s="13"/>
      <c r="B270" s="233"/>
      <c r="C270" s="234"/>
      <c r="D270" s="235" t="s">
        <v>179</v>
      </c>
      <c r="E270" s="236" t="s">
        <v>1</v>
      </c>
      <c r="F270" s="237" t="s">
        <v>2158</v>
      </c>
      <c r="G270" s="234"/>
      <c r="H270" s="236" t="s">
        <v>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179</v>
      </c>
      <c r="AU270" s="243" t="s">
        <v>82</v>
      </c>
      <c r="AV270" s="13" t="s">
        <v>80</v>
      </c>
      <c r="AW270" s="13" t="s">
        <v>30</v>
      </c>
      <c r="AX270" s="13" t="s">
        <v>73</v>
      </c>
      <c r="AY270" s="243" t="s">
        <v>171</v>
      </c>
    </row>
    <row r="271" s="14" customFormat="1">
      <c r="A271" s="14"/>
      <c r="B271" s="244"/>
      <c r="C271" s="245"/>
      <c r="D271" s="235" t="s">
        <v>179</v>
      </c>
      <c r="E271" s="246" t="s">
        <v>1</v>
      </c>
      <c r="F271" s="247" t="s">
        <v>2159</v>
      </c>
      <c r="G271" s="245"/>
      <c r="H271" s="248">
        <v>0.5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179</v>
      </c>
      <c r="AU271" s="254" t="s">
        <v>82</v>
      </c>
      <c r="AV271" s="14" t="s">
        <v>82</v>
      </c>
      <c r="AW271" s="14" t="s">
        <v>30</v>
      </c>
      <c r="AX271" s="14" t="s">
        <v>73</v>
      </c>
      <c r="AY271" s="254" t="s">
        <v>171</v>
      </c>
    </row>
    <row r="272" s="13" customFormat="1">
      <c r="A272" s="13"/>
      <c r="B272" s="233"/>
      <c r="C272" s="234"/>
      <c r="D272" s="235" t="s">
        <v>179</v>
      </c>
      <c r="E272" s="236" t="s">
        <v>1</v>
      </c>
      <c r="F272" s="237" t="s">
        <v>2160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179</v>
      </c>
      <c r="AU272" s="243" t="s">
        <v>82</v>
      </c>
      <c r="AV272" s="13" t="s">
        <v>80</v>
      </c>
      <c r="AW272" s="13" t="s">
        <v>30</v>
      </c>
      <c r="AX272" s="13" t="s">
        <v>73</v>
      </c>
      <c r="AY272" s="243" t="s">
        <v>171</v>
      </c>
    </row>
    <row r="273" s="14" customFormat="1">
      <c r="A273" s="14"/>
      <c r="B273" s="244"/>
      <c r="C273" s="245"/>
      <c r="D273" s="235" t="s">
        <v>179</v>
      </c>
      <c r="E273" s="246" t="s">
        <v>1</v>
      </c>
      <c r="F273" s="247" t="s">
        <v>2161</v>
      </c>
      <c r="G273" s="245"/>
      <c r="H273" s="248">
        <v>0.25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179</v>
      </c>
      <c r="AU273" s="254" t="s">
        <v>82</v>
      </c>
      <c r="AV273" s="14" t="s">
        <v>82</v>
      </c>
      <c r="AW273" s="14" t="s">
        <v>30</v>
      </c>
      <c r="AX273" s="14" t="s">
        <v>73</v>
      </c>
      <c r="AY273" s="254" t="s">
        <v>171</v>
      </c>
    </row>
    <row r="274" s="15" customFormat="1">
      <c r="A274" s="15"/>
      <c r="B274" s="255"/>
      <c r="C274" s="256"/>
      <c r="D274" s="235" t="s">
        <v>179</v>
      </c>
      <c r="E274" s="257" t="s">
        <v>1</v>
      </c>
      <c r="F274" s="258" t="s">
        <v>187</v>
      </c>
      <c r="G274" s="256"/>
      <c r="H274" s="259">
        <v>13.5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5" t="s">
        <v>179</v>
      </c>
      <c r="AU274" s="265" t="s">
        <v>82</v>
      </c>
      <c r="AV274" s="15" t="s">
        <v>177</v>
      </c>
      <c r="AW274" s="15" t="s">
        <v>30</v>
      </c>
      <c r="AX274" s="15" t="s">
        <v>80</v>
      </c>
      <c r="AY274" s="265" t="s">
        <v>171</v>
      </c>
    </row>
    <row r="275" s="12" customFormat="1" ht="22.8" customHeight="1">
      <c r="A275" s="12"/>
      <c r="B275" s="203"/>
      <c r="C275" s="204"/>
      <c r="D275" s="205" t="s">
        <v>72</v>
      </c>
      <c r="E275" s="217" t="s">
        <v>242</v>
      </c>
      <c r="F275" s="217" t="s">
        <v>403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SUM(P276:P333)</f>
        <v>0</v>
      </c>
      <c r="Q275" s="211"/>
      <c r="R275" s="212">
        <f>SUM(R276:R333)</f>
        <v>15.578478000000004</v>
      </c>
      <c r="S275" s="211"/>
      <c r="T275" s="213">
        <f>SUM(T276:T333)</f>
        <v>35.096410249999998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80</v>
      </c>
      <c r="AT275" s="215" t="s">
        <v>72</v>
      </c>
      <c r="AU275" s="215" t="s">
        <v>80</v>
      </c>
      <c r="AY275" s="214" t="s">
        <v>171</v>
      </c>
      <c r="BK275" s="216">
        <f>SUM(BK276:BK333)</f>
        <v>0</v>
      </c>
    </row>
    <row r="276" s="2" customFormat="1" ht="16.5" customHeight="1">
      <c r="A276" s="38"/>
      <c r="B276" s="39"/>
      <c r="C276" s="219" t="s">
        <v>404</v>
      </c>
      <c r="D276" s="219" t="s">
        <v>173</v>
      </c>
      <c r="E276" s="220" t="s">
        <v>2275</v>
      </c>
      <c r="F276" s="221" t="s">
        <v>2276</v>
      </c>
      <c r="G276" s="222" t="s">
        <v>1182</v>
      </c>
      <c r="H276" s="223">
        <v>2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38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177</v>
      </c>
      <c r="AT276" s="231" t="s">
        <v>173</v>
      </c>
      <c r="AU276" s="231" t="s">
        <v>82</v>
      </c>
      <c r="AY276" s="17" t="s">
        <v>171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80</v>
      </c>
      <c r="BK276" s="232">
        <f>ROUND(I276*H276,2)</f>
        <v>0</v>
      </c>
      <c r="BL276" s="17" t="s">
        <v>177</v>
      </c>
      <c r="BM276" s="231" t="s">
        <v>2277</v>
      </c>
    </row>
    <row r="277" s="13" customFormat="1">
      <c r="A277" s="13"/>
      <c r="B277" s="233"/>
      <c r="C277" s="234"/>
      <c r="D277" s="235" t="s">
        <v>179</v>
      </c>
      <c r="E277" s="236" t="s">
        <v>1</v>
      </c>
      <c r="F277" s="237" t="s">
        <v>2278</v>
      </c>
      <c r="G277" s="234"/>
      <c r="H277" s="236" t="s">
        <v>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179</v>
      </c>
      <c r="AU277" s="243" t="s">
        <v>82</v>
      </c>
      <c r="AV277" s="13" t="s">
        <v>80</v>
      </c>
      <c r="AW277" s="13" t="s">
        <v>30</v>
      </c>
      <c r="AX277" s="13" t="s">
        <v>73</v>
      </c>
      <c r="AY277" s="243" t="s">
        <v>171</v>
      </c>
    </row>
    <row r="278" s="14" customFormat="1">
      <c r="A278" s="14"/>
      <c r="B278" s="244"/>
      <c r="C278" s="245"/>
      <c r="D278" s="235" t="s">
        <v>179</v>
      </c>
      <c r="E278" s="246" t="s">
        <v>1</v>
      </c>
      <c r="F278" s="247" t="s">
        <v>390</v>
      </c>
      <c r="G278" s="245"/>
      <c r="H278" s="248">
        <v>2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179</v>
      </c>
      <c r="AU278" s="254" t="s">
        <v>82</v>
      </c>
      <c r="AV278" s="14" t="s">
        <v>82</v>
      </c>
      <c r="AW278" s="14" t="s">
        <v>30</v>
      </c>
      <c r="AX278" s="14" t="s">
        <v>80</v>
      </c>
      <c r="AY278" s="254" t="s">
        <v>171</v>
      </c>
    </row>
    <row r="279" s="2" customFormat="1" ht="24.15" customHeight="1">
      <c r="A279" s="38"/>
      <c r="B279" s="39"/>
      <c r="C279" s="219" t="s">
        <v>430</v>
      </c>
      <c r="D279" s="219" t="s">
        <v>173</v>
      </c>
      <c r="E279" s="220" t="s">
        <v>2279</v>
      </c>
      <c r="F279" s="221" t="s">
        <v>2280</v>
      </c>
      <c r="G279" s="222" t="s">
        <v>239</v>
      </c>
      <c r="H279" s="223">
        <v>10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38</v>
      </c>
      <c r="O279" s="91"/>
      <c r="P279" s="229">
        <f>O279*H279</f>
        <v>0</v>
      </c>
      <c r="Q279" s="229">
        <v>0.10095</v>
      </c>
      <c r="R279" s="229">
        <f>Q279*H279</f>
        <v>1.0095000000000001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177</v>
      </c>
      <c r="AT279" s="231" t="s">
        <v>173</v>
      </c>
      <c r="AU279" s="231" t="s">
        <v>82</v>
      </c>
      <c r="AY279" s="17" t="s">
        <v>171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80</v>
      </c>
      <c r="BK279" s="232">
        <f>ROUND(I279*H279,2)</f>
        <v>0</v>
      </c>
      <c r="BL279" s="17" t="s">
        <v>177</v>
      </c>
      <c r="BM279" s="231" t="s">
        <v>2281</v>
      </c>
    </row>
    <row r="280" s="13" customFormat="1">
      <c r="A280" s="13"/>
      <c r="B280" s="233"/>
      <c r="C280" s="234"/>
      <c r="D280" s="235" t="s">
        <v>179</v>
      </c>
      <c r="E280" s="236" t="s">
        <v>1</v>
      </c>
      <c r="F280" s="237" t="s">
        <v>2282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179</v>
      </c>
      <c r="AU280" s="243" t="s">
        <v>82</v>
      </c>
      <c r="AV280" s="13" t="s">
        <v>80</v>
      </c>
      <c r="AW280" s="13" t="s">
        <v>30</v>
      </c>
      <c r="AX280" s="13" t="s">
        <v>73</v>
      </c>
      <c r="AY280" s="243" t="s">
        <v>171</v>
      </c>
    </row>
    <row r="281" s="14" customFormat="1">
      <c r="A281" s="14"/>
      <c r="B281" s="244"/>
      <c r="C281" s="245"/>
      <c r="D281" s="235" t="s">
        <v>179</v>
      </c>
      <c r="E281" s="246" t="s">
        <v>1</v>
      </c>
      <c r="F281" s="247" t="s">
        <v>107</v>
      </c>
      <c r="G281" s="245"/>
      <c r="H281" s="248">
        <v>10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179</v>
      </c>
      <c r="AU281" s="254" t="s">
        <v>82</v>
      </c>
      <c r="AV281" s="14" t="s">
        <v>82</v>
      </c>
      <c r="AW281" s="14" t="s">
        <v>30</v>
      </c>
      <c r="AX281" s="14" t="s">
        <v>80</v>
      </c>
      <c r="AY281" s="254" t="s">
        <v>171</v>
      </c>
    </row>
    <row r="282" s="2" customFormat="1" ht="16.5" customHeight="1">
      <c r="A282" s="38"/>
      <c r="B282" s="39"/>
      <c r="C282" s="266" t="s">
        <v>435</v>
      </c>
      <c r="D282" s="266" t="s">
        <v>393</v>
      </c>
      <c r="E282" s="267" t="s">
        <v>2283</v>
      </c>
      <c r="F282" s="268" t="s">
        <v>2284</v>
      </c>
      <c r="G282" s="269" t="s">
        <v>239</v>
      </c>
      <c r="H282" s="270">
        <v>11</v>
      </c>
      <c r="I282" s="271"/>
      <c r="J282" s="272">
        <f>ROUND(I282*H282,2)</f>
        <v>0</v>
      </c>
      <c r="K282" s="273"/>
      <c r="L282" s="274"/>
      <c r="M282" s="275" t="s">
        <v>1</v>
      </c>
      <c r="N282" s="276" t="s">
        <v>38</v>
      </c>
      <c r="O282" s="91"/>
      <c r="P282" s="229">
        <f>O282*H282</f>
        <v>0</v>
      </c>
      <c r="Q282" s="229">
        <v>0.028000000000000001</v>
      </c>
      <c r="R282" s="229">
        <f>Q282*H282</f>
        <v>0.308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236</v>
      </c>
      <c r="AT282" s="231" t="s">
        <v>393</v>
      </c>
      <c r="AU282" s="231" t="s">
        <v>82</v>
      </c>
      <c r="AY282" s="17" t="s">
        <v>171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80</v>
      </c>
      <c r="BK282" s="232">
        <f>ROUND(I282*H282,2)</f>
        <v>0</v>
      </c>
      <c r="BL282" s="17" t="s">
        <v>177</v>
      </c>
      <c r="BM282" s="231" t="s">
        <v>2285</v>
      </c>
    </row>
    <row r="283" s="14" customFormat="1">
      <c r="A283" s="14"/>
      <c r="B283" s="244"/>
      <c r="C283" s="245"/>
      <c r="D283" s="235" t="s">
        <v>179</v>
      </c>
      <c r="E283" s="245"/>
      <c r="F283" s="247" t="s">
        <v>2286</v>
      </c>
      <c r="G283" s="245"/>
      <c r="H283" s="248">
        <v>11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179</v>
      </c>
      <c r="AU283" s="254" t="s">
        <v>82</v>
      </c>
      <c r="AV283" s="14" t="s">
        <v>82</v>
      </c>
      <c r="AW283" s="14" t="s">
        <v>4</v>
      </c>
      <c r="AX283" s="14" t="s">
        <v>80</v>
      </c>
      <c r="AY283" s="254" t="s">
        <v>171</v>
      </c>
    </row>
    <row r="284" s="2" customFormat="1" ht="16.5" customHeight="1">
      <c r="A284" s="38"/>
      <c r="B284" s="39"/>
      <c r="C284" s="219" t="s">
        <v>441</v>
      </c>
      <c r="D284" s="219" t="s">
        <v>173</v>
      </c>
      <c r="E284" s="220" t="s">
        <v>2032</v>
      </c>
      <c r="F284" s="221" t="s">
        <v>2287</v>
      </c>
      <c r="G284" s="222" t="s">
        <v>1182</v>
      </c>
      <c r="H284" s="223">
        <v>2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38</v>
      </c>
      <c r="O284" s="91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177</v>
      </c>
      <c r="AT284" s="231" t="s">
        <v>173</v>
      </c>
      <c r="AU284" s="231" t="s">
        <v>82</v>
      </c>
      <c r="AY284" s="17" t="s">
        <v>171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80</v>
      </c>
      <c r="BK284" s="232">
        <f>ROUND(I284*H284,2)</f>
        <v>0</v>
      </c>
      <c r="BL284" s="17" t="s">
        <v>177</v>
      </c>
      <c r="BM284" s="231" t="s">
        <v>2288</v>
      </c>
    </row>
    <row r="285" s="2" customFormat="1" ht="24.15" customHeight="1">
      <c r="A285" s="38"/>
      <c r="B285" s="39"/>
      <c r="C285" s="219" t="s">
        <v>459</v>
      </c>
      <c r="D285" s="219" t="s">
        <v>173</v>
      </c>
      <c r="E285" s="220" t="s">
        <v>2289</v>
      </c>
      <c r="F285" s="221" t="s">
        <v>2290</v>
      </c>
      <c r="G285" s="222" t="s">
        <v>239</v>
      </c>
      <c r="H285" s="223">
        <v>32.200000000000003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38</v>
      </c>
      <c r="O285" s="91"/>
      <c r="P285" s="229">
        <f>O285*H285</f>
        <v>0</v>
      </c>
      <c r="Q285" s="229">
        <v>0.43819000000000002</v>
      </c>
      <c r="R285" s="229">
        <f>Q285*H285</f>
        <v>14.109718000000003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177</v>
      </c>
      <c r="AT285" s="231" t="s">
        <v>173</v>
      </c>
      <c r="AU285" s="231" t="s">
        <v>82</v>
      </c>
      <c r="AY285" s="17" t="s">
        <v>171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80</v>
      </c>
      <c r="BK285" s="232">
        <f>ROUND(I285*H285,2)</f>
        <v>0</v>
      </c>
      <c r="BL285" s="17" t="s">
        <v>177</v>
      </c>
      <c r="BM285" s="231" t="s">
        <v>2291</v>
      </c>
    </row>
    <row r="286" s="14" customFormat="1">
      <c r="A286" s="14"/>
      <c r="B286" s="244"/>
      <c r="C286" s="245"/>
      <c r="D286" s="235" t="s">
        <v>179</v>
      </c>
      <c r="E286" s="246" t="s">
        <v>1</v>
      </c>
      <c r="F286" s="247" t="s">
        <v>2292</v>
      </c>
      <c r="G286" s="245"/>
      <c r="H286" s="248">
        <v>16.199999999999999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179</v>
      </c>
      <c r="AU286" s="254" t="s">
        <v>82</v>
      </c>
      <c r="AV286" s="14" t="s">
        <v>82</v>
      </c>
      <c r="AW286" s="14" t="s">
        <v>30</v>
      </c>
      <c r="AX286" s="14" t="s">
        <v>73</v>
      </c>
      <c r="AY286" s="254" t="s">
        <v>171</v>
      </c>
    </row>
    <row r="287" s="14" customFormat="1">
      <c r="A287" s="14"/>
      <c r="B287" s="244"/>
      <c r="C287" s="245"/>
      <c r="D287" s="235" t="s">
        <v>179</v>
      </c>
      <c r="E287" s="246" t="s">
        <v>1</v>
      </c>
      <c r="F287" s="247" t="s">
        <v>307</v>
      </c>
      <c r="G287" s="245"/>
      <c r="H287" s="248">
        <v>16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179</v>
      </c>
      <c r="AU287" s="254" t="s">
        <v>82</v>
      </c>
      <c r="AV287" s="14" t="s">
        <v>82</v>
      </c>
      <c r="AW287" s="14" t="s">
        <v>30</v>
      </c>
      <c r="AX287" s="14" t="s">
        <v>73</v>
      </c>
      <c r="AY287" s="254" t="s">
        <v>171</v>
      </c>
    </row>
    <row r="288" s="15" customFormat="1">
      <c r="A288" s="15"/>
      <c r="B288" s="255"/>
      <c r="C288" s="256"/>
      <c r="D288" s="235" t="s">
        <v>179</v>
      </c>
      <c r="E288" s="257" t="s">
        <v>1</v>
      </c>
      <c r="F288" s="258" t="s">
        <v>187</v>
      </c>
      <c r="G288" s="256"/>
      <c r="H288" s="259">
        <v>32.200000000000003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5" t="s">
        <v>179</v>
      </c>
      <c r="AU288" s="265" t="s">
        <v>82</v>
      </c>
      <c r="AV288" s="15" t="s">
        <v>177</v>
      </c>
      <c r="AW288" s="15" t="s">
        <v>30</v>
      </c>
      <c r="AX288" s="15" t="s">
        <v>80</v>
      </c>
      <c r="AY288" s="265" t="s">
        <v>171</v>
      </c>
    </row>
    <row r="289" s="2" customFormat="1" ht="16.5" customHeight="1">
      <c r="A289" s="38"/>
      <c r="B289" s="39"/>
      <c r="C289" s="266" t="s">
        <v>466</v>
      </c>
      <c r="D289" s="266" t="s">
        <v>393</v>
      </c>
      <c r="E289" s="267" t="s">
        <v>2293</v>
      </c>
      <c r="F289" s="268" t="s">
        <v>2294</v>
      </c>
      <c r="G289" s="269" t="s">
        <v>239</v>
      </c>
      <c r="H289" s="270">
        <v>16.199999999999999</v>
      </c>
      <c r="I289" s="271"/>
      <c r="J289" s="272">
        <f>ROUND(I289*H289,2)</f>
        <v>0</v>
      </c>
      <c r="K289" s="273"/>
      <c r="L289" s="274"/>
      <c r="M289" s="275" t="s">
        <v>1</v>
      </c>
      <c r="N289" s="276" t="s">
        <v>38</v>
      </c>
      <c r="O289" s="91"/>
      <c r="P289" s="229">
        <f>O289*H289</f>
        <v>0</v>
      </c>
      <c r="Q289" s="229">
        <v>0.0083000000000000001</v>
      </c>
      <c r="R289" s="229">
        <f>Q289*H289</f>
        <v>0.13446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236</v>
      </c>
      <c r="AT289" s="231" t="s">
        <v>393</v>
      </c>
      <c r="AU289" s="231" t="s">
        <v>82</v>
      </c>
      <c r="AY289" s="17" t="s">
        <v>171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80</v>
      </c>
      <c r="BK289" s="232">
        <f>ROUND(I289*H289,2)</f>
        <v>0</v>
      </c>
      <c r="BL289" s="17" t="s">
        <v>177</v>
      </c>
      <c r="BM289" s="231" t="s">
        <v>2295</v>
      </c>
    </row>
    <row r="290" s="13" customFormat="1">
      <c r="A290" s="13"/>
      <c r="B290" s="233"/>
      <c r="C290" s="234"/>
      <c r="D290" s="235" t="s">
        <v>179</v>
      </c>
      <c r="E290" s="236" t="s">
        <v>1</v>
      </c>
      <c r="F290" s="237" t="s">
        <v>2296</v>
      </c>
      <c r="G290" s="234"/>
      <c r="H290" s="236" t="s">
        <v>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179</v>
      </c>
      <c r="AU290" s="243" t="s">
        <v>82</v>
      </c>
      <c r="AV290" s="13" t="s">
        <v>80</v>
      </c>
      <c r="AW290" s="13" t="s">
        <v>30</v>
      </c>
      <c r="AX290" s="13" t="s">
        <v>73</v>
      </c>
      <c r="AY290" s="243" t="s">
        <v>171</v>
      </c>
    </row>
    <row r="291" s="14" customFormat="1">
      <c r="A291" s="14"/>
      <c r="B291" s="244"/>
      <c r="C291" s="245"/>
      <c r="D291" s="235" t="s">
        <v>179</v>
      </c>
      <c r="E291" s="246" t="s">
        <v>1</v>
      </c>
      <c r="F291" s="247" t="s">
        <v>2292</v>
      </c>
      <c r="G291" s="245"/>
      <c r="H291" s="248">
        <v>16.199999999999999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179</v>
      </c>
      <c r="AU291" s="254" t="s">
        <v>82</v>
      </c>
      <c r="AV291" s="14" t="s">
        <v>82</v>
      </c>
      <c r="AW291" s="14" t="s">
        <v>30</v>
      </c>
      <c r="AX291" s="14" t="s">
        <v>73</v>
      </c>
      <c r="AY291" s="254" t="s">
        <v>171</v>
      </c>
    </row>
    <row r="292" s="15" customFormat="1">
      <c r="A292" s="15"/>
      <c r="B292" s="255"/>
      <c r="C292" s="256"/>
      <c r="D292" s="235" t="s">
        <v>179</v>
      </c>
      <c r="E292" s="257" t="s">
        <v>1</v>
      </c>
      <c r="F292" s="258" t="s">
        <v>187</v>
      </c>
      <c r="G292" s="256"/>
      <c r="H292" s="259">
        <v>16.199999999999999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5" t="s">
        <v>179</v>
      </c>
      <c r="AU292" s="265" t="s">
        <v>82</v>
      </c>
      <c r="AV292" s="15" t="s">
        <v>177</v>
      </c>
      <c r="AW292" s="15" t="s">
        <v>30</v>
      </c>
      <c r="AX292" s="15" t="s">
        <v>80</v>
      </c>
      <c r="AY292" s="265" t="s">
        <v>171</v>
      </c>
    </row>
    <row r="293" s="2" customFormat="1" ht="24.15" customHeight="1">
      <c r="A293" s="38"/>
      <c r="B293" s="39"/>
      <c r="C293" s="219" t="s">
        <v>474</v>
      </c>
      <c r="D293" s="219" t="s">
        <v>173</v>
      </c>
      <c r="E293" s="220" t="s">
        <v>2297</v>
      </c>
      <c r="F293" s="221" t="s">
        <v>2298</v>
      </c>
      <c r="G293" s="222" t="s">
        <v>195</v>
      </c>
      <c r="H293" s="223">
        <v>2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38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177</v>
      </c>
      <c r="AT293" s="231" t="s">
        <v>173</v>
      </c>
      <c r="AU293" s="231" t="s">
        <v>82</v>
      </c>
      <c r="AY293" s="17" t="s">
        <v>171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80</v>
      </c>
      <c r="BK293" s="232">
        <f>ROUND(I293*H293,2)</f>
        <v>0</v>
      </c>
      <c r="BL293" s="17" t="s">
        <v>177</v>
      </c>
      <c r="BM293" s="231" t="s">
        <v>2299</v>
      </c>
    </row>
    <row r="294" s="13" customFormat="1">
      <c r="A294" s="13"/>
      <c r="B294" s="233"/>
      <c r="C294" s="234"/>
      <c r="D294" s="235" t="s">
        <v>179</v>
      </c>
      <c r="E294" s="236" t="s">
        <v>1</v>
      </c>
      <c r="F294" s="237" t="s">
        <v>2278</v>
      </c>
      <c r="G294" s="234"/>
      <c r="H294" s="236" t="s">
        <v>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179</v>
      </c>
      <c r="AU294" s="243" t="s">
        <v>82</v>
      </c>
      <c r="AV294" s="13" t="s">
        <v>80</v>
      </c>
      <c r="AW294" s="13" t="s">
        <v>30</v>
      </c>
      <c r="AX294" s="13" t="s">
        <v>73</v>
      </c>
      <c r="AY294" s="243" t="s">
        <v>171</v>
      </c>
    </row>
    <row r="295" s="14" customFormat="1">
      <c r="A295" s="14"/>
      <c r="B295" s="244"/>
      <c r="C295" s="245"/>
      <c r="D295" s="235" t="s">
        <v>179</v>
      </c>
      <c r="E295" s="246" t="s">
        <v>1</v>
      </c>
      <c r="F295" s="247" t="s">
        <v>390</v>
      </c>
      <c r="G295" s="245"/>
      <c r="H295" s="248">
        <v>2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179</v>
      </c>
      <c r="AU295" s="254" t="s">
        <v>82</v>
      </c>
      <c r="AV295" s="14" t="s">
        <v>82</v>
      </c>
      <c r="AW295" s="14" t="s">
        <v>30</v>
      </c>
      <c r="AX295" s="14" t="s">
        <v>80</v>
      </c>
      <c r="AY295" s="254" t="s">
        <v>171</v>
      </c>
    </row>
    <row r="296" s="2" customFormat="1" ht="33" customHeight="1">
      <c r="A296" s="38"/>
      <c r="B296" s="39"/>
      <c r="C296" s="219" t="s">
        <v>478</v>
      </c>
      <c r="D296" s="219" t="s">
        <v>173</v>
      </c>
      <c r="E296" s="220" t="s">
        <v>2300</v>
      </c>
      <c r="F296" s="221" t="s">
        <v>2301</v>
      </c>
      <c r="G296" s="222" t="s">
        <v>211</v>
      </c>
      <c r="H296" s="223">
        <v>140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38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177</v>
      </c>
      <c r="AT296" s="231" t="s">
        <v>173</v>
      </c>
      <c r="AU296" s="231" t="s">
        <v>82</v>
      </c>
      <c r="AY296" s="17" t="s">
        <v>171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80</v>
      </c>
      <c r="BK296" s="232">
        <f>ROUND(I296*H296,2)</f>
        <v>0</v>
      </c>
      <c r="BL296" s="17" t="s">
        <v>177</v>
      </c>
      <c r="BM296" s="231" t="s">
        <v>2302</v>
      </c>
    </row>
    <row r="297" s="14" customFormat="1">
      <c r="A297" s="14"/>
      <c r="B297" s="244"/>
      <c r="C297" s="245"/>
      <c r="D297" s="235" t="s">
        <v>179</v>
      </c>
      <c r="E297" s="246" t="s">
        <v>1</v>
      </c>
      <c r="F297" s="247" t="s">
        <v>2303</v>
      </c>
      <c r="G297" s="245"/>
      <c r="H297" s="248">
        <v>140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179</v>
      </c>
      <c r="AU297" s="254" t="s">
        <v>82</v>
      </c>
      <c r="AV297" s="14" t="s">
        <v>82</v>
      </c>
      <c r="AW297" s="14" t="s">
        <v>30</v>
      </c>
      <c r="AX297" s="14" t="s">
        <v>80</v>
      </c>
      <c r="AY297" s="254" t="s">
        <v>171</v>
      </c>
    </row>
    <row r="298" s="2" customFormat="1" ht="33" customHeight="1">
      <c r="A298" s="38"/>
      <c r="B298" s="39"/>
      <c r="C298" s="219" t="s">
        <v>482</v>
      </c>
      <c r="D298" s="219" t="s">
        <v>173</v>
      </c>
      <c r="E298" s="220" t="s">
        <v>2304</v>
      </c>
      <c r="F298" s="221" t="s">
        <v>2305</v>
      </c>
      <c r="G298" s="222" t="s">
        <v>211</v>
      </c>
      <c r="H298" s="223">
        <v>980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38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177</v>
      </c>
      <c r="AT298" s="231" t="s">
        <v>173</v>
      </c>
      <c r="AU298" s="231" t="s">
        <v>82</v>
      </c>
      <c r="AY298" s="17" t="s">
        <v>171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80</v>
      </c>
      <c r="BK298" s="232">
        <f>ROUND(I298*H298,2)</f>
        <v>0</v>
      </c>
      <c r="BL298" s="17" t="s">
        <v>177</v>
      </c>
      <c r="BM298" s="231" t="s">
        <v>2306</v>
      </c>
    </row>
    <row r="299" s="14" customFormat="1">
      <c r="A299" s="14"/>
      <c r="B299" s="244"/>
      <c r="C299" s="245"/>
      <c r="D299" s="235" t="s">
        <v>179</v>
      </c>
      <c r="E299" s="246" t="s">
        <v>1</v>
      </c>
      <c r="F299" s="247" t="s">
        <v>2307</v>
      </c>
      <c r="G299" s="245"/>
      <c r="H299" s="248">
        <v>980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179</v>
      </c>
      <c r="AU299" s="254" t="s">
        <v>82</v>
      </c>
      <c r="AV299" s="14" t="s">
        <v>82</v>
      </c>
      <c r="AW299" s="14" t="s">
        <v>30</v>
      </c>
      <c r="AX299" s="14" t="s">
        <v>80</v>
      </c>
      <c r="AY299" s="254" t="s">
        <v>171</v>
      </c>
    </row>
    <row r="300" s="2" customFormat="1" ht="33" customHeight="1">
      <c r="A300" s="38"/>
      <c r="B300" s="39"/>
      <c r="C300" s="219" t="s">
        <v>486</v>
      </c>
      <c r="D300" s="219" t="s">
        <v>173</v>
      </c>
      <c r="E300" s="220" t="s">
        <v>2308</v>
      </c>
      <c r="F300" s="221" t="s">
        <v>2309</v>
      </c>
      <c r="G300" s="222" t="s">
        <v>211</v>
      </c>
      <c r="H300" s="223">
        <v>140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38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177</v>
      </c>
      <c r="AT300" s="231" t="s">
        <v>173</v>
      </c>
      <c r="AU300" s="231" t="s">
        <v>82</v>
      </c>
      <c r="AY300" s="17" t="s">
        <v>171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80</v>
      </c>
      <c r="BK300" s="232">
        <f>ROUND(I300*H300,2)</f>
        <v>0</v>
      </c>
      <c r="BL300" s="17" t="s">
        <v>177</v>
      </c>
      <c r="BM300" s="231" t="s">
        <v>2310</v>
      </c>
    </row>
    <row r="301" s="14" customFormat="1">
      <c r="A301" s="14"/>
      <c r="B301" s="244"/>
      <c r="C301" s="245"/>
      <c r="D301" s="235" t="s">
        <v>179</v>
      </c>
      <c r="E301" s="246" t="s">
        <v>1</v>
      </c>
      <c r="F301" s="247" t="s">
        <v>2303</v>
      </c>
      <c r="G301" s="245"/>
      <c r="H301" s="248">
        <v>140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179</v>
      </c>
      <c r="AU301" s="254" t="s">
        <v>82</v>
      </c>
      <c r="AV301" s="14" t="s">
        <v>82</v>
      </c>
      <c r="AW301" s="14" t="s">
        <v>30</v>
      </c>
      <c r="AX301" s="14" t="s">
        <v>80</v>
      </c>
      <c r="AY301" s="254" t="s">
        <v>171</v>
      </c>
    </row>
    <row r="302" s="2" customFormat="1" ht="16.5" customHeight="1">
      <c r="A302" s="38"/>
      <c r="B302" s="39"/>
      <c r="C302" s="219" t="s">
        <v>490</v>
      </c>
      <c r="D302" s="219" t="s">
        <v>173</v>
      </c>
      <c r="E302" s="220" t="s">
        <v>2311</v>
      </c>
      <c r="F302" s="221" t="s">
        <v>2312</v>
      </c>
      <c r="G302" s="222" t="s">
        <v>211</v>
      </c>
      <c r="H302" s="223">
        <v>60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38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177</v>
      </c>
      <c r="AT302" s="231" t="s">
        <v>173</v>
      </c>
      <c r="AU302" s="231" t="s">
        <v>82</v>
      </c>
      <c r="AY302" s="17" t="s">
        <v>171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80</v>
      </c>
      <c r="BK302" s="232">
        <f>ROUND(I302*H302,2)</f>
        <v>0</v>
      </c>
      <c r="BL302" s="17" t="s">
        <v>177</v>
      </c>
      <c r="BM302" s="231" t="s">
        <v>2313</v>
      </c>
    </row>
    <row r="303" s="13" customFormat="1">
      <c r="A303" s="13"/>
      <c r="B303" s="233"/>
      <c r="C303" s="234"/>
      <c r="D303" s="235" t="s">
        <v>179</v>
      </c>
      <c r="E303" s="236" t="s">
        <v>1</v>
      </c>
      <c r="F303" s="237" t="s">
        <v>2314</v>
      </c>
      <c r="G303" s="234"/>
      <c r="H303" s="236" t="s">
        <v>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179</v>
      </c>
      <c r="AU303" s="243" t="s">
        <v>82</v>
      </c>
      <c r="AV303" s="13" t="s">
        <v>80</v>
      </c>
      <c r="AW303" s="13" t="s">
        <v>30</v>
      </c>
      <c r="AX303" s="13" t="s">
        <v>73</v>
      </c>
      <c r="AY303" s="243" t="s">
        <v>171</v>
      </c>
    </row>
    <row r="304" s="14" customFormat="1">
      <c r="A304" s="14"/>
      <c r="B304" s="244"/>
      <c r="C304" s="245"/>
      <c r="D304" s="235" t="s">
        <v>179</v>
      </c>
      <c r="E304" s="246" t="s">
        <v>1</v>
      </c>
      <c r="F304" s="247" t="s">
        <v>595</v>
      </c>
      <c r="G304" s="245"/>
      <c r="H304" s="248">
        <v>60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179</v>
      </c>
      <c r="AU304" s="254" t="s">
        <v>82</v>
      </c>
      <c r="AV304" s="14" t="s">
        <v>82</v>
      </c>
      <c r="AW304" s="14" t="s">
        <v>30</v>
      </c>
      <c r="AX304" s="14" t="s">
        <v>80</v>
      </c>
      <c r="AY304" s="254" t="s">
        <v>171</v>
      </c>
    </row>
    <row r="305" s="2" customFormat="1" ht="44.25" customHeight="1">
      <c r="A305" s="38"/>
      <c r="B305" s="39"/>
      <c r="C305" s="219" t="s">
        <v>512</v>
      </c>
      <c r="D305" s="219" t="s">
        <v>173</v>
      </c>
      <c r="E305" s="220" t="s">
        <v>2315</v>
      </c>
      <c r="F305" s="221" t="s">
        <v>2316</v>
      </c>
      <c r="G305" s="222" t="s">
        <v>211</v>
      </c>
      <c r="H305" s="223">
        <v>60</v>
      </c>
      <c r="I305" s="224"/>
      <c r="J305" s="225">
        <f>ROUND(I305*H305,2)</f>
        <v>0</v>
      </c>
      <c r="K305" s="226"/>
      <c r="L305" s="44"/>
      <c r="M305" s="227" t="s">
        <v>1</v>
      </c>
      <c r="N305" s="228" t="s">
        <v>38</v>
      </c>
      <c r="O305" s="91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177</v>
      </c>
      <c r="AT305" s="231" t="s">
        <v>173</v>
      </c>
      <c r="AU305" s="231" t="s">
        <v>82</v>
      </c>
      <c r="AY305" s="17" t="s">
        <v>171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80</v>
      </c>
      <c r="BK305" s="232">
        <f>ROUND(I305*H305,2)</f>
        <v>0</v>
      </c>
      <c r="BL305" s="17" t="s">
        <v>177</v>
      </c>
      <c r="BM305" s="231" t="s">
        <v>2317</v>
      </c>
    </row>
    <row r="306" s="13" customFormat="1">
      <c r="A306" s="13"/>
      <c r="B306" s="233"/>
      <c r="C306" s="234"/>
      <c r="D306" s="235" t="s">
        <v>179</v>
      </c>
      <c r="E306" s="236" t="s">
        <v>1</v>
      </c>
      <c r="F306" s="237" t="s">
        <v>2314</v>
      </c>
      <c r="G306" s="234"/>
      <c r="H306" s="236" t="s">
        <v>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179</v>
      </c>
      <c r="AU306" s="243" t="s">
        <v>82</v>
      </c>
      <c r="AV306" s="13" t="s">
        <v>80</v>
      </c>
      <c r="AW306" s="13" t="s">
        <v>30</v>
      </c>
      <c r="AX306" s="13" t="s">
        <v>73</v>
      </c>
      <c r="AY306" s="243" t="s">
        <v>171</v>
      </c>
    </row>
    <row r="307" s="14" customFormat="1">
      <c r="A307" s="14"/>
      <c r="B307" s="244"/>
      <c r="C307" s="245"/>
      <c r="D307" s="235" t="s">
        <v>179</v>
      </c>
      <c r="E307" s="246" t="s">
        <v>1</v>
      </c>
      <c r="F307" s="247" t="s">
        <v>595</v>
      </c>
      <c r="G307" s="245"/>
      <c r="H307" s="248">
        <v>60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179</v>
      </c>
      <c r="AU307" s="254" t="s">
        <v>82</v>
      </c>
      <c r="AV307" s="14" t="s">
        <v>82</v>
      </c>
      <c r="AW307" s="14" t="s">
        <v>30</v>
      </c>
      <c r="AX307" s="14" t="s">
        <v>80</v>
      </c>
      <c r="AY307" s="254" t="s">
        <v>171</v>
      </c>
    </row>
    <row r="308" s="2" customFormat="1" ht="21.75" customHeight="1">
      <c r="A308" s="38"/>
      <c r="B308" s="39"/>
      <c r="C308" s="219" t="s">
        <v>516</v>
      </c>
      <c r="D308" s="219" t="s">
        <v>173</v>
      </c>
      <c r="E308" s="220" t="s">
        <v>2318</v>
      </c>
      <c r="F308" s="221" t="s">
        <v>2319</v>
      </c>
      <c r="G308" s="222" t="s">
        <v>211</v>
      </c>
      <c r="H308" s="223">
        <v>60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38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177</v>
      </c>
      <c r="AT308" s="231" t="s">
        <v>173</v>
      </c>
      <c r="AU308" s="231" t="s">
        <v>82</v>
      </c>
      <c r="AY308" s="17" t="s">
        <v>171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80</v>
      </c>
      <c r="BK308" s="232">
        <f>ROUND(I308*H308,2)</f>
        <v>0</v>
      </c>
      <c r="BL308" s="17" t="s">
        <v>177</v>
      </c>
      <c r="BM308" s="231" t="s">
        <v>2320</v>
      </c>
    </row>
    <row r="309" s="13" customFormat="1">
      <c r="A309" s="13"/>
      <c r="B309" s="233"/>
      <c r="C309" s="234"/>
      <c r="D309" s="235" t="s">
        <v>179</v>
      </c>
      <c r="E309" s="236" t="s">
        <v>1</v>
      </c>
      <c r="F309" s="237" t="s">
        <v>2314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179</v>
      </c>
      <c r="AU309" s="243" t="s">
        <v>82</v>
      </c>
      <c r="AV309" s="13" t="s">
        <v>80</v>
      </c>
      <c r="AW309" s="13" t="s">
        <v>30</v>
      </c>
      <c r="AX309" s="13" t="s">
        <v>73</v>
      </c>
      <c r="AY309" s="243" t="s">
        <v>171</v>
      </c>
    </row>
    <row r="310" s="14" customFormat="1">
      <c r="A310" s="14"/>
      <c r="B310" s="244"/>
      <c r="C310" s="245"/>
      <c r="D310" s="235" t="s">
        <v>179</v>
      </c>
      <c r="E310" s="246" t="s">
        <v>1</v>
      </c>
      <c r="F310" s="247" t="s">
        <v>595</v>
      </c>
      <c r="G310" s="245"/>
      <c r="H310" s="248">
        <v>60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179</v>
      </c>
      <c r="AU310" s="254" t="s">
        <v>82</v>
      </c>
      <c r="AV310" s="14" t="s">
        <v>82</v>
      </c>
      <c r="AW310" s="14" t="s">
        <v>30</v>
      </c>
      <c r="AX310" s="14" t="s">
        <v>80</v>
      </c>
      <c r="AY310" s="254" t="s">
        <v>171</v>
      </c>
    </row>
    <row r="311" s="2" customFormat="1" ht="37.8" customHeight="1">
      <c r="A311" s="38"/>
      <c r="B311" s="39"/>
      <c r="C311" s="219" t="s">
        <v>523</v>
      </c>
      <c r="D311" s="219" t="s">
        <v>173</v>
      </c>
      <c r="E311" s="220" t="s">
        <v>2321</v>
      </c>
      <c r="F311" s="221" t="s">
        <v>2322</v>
      </c>
      <c r="G311" s="222" t="s">
        <v>211</v>
      </c>
      <c r="H311" s="223">
        <v>80</v>
      </c>
      <c r="I311" s="224"/>
      <c r="J311" s="225">
        <f>ROUND(I311*H311,2)</f>
        <v>0</v>
      </c>
      <c r="K311" s="226"/>
      <c r="L311" s="44"/>
      <c r="M311" s="227" t="s">
        <v>1</v>
      </c>
      <c r="N311" s="228" t="s">
        <v>38</v>
      </c>
      <c r="O311" s="91"/>
      <c r="P311" s="229">
        <f>O311*H311</f>
        <v>0</v>
      </c>
      <c r="Q311" s="229">
        <v>0.00021000000000000001</v>
      </c>
      <c r="R311" s="229">
        <f>Q311*H311</f>
        <v>0.016800000000000002</v>
      </c>
      <c r="S311" s="229">
        <v>0</v>
      </c>
      <c r="T311" s="23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1" t="s">
        <v>177</v>
      </c>
      <c r="AT311" s="231" t="s">
        <v>173</v>
      </c>
      <c r="AU311" s="231" t="s">
        <v>82</v>
      </c>
      <c r="AY311" s="17" t="s">
        <v>171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7" t="s">
        <v>80</v>
      </c>
      <c r="BK311" s="232">
        <f>ROUND(I311*H311,2)</f>
        <v>0</v>
      </c>
      <c r="BL311" s="17" t="s">
        <v>177</v>
      </c>
      <c r="BM311" s="231" t="s">
        <v>2323</v>
      </c>
    </row>
    <row r="312" s="14" customFormat="1">
      <c r="A312" s="14"/>
      <c r="B312" s="244"/>
      <c r="C312" s="245"/>
      <c r="D312" s="235" t="s">
        <v>179</v>
      </c>
      <c r="E312" s="246" t="s">
        <v>1</v>
      </c>
      <c r="F312" s="247" t="s">
        <v>695</v>
      </c>
      <c r="G312" s="245"/>
      <c r="H312" s="248">
        <v>80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179</v>
      </c>
      <c r="AU312" s="254" t="s">
        <v>82</v>
      </c>
      <c r="AV312" s="14" t="s">
        <v>82</v>
      </c>
      <c r="AW312" s="14" t="s">
        <v>30</v>
      </c>
      <c r="AX312" s="14" t="s">
        <v>80</v>
      </c>
      <c r="AY312" s="254" t="s">
        <v>171</v>
      </c>
    </row>
    <row r="313" s="2" customFormat="1" ht="24.15" customHeight="1">
      <c r="A313" s="38"/>
      <c r="B313" s="39"/>
      <c r="C313" s="219" t="s">
        <v>527</v>
      </c>
      <c r="D313" s="219" t="s">
        <v>173</v>
      </c>
      <c r="E313" s="220" t="s">
        <v>2036</v>
      </c>
      <c r="F313" s="221" t="s">
        <v>2037</v>
      </c>
      <c r="G313" s="222" t="s">
        <v>211</v>
      </c>
      <c r="H313" s="223">
        <v>539.21900000000005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38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177</v>
      </c>
      <c r="AT313" s="231" t="s">
        <v>173</v>
      </c>
      <c r="AU313" s="231" t="s">
        <v>82</v>
      </c>
      <c r="AY313" s="17" t="s">
        <v>171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80</v>
      </c>
      <c r="BK313" s="232">
        <f>ROUND(I313*H313,2)</f>
        <v>0</v>
      </c>
      <c r="BL313" s="17" t="s">
        <v>177</v>
      </c>
      <c r="BM313" s="231" t="s">
        <v>2324</v>
      </c>
    </row>
    <row r="314" s="13" customFormat="1">
      <c r="A314" s="13"/>
      <c r="B314" s="233"/>
      <c r="C314" s="234"/>
      <c r="D314" s="235" t="s">
        <v>179</v>
      </c>
      <c r="E314" s="236" t="s">
        <v>1</v>
      </c>
      <c r="F314" s="237" t="s">
        <v>2039</v>
      </c>
      <c r="G314" s="234"/>
      <c r="H314" s="236" t="s">
        <v>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179</v>
      </c>
      <c r="AU314" s="243" t="s">
        <v>82</v>
      </c>
      <c r="AV314" s="13" t="s">
        <v>80</v>
      </c>
      <c r="AW314" s="13" t="s">
        <v>30</v>
      </c>
      <c r="AX314" s="13" t="s">
        <v>73</v>
      </c>
      <c r="AY314" s="243" t="s">
        <v>171</v>
      </c>
    </row>
    <row r="315" s="14" customFormat="1">
      <c r="A315" s="14"/>
      <c r="B315" s="244"/>
      <c r="C315" s="245"/>
      <c r="D315" s="235" t="s">
        <v>179</v>
      </c>
      <c r="E315" s="246" t="s">
        <v>1</v>
      </c>
      <c r="F315" s="247" t="s">
        <v>2325</v>
      </c>
      <c r="G315" s="245"/>
      <c r="H315" s="248">
        <v>539.21900000000005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179</v>
      </c>
      <c r="AU315" s="254" t="s">
        <v>82</v>
      </c>
      <c r="AV315" s="14" t="s">
        <v>82</v>
      </c>
      <c r="AW315" s="14" t="s">
        <v>30</v>
      </c>
      <c r="AX315" s="14" t="s">
        <v>80</v>
      </c>
      <c r="AY315" s="254" t="s">
        <v>171</v>
      </c>
    </row>
    <row r="316" s="2" customFormat="1" ht="16.5" customHeight="1">
      <c r="A316" s="38"/>
      <c r="B316" s="39"/>
      <c r="C316" s="219" t="s">
        <v>533</v>
      </c>
      <c r="D316" s="219" t="s">
        <v>173</v>
      </c>
      <c r="E316" s="220" t="s">
        <v>436</v>
      </c>
      <c r="F316" s="221" t="s">
        <v>437</v>
      </c>
      <c r="G316" s="222" t="s">
        <v>211</v>
      </c>
      <c r="H316" s="223">
        <v>5000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38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177</v>
      </c>
      <c r="AT316" s="231" t="s">
        <v>173</v>
      </c>
      <c r="AU316" s="231" t="s">
        <v>82</v>
      </c>
      <c r="AY316" s="17" t="s">
        <v>171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80</v>
      </c>
      <c r="BK316" s="232">
        <f>ROUND(I316*H316,2)</f>
        <v>0</v>
      </c>
      <c r="BL316" s="17" t="s">
        <v>177</v>
      </c>
      <c r="BM316" s="231" t="s">
        <v>2326</v>
      </c>
    </row>
    <row r="317" s="13" customFormat="1">
      <c r="A317" s="13"/>
      <c r="B317" s="233"/>
      <c r="C317" s="234"/>
      <c r="D317" s="235" t="s">
        <v>179</v>
      </c>
      <c r="E317" s="236" t="s">
        <v>1</v>
      </c>
      <c r="F317" s="237" t="s">
        <v>2042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179</v>
      </c>
      <c r="AU317" s="243" t="s">
        <v>82</v>
      </c>
      <c r="AV317" s="13" t="s">
        <v>80</v>
      </c>
      <c r="AW317" s="13" t="s">
        <v>30</v>
      </c>
      <c r="AX317" s="13" t="s">
        <v>73</v>
      </c>
      <c r="AY317" s="243" t="s">
        <v>171</v>
      </c>
    </row>
    <row r="318" s="14" customFormat="1">
      <c r="A318" s="14"/>
      <c r="B318" s="244"/>
      <c r="C318" s="245"/>
      <c r="D318" s="235" t="s">
        <v>179</v>
      </c>
      <c r="E318" s="246" t="s">
        <v>1</v>
      </c>
      <c r="F318" s="247" t="s">
        <v>2043</v>
      </c>
      <c r="G318" s="245"/>
      <c r="H318" s="248">
        <v>5000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179</v>
      </c>
      <c r="AU318" s="254" t="s">
        <v>82</v>
      </c>
      <c r="AV318" s="14" t="s">
        <v>82</v>
      </c>
      <c r="AW318" s="14" t="s">
        <v>30</v>
      </c>
      <c r="AX318" s="14" t="s">
        <v>80</v>
      </c>
      <c r="AY318" s="254" t="s">
        <v>171</v>
      </c>
    </row>
    <row r="319" s="2" customFormat="1" ht="21.75" customHeight="1">
      <c r="A319" s="38"/>
      <c r="B319" s="39"/>
      <c r="C319" s="219" t="s">
        <v>537</v>
      </c>
      <c r="D319" s="219" t="s">
        <v>173</v>
      </c>
      <c r="E319" s="220" t="s">
        <v>2327</v>
      </c>
      <c r="F319" s="221" t="s">
        <v>2328</v>
      </c>
      <c r="G319" s="222" t="s">
        <v>195</v>
      </c>
      <c r="H319" s="223">
        <v>2</v>
      </c>
      <c r="I319" s="224"/>
      <c r="J319" s="225">
        <f>ROUND(I319*H319,2)</f>
        <v>0</v>
      </c>
      <c r="K319" s="226"/>
      <c r="L319" s="44"/>
      <c r="M319" s="227" t="s">
        <v>1</v>
      </c>
      <c r="N319" s="228" t="s">
        <v>38</v>
      </c>
      <c r="O319" s="91"/>
      <c r="P319" s="229">
        <f>O319*H319</f>
        <v>0</v>
      </c>
      <c r="Q319" s="229">
        <v>0</v>
      </c>
      <c r="R319" s="229">
        <f>Q319*H319</f>
        <v>0</v>
      </c>
      <c r="S319" s="229">
        <v>0.47999999999999998</v>
      </c>
      <c r="T319" s="230">
        <f>S319*H319</f>
        <v>0.95999999999999996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177</v>
      </c>
      <c r="AT319" s="231" t="s">
        <v>173</v>
      </c>
      <c r="AU319" s="231" t="s">
        <v>82</v>
      </c>
      <c r="AY319" s="17" t="s">
        <v>171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80</v>
      </c>
      <c r="BK319" s="232">
        <f>ROUND(I319*H319,2)</f>
        <v>0</v>
      </c>
      <c r="BL319" s="17" t="s">
        <v>177</v>
      </c>
      <c r="BM319" s="231" t="s">
        <v>2329</v>
      </c>
    </row>
    <row r="320" s="13" customFormat="1">
      <c r="A320" s="13"/>
      <c r="B320" s="233"/>
      <c r="C320" s="234"/>
      <c r="D320" s="235" t="s">
        <v>179</v>
      </c>
      <c r="E320" s="236" t="s">
        <v>1</v>
      </c>
      <c r="F320" s="237" t="s">
        <v>2330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179</v>
      </c>
      <c r="AU320" s="243" t="s">
        <v>82</v>
      </c>
      <c r="AV320" s="13" t="s">
        <v>80</v>
      </c>
      <c r="AW320" s="13" t="s">
        <v>30</v>
      </c>
      <c r="AX320" s="13" t="s">
        <v>73</v>
      </c>
      <c r="AY320" s="243" t="s">
        <v>171</v>
      </c>
    </row>
    <row r="321" s="14" customFormat="1">
      <c r="A321" s="14"/>
      <c r="B321" s="244"/>
      <c r="C321" s="245"/>
      <c r="D321" s="235" t="s">
        <v>179</v>
      </c>
      <c r="E321" s="246" t="s">
        <v>1</v>
      </c>
      <c r="F321" s="247" t="s">
        <v>390</v>
      </c>
      <c r="G321" s="245"/>
      <c r="H321" s="248">
        <v>2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179</v>
      </c>
      <c r="AU321" s="254" t="s">
        <v>82</v>
      </c>
      <c r="AV321" s="14" t="s">
        <v>82</v>
      </c>
      <c r="AW321" s="14" t="s">
        <v>30</v>
      </c>
      <c r="AX321" s="14" t="s">
        <v>80</v>
      </c>
      <c r="AY321" s="254" t="s">
        <v>171</v>
      </c>
    </row>
    <row r="322" s="2" customFormat="1" ht="24.15" customHeight="1">
      <c r="A322" s="38"/>
      <c r="B322" s="39"/>
      <c r="C322" s="219" t="s">
        <v>285</v>
      </c>
      <c r="D322" s="219" t="s">
        <v>173</v>
      </c>
      <c r="E322" s="220" t="s">
        <v>2331</v>
      </c>
      <c r="F322" s="221" t="s">
        <v>2332</v>
      </c>
      <c r="G322" s="222" t="s">
        <v>239</v>
      </c>
      <c r="H322" s="223">
        <v>14.199999999999999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38</v>
      </c>
      <c r="O322" s="91"/>
      <c r="P322" s="229">
        <f>O322*H322</f>
        <v>0</v>
      </c>
      <c r="Q322" s="229">
        <v>0</v>
      </c>
      <c r="R322" s="229">
        <f>Q322*H322</f>
        <v>0</v>
      </c>
      <c r="S322" s="229">
        <v>2.1000000000000001</v>
      </c>
      <c r="T322" s="230">
        <f>S322*H322</f>
        <v>29.82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177</v>
      </c>
      <c r="AT322" s="231" t="s">
        <v>173</v>
      </c>
      <c r="AU322" s="231" t="s">
        <v>82</v>
      </c>
      <c r="AY322" s="17" t="s">
        <v>171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80</v>
      </c>
      <c r="BK322" s="232">
        <f>ROUND(I322*H322,2)</f>
        <v>0</v>
      </c>
      <c r="BL322" s="17" t="s">
        <v>177</v>
      </c>
      <c r="BM322" s="231" t="s">
        <v>2333</v>
      </c>
    </row>
    <row r="323" s="13" customFormat="1">
      <c r="A323" s="13"/>
      <c r="B323" s="233"/>
      <c r="C323" s="234"/>
      <c r="D323" s="235" t="s">
        <v>179</v>
      </c>
      <c r="E323" s="236" t="s">
        <v>1</v>
      </c>
      <c r="F323" s="237" t="s">
        <v>2148</v>
      </c>
      <c r="G323" s="234"/>
      <c r="H323" s="236" t="s">
        <v>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179</v>
      </c>
      <c r="AU323" s="243" t="s">
        <v>82</v>
      </c>
      <c r="AV323" s="13" t="s">
        <v>80</v>
      </c>
      <c r="AW323" s="13" t="s">
        <v>30</v>
      </c>
      <c r="AX323" s="13" t="s">
        <v>73</v>
      </c>
      <c r="AY323" s="243" t="s">
        <v>171</v>
      </c>
    </row>
    <row r="324" s="14" customFormat="1">
      <c r="A324" s="14"/>
      <c r="B324" s="244"/>
      <c r="C324" s="245"/>
      <c r="D324" s="235" t="s">
        <v>179</v>
      </c>
      <c r="E324" s="246" t="s">
        <v>1</v>
      </c>
      <c r="F324" s="247" t="s">
        <v>2334</v>
      </c>
      <c r="G324" s="245"/>
      <c r="H324" s="248">
        <v>14.199999999999999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179</v>
      </c>
      <c r="AU324" s="254" t="s">
        <v>82</v>
      </c>
      <c r="AV324" s="14" t="s">
        <v>82</v>
      </c>
      <c r="AW324" s="14" t="s">
        <v>30</v>
      </c>
      <c r="AX324" s="14" t="s">
        <v>80</v>
      </c>
      <c r="AY324" s="254" t="s">
        <v>171</v>
      </c>
    </row>
    <row r="325" s="2" customFormat="1" ht="24.15" customHeight="1">
      <c r="A325" s="38"/>
      <c r="B325" s="39"/>
      <c r="C325" s="219" t="s">
        <v>547</v>
      </c>
      <c r="D325" s="219" t="s">
        <v>173</v>
      </c>
      <c r="E325" s="220" t="s">
        <v>2335</v>
      </c>
      <c r="F325" s="221" t="s">
        <v>2336</v>
      </c>
      <c r="G325" s="222" t="s">
        <v>195</v>
      </c>
      <c r="H325" s="223">
        <v>19</v>
      </c>
      <c r="I325" s="224"/>
      <c r="J325" s="225">
        <f>ROUND(I325*H325,2)</f>
        <v>0</v>
      </c>
      <c r="K325" s="226"/>
      <c r="L325" s="44"/>
      <c r="M325" s="227" t="s">
        <v>1</v>
      </c>
      <c r="N325" s="228" t="s">
        <v>38</v>
      </c>
      <c r="O325" s="91"/>
      <c r="P325" s="229">
        <f>O325*H325</f>
        <v>0</v>
      </c>
      <c r="Q325" s="229">
        <v>0</v>
      </c>
      <c r="R325" s="229">
        <f>Q325*H325</f>
        <v>0</v>
      </c>
      <c r="S325" s="229">
        <v>0.16500000000000001</v>
      </c>
      <c r="T325" s="230">
        <f>S325*H325</f>
        <v>3.1350000000000002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177</v>
      </c>
      <c r="AT325" s="231" t="s">
        <v>173</v>
      </c>
      <c r="AU325" s="231" t="s">
        <v>82</v>
      </c>
      <c r="AY325" s="17" t="s">
        <v>171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80</v>
      </c>
      <c r="BK325" s="232">
        <f>ROUND(I325*H325,2)</f>
        <v>0</v>
      </c>
      <c r="BL325" s="17" t="s">
        <v>177</v>
      </c>
      <c r="BM325" s="231" t="s">
        <v>2337</v>
      </c>
    </row>
    <row r="326" s="13" customFormat="1">
      <c r="A326" s="13"/>
      <c r="B326" s="233"/>
      <c r="C326" s="234"/>
      <c r="D326" s="235" t="s">
        <v>179</v>
      </c>
      <c r="E326" s="236" t="s">
        <v>1</v>
      </c>
      <c r="F326" s="237" t="s">
        <v>2227</v>
      </c>
      <c r="G326" s="234"/>
      <c r="H326" s="236" t="s">
        <v>1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179</v>
      </c>
      <c r="AU326" s="243" t="s">
        <v>82</v>
      </c>
      <c r="AV326" s="13" t="s">
        <v>80</v>
      </c>
      <c r="AW326" s="13" t="s">
        <v>30</v>
      </c>
      <c r="AX326" s="13" t="s">
        <v>73</v>
      </c>
      <c r="AY326" s="243" t="s">
        <v>171</v>
      </c>
    </row>
    <row r="327" s="14" customFormat="1">
      <c r="A327" s="14"/>
      <c r="B327" s="244"/>
      <c r="C327" s="245"/>
      <c r="D327" s="235" t="s">
        <v>179</v>
      </c>
      <c r="E327" s="246" t="s">
        <v>1</v>
      </c>
      <c r="F327" s="247" t="s">
        <v>2338</v>
      </c>
      <c r="G327" s="245"/>
      <c r="H327" s="248">
        <v>19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179</v>
      </c>
      <c r="AU327" s="254" t="s">
        <v>82</v>
      </c>
      <c r="AV327" s="14" t="s">
        <v>82</v>
      </c>
      <c r="AW327" s="14" t="s">
        <v>30</v>
      </c>
      <c r="AX327" s="14" t="s">
        <v>80</v>
      </c>
      <c r="AY327" s="254" t="s">
        <v>171</v>
      </c>
    </row>
    <row r="328" s="2" customFormat="1" ht="24.15" customHeight="1">
      <c r="A328" s="38"/>
      <c r="B328" s="39"/>
      <c r="C328" s="219" t="s">
        <v>552</v>
      </c>
      <c r="D328" s="219" t="s">
        <v>173</v>
      </c>
      <c r="E328" s="220" t="s">
        <v>2044</v>
      </c>
      <c r="F328" s="221" t="s">
        <v>2045</v>
      </c>
      <c r="G328" s="222" t="s">
        <v>239</v>
      </c>
      <c r="H328" s="223">
        <v>44.692999999999998</v>
      </c>
      <c r="I328" s="224"/>
      <c r="J328" s="225">
        <f>ROUND(I328*H328,2)</f>
        <v>0</v>
      </c>
      <c r="K328" s="226"/>
      <c r="L328" s="44"/>
      <c r="M328" s="227" t="s">
        <v>1</v>
      </c>
      <c r="N328" s="228" t="s">
        <v>38</v>
      </c>
      <c r="O328" s="91"/>
      <c r="P328" s="229">
        <f>O328*H328</f>
        <v>0</v>
      </c>
      <c r="Q328" s="229">
        <v>0</v>
      </c>
      <c r="R328" s="229">
        <f>Q328*H328</f>
        <v>0</v>
      </c>
      <c r="S328" s="229">
        <v>0.0092499999999999995</v>
      </c>
      <c r="T328" s="230">
        <f>S328*H328</f>
        <v>0.41341024999999998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1" t="s">
        <v>177</v>
      </c>
      <c r="AT328" s="231" t="s">
        <v>173</v>
      </c>
      <c r="AU328" s="231" t="s">
        <v>82</v>
      </c>
      <c r="AY328" s="17" t="s">
        <v>171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7" t="s">
        <v>80</v>
      </c>
      <c r="BK328" s="232">
        <f>ROUND(I328*H328,2)</f>
        <v>0</v>
      </c>
      <c r="BL328" s="17" t="s">
        <v>177</v>
      </c>
      <c r="BM328" s="231" t="s">
        <v>2339</v>
      </c>
    </row>
    <row r="329" s="13" customFormat="1">
      <c r="A329" s="13"/>
      <c r="B329" s="233"/>
      <c r="C329" s="234"/>
      <c r="D329" s="235" t="s">
        <v>179</v>
      </c>
      <c r="E329" s="236" t="s">
        <v>1</v>
      </c>
      <c r="F329" s="237" t="s">
        <v>2227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179</v>
      </c>
      <c r="AU329" s="243" t="s">
        <v>82</v>
      </c>
      <c r="AV329" s="13" t="s">
        <v>80</v>
      </c>
      <c r="AW329" s="13" t="s">
        <v>30</v>
      </c>
      <c r="AX329" s="13" t="s">
        <v>73</v>
      </c>
      <c r="AY329" s="243" t="s">
        <v>171</v>
      </c>
    </row>
    <row r="330" s="14" customFormat="1">
      <c r="A330" s="14"/>
      <c r="B330" s="244"/>
      <c r="C330" s="245"/>
      <c r="D330" s="235" t="s">
        <v>179</v>
      </c>
      <c r="E330" s="246" t="s">
        <v>1</v>
      </c>
      <c r="F330" s="247" t="s">
        <v>2228</v>
      </c>
      <c r="G330" s="245"/>
      <c r="H330" s="248">
        <v>44.692999999999998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179</v>
      </c>
      <c r="AU330" s="254" t="s">
        <v>82</v>
      </c>
      <c r="AV330" s="14" t="s">
        <v>82</v>
      </c>
      <c r="AW330" s="14" t="s">
        <v>30</v>
      </c>
      <c r="AX330" s="14" t="s">
        <v>80</v>
      </c>
      <c r="AY330" s="254" t="s">
        <v>171</v>
      </c>
    </row>
    <row r="331" s="2" customFormat="1" ht="21.75" customHeight="1">
      <c r="A331" s="38"/>
      <c r="B331" s="39"/>
      <c r="C331" s="219" t="s">
        <v>559</v>
      </c>
      <c r="D331" s="219" t="s">
        <v>173</v>
      </c>
      <c r="E331" s="220" t="s">
        <v>2340</v>
      </c>
      <c r="F331" s="221" t="s">
        <v>2341</v>
      </c>
      <c r="G331" s="222" t="s">
        <v>195</v>
      </c>
      <c r="H331" s="223">
        <v>4</v>
      </c>
      <c r="I331" s="224"/>
      <c r="J331" s="225">
        <f>ROUND(I331*H331,2)</f>
        <v>0</v>
      </c>
      <c r="K331" s="226"/>
      <c r="L331" s="44"/>
      <c r="M331" s="227" t="s">
        <v>1</v>
      </c>
      <c r="N331" s="228" t="s">
        <v>38</v>
      </c>
      <c r="O331" s="91"/>
      <c r="P331" s="229">
        <f>O331*H331</f>
        <v>0</v>
      </c>
      <c r="Q331" s="229">
        <v>0</v>
      </c>
      <c r="R331" s="229">
        <f>Q331*H331</f>
        <v>0</v>
      </c>
      <c r="S331" s="229">
        <v>0.192</v>
      </c>
      <c r="T331" s="230">
        <f>S331*H331</f>
        <v>0.76800000000000002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177</v>
      </c>
      <c r="AT331" s="231" t="s">
        <v>173</v>
      </c>
      <c r="AU331" s="231" t="s">
        <v>82</v>
      </c>
      <c r="AY331" s="17" t="s">
        <v>171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80</v>
      </c>
      <c r="BK331" s="232">
        <f>ROUND(I331*H331,2)</f>
        <v>0</v>
      </c>
      <c r="BL331" s="17" t="s">
        <v>177</v>
      </c>
      <c r="BM331" s="231" t="s">
        <v>2342</v>
      </c>
    </row>
    <row r="332" s="13" customFormat="1">
      <c r="A332" s="13"/>
      <c r="B332" s="233"/>
      <c r="C332" s="234"/>
      <c r="D332" s="235" t="s">
        <v>179</v>
      </c>
      <c r="E332" s="236" t="s">
        <v>1</v>
      </c>
      <c r="F332" s="237" t="s">
        <v>2227</v>
      </c>
      <c r="G332" s="234"/>
      <c r="H332" s="236" t="s">
        <v>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179</v>
      </c>
      <c r="AU332" s="243" t="s">
        <v>82</v>
      </c>
      <c r="AV332" s="13" t="s">
        <v>80</v>
      </c>
      <c r="AW332" s="13" t="s">
        <v>30</v>
      </c>
      <c r="AX332" s="13" t="s">
        <v>73</v>
      </c>
      <c r="AY332" s="243" t="s">
        <v>171</v>
      </c>
    </row>
    <row r="333" s="14" customFormat="1">
      <c r="A333" s="14"/>
      <c r="B333" s="244"/>
      <c r="C333" s="245"/>
      <c r="D333" s="235" t="s">
        <v>179</v>
      </c>
      <c r="E333" s="246" t="s">
        <v>1</v>
      </c>
      <c r="F333" s="247" t="s">
        <v>2343</v>
      </c>
      <c r="G333" s="245"/>
      <c r="H333" s="248">
        <v>4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179</v>
      </c>
      <c r="AU333" s="254" t="s">
        <v>82</v>
      </c>
      <c r="AV333" s="14" t="s">
        <v>82</v>
      </c>
      <c r="AW333" s="14" t="s">
        <v>30</v>
      </c>
      <c r="AX333" s="14" t="s">
        <v>80</v>
      </c>
      <c r="AY333" s="254" t="s">
        <v>171</v>
      </c>
    </row>
    <row r="334" s="12" customFormat="1" ht="22.8" customHeight="1">
      <c r="A334" s="12"/>
      <c r="B334" s="203"/>
      <c r="C334" s="204"/>
      <c r="D334" s="205" t="s">
        <v>72</v>
      </c>
      <c r="E334" s="217" t="s">
        <v>569</v>
      </c>
      <c r="F334" s="217" t="s">
        <v>570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SUM(P335:P343)</f>
        <v>0</v>
      </c>
      <c r="Q334" s="211"/>
      <c r="R334" s="212">
        <f>SUM(R335:R343)</f>
        <v>0</v>
      </c>
      <c r="S334" s="211"/>
      <c r="T334" s="213">
        <f>SUM(T335:T343)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80</v>
      </c>
      <c r="AT334" s="215" t="s">
        <v>72</v>
      </c>
      <c r="AU334" s="215" t="s">
        <v>80</v>
      </c>
      <c r="AY334" s="214" t="s">
        <v>171</v>
      </c>
      <c r="BK334" s="216">
        <f>SUM(BK335:BK343)</f>
        <v>0</v>
      </c>
    </row>
    <row r="335" s="2" customFormat="1" ht="24.15" customHeight="1">
      <c r="A335" s="38"/>
      <c r="B335" s="39"/>
      <c r="C335" s="219" t="s">
        <v>563</v>
      </c>
      <c r="D335" s="219" t="s">
        <v>173</v>
      </c>
      <c r="E335" s="220" t="s">
        <v>572</v>
      </c>
      <c r="F335" s="221" t="s">
        <v>573</v>
      </c>
      <c r="G335" s="222" t="s">
        <v>371</v>
      </c>
      <c r="H335" s="223">
        <v>86.721000000000004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38</v>
      </c>
      <c r="O335" s="91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177</v>
      </c>
      <c r="AT335" s="231" t="s">
        <v>173</v>
      </c>
      <c r="AU335" s="231" t="s">
        <v>82</v>
      </c>
      <c r="AY335" s="17" t="s">
        <v>171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80</v>
      </c>
      <c r="BK335" s="232">
        <f>ROUND(I335*H335,2)</f>
        <v>0</v>
      </c>
      <c r="BL335" s="17" t="s">
        <v>177</v>
      </c>
      <c r="BM335" s="231" t="s">
        <v>2344</v>
      </c>
    </row>
    <row r="336" s="2" customFormat="1" ht="33" customHeight="1">
      <c r="A336" s="38"/>
      <c r="B336" s="39"/>
      <c r="C336" s="219" t="s">
        <v>571</v>
      </c>
      <c r="D336" s="219" t="s">
        <v>173</v>
      </c>
      <c r="E336" s="220" t="s">
        <v>576</v>
      </c>
      <c r="F336" s="221" t="s">
        <v>577</v>
      </c>
      <c r="G336" s="222" t="s">
        <v>371</v>
      </c>
      <c r="H336" s="223">
        <v>1734.4200000000001</v>
      </c>
      <c r="I336" s="224"/>
      <c r="J336" s="225">
        <f>ROUND(I336*H336,2)</f>
        <v>0</v>
      </c>
      <c r="K336" s="226"/>
      <c r="L336" s="44"/>
      <c r="M336" s="227" t="s">
        <v>1</v>
      </c>
      <c r="N336" s="228" t="s">
        <v>38</v>
      </c>
      <c r="O336" s="91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177</v>
      </c>
      <c r="AT336" s="231" t="s">
        <v>173</v>
      </c>
      <c r="AU336" s="231" t="s">
        <v>82</v>
      </c>
      <c r="AY336" s="17" t="s">
        <v>171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80</v>
      </c>
      <c r="BK336" s="232">
        <f>ROUND(I336*H336,2)</f>
        <v>0</v>
      </c>
      <c r="BL336" s="17" t="s">
        <v>177</v>
      </c>
      <c r="BM336" s="231" t="s">
        <v>2345</v>
      </c>
    </row>
    <row r="337" s="14" customFormat="1">
      <c r="A337" s="14"/>
      <c r="B337" s="244"/>
      <c r="C337" s="245"/>
      <c r="D337" s="235" t="s">
        <v>179</v>
      </c>
      <c r="E337" s="245"/>
      <c r="F337" s="247" t="s">
        <v>2346</v>
      </c>
      <c r="G337" s="245"/>
      <c r="H337" s="248">
        <v>1734.4200000000001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179</v>
      </c>
      <c r="AU337" s="254" t="s">
        <v>82</v>
      </c>
      <c r="AV337" s="14" t="s">
        <v>82</v>
      </c>
      <c r="AW337" s="14" t="s">
        <v>4</v>
      </c>
      <c r="AX337" s="14" t="s">
        <v>80</v>
      </c>
      <c r="AY337" s="254" t="s">
        <v>171</v>
      </c>
    </row>
    <row r="338" s="2" customFormat="1" ht="24.15" customHeight="1">
      <c r="A338" s="38"/>
      <c r="B338" s="39"/>
      <c r="C338" s="219" t="s">
        <v>575</v>
      </c>
      <c r="D338" s="219" t="s">
        <v>173</v>
      </c>
      <c r="E338" s="220" t="s">
        <v>581</v>
      </c>
      <c r="F338" s="221" t="s">
        <v>582</v>
      </c>
      <c r="G338" s="222" t="s">
        <v>371</v>
      </c>
      <c r="H338" s="223">
        <v>86.721000000000004</v>
      </c>
      <c r="I338" s="224"/>
      <c r="J338" s="225">
        <f>ROUND(I338*H338,2)</f>
        <v>0</v>
      </c>
      <c r="K338" s="226"/>
      <c r="L338" s="44"/>
      <c r="M338" s="227" t="s">
        <v>1</v>
      </c>
      <c r="N338" s="228" t="s">
        <v>38</v>
      </c>
      <c r="O338" s="91"/>
      <c r="P338" s="229">
        <f>O338*H338</f>
        <v>0</v>
      </c>
      <c r="Q338" s="229">
        <v>0</v>
      </c>
      <c r="R338" s="229">
        <f>Q338*H338</f>
        <v>0</v>
      </c>
      <c r="S338" s="229">
        <v>0</v>
      </c>
      <c r="T338" s="23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1" t="s">
        <v>177</v>
      </c>
      <c r="AT338" s="231" t="s">
        <v>173</v>
      </c>
      <c r="AU338" s="231" t="s">
        <v>82</v>
      </c>
      <c r="AY338" s="17" t="s">
        <v>171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7" t="s">
        <v>80</v>
      </c>
      <c r="BK338" s="232">
        <f>ROUND(I338*H338,2)</f>
        <v>0</v>
      </c>
      <c r="BL338" s="17" t="s">
        <v>177</v>
      </c>
      <c r="BM338" s="231" t="s">
        <v>2347</v>
      </c>
    </row>
    <row r="339" s="2" customFormat="1" ht="24.15" customHeight="1">
      <c r="A339" s="38"/>
      <c r="B339" s="39"/>
      <c r="C339" s="219" t="s">
        <v>580</v>
      </c>
      <c r="D339" s="219" t="s">
        <v>173</v>
      </c>
      <c r="E339" s="220" t="s">
        <v>585</v>
      </c>
      <c r="F339" s="221" t="s">
        <v>586</v>
      </c>
      <c r="G339" s="222" t="s">
        <v>371</v>
      </c>
      <c r="H339" s="223">
        <v>1647.6990000000001</v>
      </c>
      <c r="I339" s="224"/>
      <c r="J339" s="225">
        <f>ROUND(I339*H339,2)</f>
        <v>0</v>
      </c>
      <c r="K339" s="226"/>
      <c r="L339" s="44"/>
      <c r="M339" s="227" t="s">
        <v>1</v>
      </c>
      <c r="N339" s="228" t="s">
        <v>38</v>
      </c>
      <c r="O339" s="91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177</v>
      </c>
      <c r="AT339" s="231" t="s">
        <v>173</v>
      </c>
      <c r="AU339" s="231" t="s">
        <v>82</v>
      </c>
      <c r="AY339" s="17" t="s">
        <v>171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80</v>
      </c>
      <c r="BK339" s="232">
        <f>ROUND(I339*H339,2)</f>
        <v>0</v>
      </c>
      <c r="BL339" s="17" t="s">
        <v>177</v>
      </c>
      <c r="BM339" s="231" t="s">
        <v>2348</v>
      </c>
    </row>
    <row r="340" s="14" customFormat="1">
      <c r="A340" s="14"/>
      <c r="B340" s="244"/>
      <c r="C340" s="245"/>
      <c r="D340" s="235" t="s">
        <v>179</v>
      </c>
      <c r="E340" s="245"/>
      <c r="F340" s="247" t="s">
        <v>2349</v>
      </c>
      <c r="G340" s="245"/>
      <c r="H340" s="248">
        <v>1647.6990000000001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179</v>
      </c>
      <c r="AU340" s="254" t="s">
        <v>82</v>
      </c>
      <c r="AV340" s="14" t="s">
        <v>82</v>
      </c>
      <c r="AW340" s="14" t="s">
        <v>4</v>
      </c>
      <c r="AX340" s="14" t="s">
        <v>80</v>
      </c>
      <c r="AY340" s="254" t="s">
        <v>171</v>
      </c>
    </row>
    <row r="341" s="2" customFormat="1" ht="33" customHeight="1">
      <c r="A341" s="38"/>
      <c r="B341" s="39"/>
      <c r="C341" s="219" t="s">
        <v>584</v>
      </c>
      <c r="D341" s="219" t="s">
        <v>173</v>
      </c>
      <c r="E341" s="220" t="s">
        <v>590</v>
      </c>
      <c r="F341" s="221" t="s">
        <v>591</v>
      </c>
      <c r="G341" s="222" t="s">
        <v>371</v>
      </c>
      <c r="H341" s="223">
        <v>35.095999999999997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38</v>
      </c>
      <c r="O341" s="91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177</v>
      </c>
      <c r="AT341" s="231" t="s">
        <v>173</v>
      </c>
      <c r="AU341" s="231" t="s">
        <v>82</v>
      </c>
      <c r="AY341" s="17" t="s">
        <v>171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80</v>
      </c>
      <c r="BK341" s="232">
        <f>ROUND(I341*H341,2)</f>
        <v>0</v>
      </c>
      <c r="BL341" s="17" t="s">
        <v>177</v>
      </c>
      <c r="BM341" s="231" t="s">
        <v>2350</v>
      </c>
    </row>
    <row r="342" s="2" customFormat="1" ht="33" customHeight="1">
      <c r="A342" s="38"/>
      <c r="B342" s="39"/>
      <c r="C342" s="219" t="s">
        <v>589</v>
      </c>
      <c r="D342" s="219" t="s">
        <v>173</v>
      </c>
      <c r="E342" s="220" t="s">
        <v>2351</v>
      </c>
      <c r="F342" s="221" t="s">
        <v>2352</v>
      </c>
      <c r="G342" s="222" t="s">
        <v>371</v>
      </c>
      <c r="H342" s="223">
        <v>1.2330000000000001</v>
      </c>
      <c r="I342" s="224"/>
      <c r="J342" s="225">
        <f>ROUND(I342*H342,2)</f>
        <v>0</v>
      </c>
      <c r="K342" s="226"/>
      <c r="L342" s="44"/>
      <c r="M342" s="227" t="s">
        <v>1</v>
      </c>
      <c r="N342" s="228" t="s">
        <v>38</v>
      </c>
      <c r="O342" s="91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177</v>
      </c>
      <c r="AT342" s="231" t="s">
        <v>173</v>
      </c>
      <c r="AU342" s="231" t="s">
        <v>82</v>
      </c>
      <c r="AY342" s="17" t="s">
        <v>171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80</v>
      </c>
      <c r="BK342" s="232">
        <f>ROUND(I342*H342,2)</f>
        <v>0</v>
      </c>
      <c r="BL342" s="17" t="s">
        <v>177</v>
      </c>
      <c r="BM342" s="231" t="s">
        <v>2353</v>
      </c>
    </row>
    <row r="343" s="2" customFormat="1" ht="37.8" customHeight="1">
      <c r="A343" s="38"/>
      <c r="B343" s="39"/>
      <c r="C343" s="219" t="s">
        <v>595</v>
      </c>
      <c r="D343" s="219" t="s">
        <v>173</v>
      </c>
      <c r="E343" s="220" t="s">
        <v>2054</v>
      </c>
      <c r="F343" s="221" t="s">
        <v>2055</v>
      </c>
      <c r="G343" s="222" t="s">
        <v>371</v>
      </c>
      <c r="H343" s="223">
        <v>49.488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38</v>
      </c>
      <c r="O343" s="91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177</v>
      </c>
      <c r="AT343" s="231" t="s">
        <v>173</v>
      </c>
      <c r="AU343" s="231" t="s">
        <v>82</v>
      </c>
      <c r="AY343" s="17" t="s">
        <v>171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80</v>
      </c>
      <c r="BK343" s="232">
        <f>ROUND(I343*H343,2)</f>
        <v>0</v>
      </c>
      <c r="BL343" s="17" t="s">
        <v>177</v>
      </c>
      <c r="BM343" s="231" t="s">
        <v>2354</v>
      </c>
    </row>
    <row r="344" s="12" customFormat="1" ht="22.8" customHeight="1">
      <c r="A344" s="12"/>
      <c r="B344" s="203"/>
      <c r="C344" s="204"/>
      <c r="D344" s="205" t="s">
        <v>72</v>
      </c>
      <c r="E344" s="217" t="s">
        <v>593</v>
      </c>
      <c r="F344" s="217" t="s">
        <v>594</v>
      </c>
      <c r="G344" s="204"/>
      <c r="H344" s="204"/>
      <c r="I344" s="207"/>
      <c r="J344" s="218">
        <f>BK344</f>
        <v>0</v>
      </c>
      <c r="K344" s="204"/>
      <c r="L344" s="209"/>
      <c r="M344" s="210"/>
      <c r="N344" s="211"/>
      <c r="O344" s="211"/>
      <c r="P344" s="212">
        <f>SUM(P345:P346)</f>
        <v>0</v>
      </c>
      <c r="Q344" s="211"/>
      <c r="R344" s="212">
        <f>SUM(R345:R346)</f>
        <v>0</v>
      </c>
      <c r="S344" s="211"/>
      <c r="T344" s="213">
        <f>SUM(T345:T346)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4" t="s">
        <v>80</v>
      </c>
      <c r="AT344" s="215" t="s">
        <v>72</v>
      </c>
      <c r="AU344" s="215" t="s">
        <v>80</v>
      </c>
      <c r="AY344" s="214" t="s">
        <v>171</v>
      </c>
      <c r="BK344" s="216">
        <f>SUM(BK345:BK346)</f>
        <v>0</v>
      </c>
    </row>
    <row r="345" s="2" customFormat="1" ht="16.5" customHeight="1">
      <c r="A345" s="38"/>
      <c r="B345" s="39"/>
      <c r="C345" s="219" t="s">
        <v>599</v>
      </c>
      <c r="D345" s="219" t="s">
        <v>173</v>
      </c>
      <c r="E345" s="220" t="s">
        <v>2057</v>
      </c>
      <c r="F345" s="221" t="s">
        <v>2058</v>
      </c>
      <c r="G345" s="222" t="s">
        <v>371</v>
      </c>
      <c r="H345" s="223">
        <v>117.367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38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177</v>
      </c>
      <c r="AT345" s="231" t="s">
        <v>173</v>
      </c>
      <c r="AU345" s="231" t="s">
        <v>82</v>
      </c>
      <c r="AY345" s="17" t="s">
        <v>171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80</v>
      </c>
      <c r="BK345" s="232">
        <f>ROUND(I345*H345,2)</f>
        <v>0</v>
      </c>
      <c r="BL345" s="17" t="s">
        <v>177</v>
      </c>
      <c r="BM345" s="231" t="s">
        <v>2355</v>
      </c>
    </row>
    <row r="346" s="2" customFormat="1" ht="24.15" customHeight="1">
      <c r="A346" s="38"/>
      <c r="B346" s="39"/>
      <c r="C346" s="219" t="s">
        <v>608</v>
      </c>
      <c r="D346" s="219" t="s">
        <v>173</v>
      </c>
      <c r="E346" s="220" t="s">
        <v>2060</v>
      </c>
      <c r="F346" s="221" t="s">
        <v>2061</v>
      </c>
      <c r="G346" s="222" t="s">
        <v>371</v>
      </c>
      <c r="H346" s="223">
        <v>117.367</v>
      </c>
      <c r="I346" s="224"/>
      <c r="J346" s="225">
        <f>ROUND(I346*H346,2)</f>
        <v>0</v>
      </c>
      <c r="K346" s="226"/>
      <c r="L346" s="44"/>
      <c r="M346" s="227" t="s">
        <v>1</v>
      </c>
      <c r="N346" s="228" t="s">
        <v>38</v>
      </c>
      <c r="O346" s="91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177</v>
      </c>
      <c r="AT346" s="231" t="s">
        <v>173</v>
      </c>
      <c r="AU346" s="231" t="s">
        <v>82</v>
      </c>
      <c r="AY346" s="17" t="s">
        <v>171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80</v>
      </c>
      <c r="BK346" s="232">
        <f>ROUND(I346*H346,2)</f>
        <v>0</v>
      </c>
      <c r="BL346" s="17" t="s">
        <v>177</v>
      </c>
      <c r="BM346" s="231" t="s">
        <v>2356</v>
      </c>
    </row>
    <row r="347" s="12" customFormat="1" ht="25.92" customHeight="1">
      <c r="A347" s="12"/>
      <c r="B347" s="203"/>
      <c r="C347" s="204"/>
      <c r="D347" s="205" t="s">
        <v>72</v>
      </c>
      <c r="E347" s="206" t="s">
        <v>604</v>
      </c>
      <c r="F347" s="206" t="s">
        <v>605</v>
      </c>
      <c r="G347" s="204"/>
      <c r="H347" s="204"/>
      <c r="I347" s="207"/>
      <c r="J347" s="208">
        <f>BK347</f>
        <v>0</v>
      </c>
      <c r="K347" s="204"/>
      <c r="L347" s="209"/>
      <c r="M347" s="210"/>
      <c r="N347" s="211"/>
      <c r="O347" s="211"/>
      <c r="P347" s="212">
        <f>P348+P357+P369+P386+P422</f>
        <v>0</v>
      </c>
      <c r="Q347" s="211"/>
      <c r="R347" s="212">
        <f>R348+R357+R369+R386+R422</f>
        <v>1.6454444099999999</v>
      </c>
      <c r="S347" s="211"/>
      <c r="T347" s="213">
        <f>T348+T357+T369+T386+T422</f>
        <v>2.1366849999999999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4" t="s">
        <v>82</v>
      </c>
      <c r="AT347" s="215" t="s">
        <v>72</v>
      </c>
      <c r="AU347" s="215" t="s">
        <v>73</v>
      </c>
      <c r="AY347" s="214" t="s">
        <v>171</v>
      </c>
      <c r="BK347" s="216">
        <f>BK348+BK357+BK369+BK386+BK422</f>
        <v>0</v>
      </c>
    </row>
    <row r="348" s="12" customFormat="1" ht="22.8" customHeight="1">
      <c r="A348" s="12"/>
      <c r="B348" s="203"/>
      <c r="C348" s="204"/>
      <c r="D348" s="205" t="s">
        <v>72</v>
      </c>
      <c r="E348" s="217" t="s">
        <v>606</v>
      </c>
      <c r="F348" s="217" t="s">
        <v>607</v>
      </c>
      <c r="G348" s="204"/>
      <c r="H348" s="204"/>
      <c r="I348" s="207"/>
      <c r="J348" s="218">
        <f>BK348</f>
        <v>0</v>
      </c>
      <c r="K348" s="204"/>
      <c r="L348" s="209"/>
      <c r="M348" s="210"/>
      <c r="N348" s="211"/>
      <c r="O348" s="211"/>
      <c r="P348" s="212">
        <f>SUM(P349:P356)</f>
        <v>0</v>
      </c>
      <c r="Q348" s="211"/>
      <c r="R348" s="212">
        <f>SUM(R349:R356)</f>
        <v>0.10490100000000002</v>
      </c>
      <c r="S348" s="211"/>
      <c r="T348" s="213">
        <f>SUM(T349:T356)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4" t="s">
        <v>82</v>
      </c>
      <c r="AT348" s="215" t="s">
        <v>72</v>
      </c>
      <c r="AU348" s="215" t="s">
        <v>80</v>
      </c>
      <c r="AY348" s="214" t="s">
        <v>171</v>
      </c>
      <c r="BK348" s="216">
        <f>SUM(BK349:BK356)</f>
        <v>0</v>
      </c>
    </row>
    <row r="349" s="2" customFormat="1" ht="24.15" customHeight="1">
      <c r="A349" s="38"/>
      <c r="B349" s="39"/>
      <c r="C349" s="219" t="s">
        <v>615</v>
      </c>
      <c r="D349" s="219" t="s">
        <v>173</v>
      </c>
      <c r="E349" s="220" t="s">
        <v>2357</v>
      </c>
      <c r="F349" s="221" t="s">
        <v>2358</v>
      </c>
      <c r="G349" s="222" t="s">
        <v>211</v>
      </c>
      <c r="H349" s="223">
        <v>15</v>
      </c>
      <c r="I349" s="224"/>
      <c r="J349" s="225">
        <f>ROUND(I349*H349,2)</f>
        <v>0</v>
      </c>
      <c r="K349" s="226"/>
      <c r="L349" s="44"/>
      <c r="M349" s="227" t="s">
        <v>1</v>
      </c>
      <c r="N349" s="228" t="s">
        <v>38</v>
      </c>
      <c r="O349" s="91"/>
      <c r="P349" s="229">
        <f>O349*H349</f>
        <v>0</v>
      </c>
      <c r="Q349" s="229">
        <v>0.00040000000000000002</v>
      </c>
      <c r="R349" s="229">
        <f>Q349*H349</f>
        <v>0.0060000000000000001</v>
      </c>
      <c r="S349" s="229">
        <v>0</v>
      </c>
      <c r="T349" s="23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1" t="s">
        <v>307</v>
      </c>
      <c r="AT349" s="231" t="s">
        <v>173</v>
      </c>
      <c r="AU349" s="231" t="s">
        <v>82</v>
      </c>
      <c r="AY349" s="17" t="s">
        <v>171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7" t="s">
        <v>80</v>
      </c>
      <c r="BK349" s="232">
        <f>ROUND(I349*H349,2)</f>
        <v>0</v>
      </c>
      <c r="BL349" s="17" t="s">
        <v>307</v>
      </c>
      <c r="BM349" s="231" t="s">
        <v>2359</v>
      </c>
    </row>
    <row r="350" s="13" customFormat="1">
      <c r="A350" s="13"/>
      <c r="B350" s="233"/>
      <c r="C350" s="234"/>
      <c r="D350" s="235" t="s">
        <v>179</v>
      </c>
      <c r="E350" s="236" t="s">
        <v>1</v>
      </c>
      <c r="F350" s="237" t="s">
        <v>2360</v>
      </c>
      <c r="G350" s="234"/>
      <c r="H350" s="236" t="s">
        <v>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179</v>
      </c>
      <c r="AU350" s="243" t="s">
        <v>82</v>
      </c>
      <c r="AV350" s="13" t="s">
        <v>80</v>
      </c>
      <c r="AW350" s="13" t="s">
        <v>30</v>
      </c>
      <c r="AX350" s="13" t="s">
        <v>73</v>
      </c>
      <c r="AY350" s="243" t="s">
        <v>171</v>
      </c>
    </row>
    <row r="351" s="14" customFormat="1">
      <c r="A351" s="14"/>
      <c r="B351" s="244"/>
      <c r="C351" s="245"/>
      <c r="D351" s="235" t="s">
        <v>179</v>
      </c>
      <c r="E351" s="246" t="s">
        <v>1</v>
      </c>
      <c r="F351" s="247" t="s">
        <v>8</v>
      </c>
      <c r="G351" s="245"/>
      <c r="H351" s="248">
        <v>15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179</v>
      </c>
      <c r="AU351" s="254" t="s">
        <v>82</v>
      </c>
      <c r="AV351" s="14" t="s">
        <v>82</v>
      </c>
      <c r="AW351" s="14" t="s">
        <v>30</v>
      </c>
      <c r="AX351" s="14" t="s">
        <v>80</v>
      </c>
      <c r="AY351" s="254" t="s">
        <v>171</v>
      </c>
    </row>
    <row r="352" s="2" customFormat="1" ht="37.8" customHeight="1">
      <c r="A352" s="38"/>
      <c r="B352" s="39"/>
      <c r="C352" s="266" t="s">
        <v>620</v>
      </c>
      <c r="D352" s="266" t="s">
        <v>393</v>
      </c>
      <c r="E352" s="267" t="s">
        <v>2361</v>
      </c>
      <c r="F352" s="268" t="s">
        <v>2362</v>
      </c>
      <c r="G352" s="269" t="s">
        <v>211</v>
      </c>
      <c r="H352" s="270">
        <v>18.315000000000001</v>
      </c>
      <c r="I352" s="271"/>
      <c r="J352" s="272">
        <f>ROUND(I352*H352,2)</f>
        <v>0</v>
      </c>
      <c r="K352" s="273"/>
      <c r="L352" s="274"/>
      <c r="M352" s="275" t="s">
        <v>1</v>
      </c>
      <c r="N352" s="276" t="s">
        <v>38</v>
      </c>
      <c r="O352" s="91"/>
      <c r="P352" s="229">
        <f>O352*H352</f>
        <v>0</v>
      </c>
      <c r="Q352" s="229">
        <v>0.0054000000000000003</v>
      </c>
      <c r="R352" s="229">
        <f>Q352*H352</f>
        <v>0.098901000000000017</v>
      </c>
      <c r="S352" s="229">
        <v>0</v>
      </c>
      <c r="T352" s="23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399</v>
      </c>
      <c r="AT352" s="231" t="s">
        <v>393</v>
      </c>
      <c r="AU352" s="231" t="s">
        <v>82</v>
      </c>
      <c r="AY352" s="17" t="s">
        <v>171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80</v>
      </c>
      <c r="BK352" s="232">
        <f>ROUND(I352*H352,2)</f>
        <v>0</v>
      </c>
      <c r="BL352" s="17" t="s">
        <v>307</v>
      </c>
      <c r="BM352" s="231" t="s">
        <v>2363</v>
      </c>
    </row>
    <row r="353" s="14" customFormat="1">
      <c r="A353" s="14"/>
      <c r="B353" s="244"/>
      <c r="C353" s="245"/>
      <c r="D353" s="235" t="s">
        <v>179</v>
      </c>
      <c r="E353" s="245"/>
      <c r="F353" s="247" t="s">
        <v>2364</v>
      </c>
      <c r="G353" s="245"/>
      <c r="H353" s="248">
        <v>18.315000000000001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179</v>
      </c>
      <c r="AU353" s="254" t="s">
        <v>82</v>
      </c>
      <c r="AV353" s="14" t="s">
        <v>82</v>
      </c>
      <c r="AW353" s="14" t="s">
        <v>4</v>
      </c>
      <c r="AX353" s="14" t="s">
        <v>80</v>
      </c>
      <c r="AY353" s="254" t="s">
        <v>171</v>
      </c>
    </row>
    <row r="354" s="2" customFormat="1" ht="24.15" customHeight="1">
      <c r="A354" s="38"/>
      <c r="B354" s="39"/>
      <c r="C354" s="219" t="s">
        <v>624</v>
      </c>
      <c r="D354" s="219" t="s">
        <v>173</v>
      </c>
      <c r="E354" s="220" t="s">
        <v>635</v>
      </c>
      <c r="F354" s="221" t="s">
        <v>636</v>
      </c>
      <c r="G354" s="222" t="s">
        <v>371</v>
      </c>
      <c r="H354" s="223">
        <v>0.105</v>
      </c>
      <c r="I354" s="224"/>
      <c r="J354" s="225">
        <f>ROUND(I354*H354,2)</f>
        <v>0</v>
      </c>
      <c r="K354" s="226"/>
      <c r="L354" s="44"/>
      <c r="M354" s="227" t="s">
        <v>1</v>
      </c>
      <c r="N354" s="228" t="s">
        <v>38</v>
      </c>
      <c r="O354" s="91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307</v>
      </c>
      <c r="AT354" s="231" t="s">
        <v>173</v>
      </c>
      <c r="AU354" s="231" t="s">
        <v>82</v>
      </c>
      <c r="AY354" s="17" t="s">
        <v>171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80</v>
      </c>
      <c r="BK354" s="232">
        <f>ROUND(I354*H354,2)</f>
        <v>0</v>
      </c>
      <c r="BL354" s="17" t="s">
        <v>307</v>
      </c>
      <c r="BM354" s="231" t="s">
        <v>2365</v>
      </c>
    </row>
    <row r="355" s="2" customFormat="1" ht="24.15" customHeight="1">
      <c r="A355" s="38"/>
      <c r="B355" s="39"/>
      <c r="C355" s="219" t="s">
        <v>628</v>
      </c>
      <c r="D355" s="219" t="s">
        <v>173</v>
      </c>
      <c r="E355" s="220" t="s">
        <v>639</v>
      </c>
      <c r="F355" s="221" t="s">
        <v>640</v>
      </c>
      <c r="G355" s="222" t="s">
        <v>371</v>
      </c>
      <c r="H355" s="223">
        <v>0.105</v>
      </c>
      <c r="I355" s="224"/>
      <c r="J355" s="225">
        <f>ROUND(I355*H355,2)</f>
        <v>0</v>
      </c>
      <c r="K355" s="226"/>
      <c r="L355" s="44"/>
      <c r="M355" s="227" t="s">
        <v>1</v>
      </c>
      <c r="N355" s="228" t="s">
        <v>38</v>
      </c>
      <c r="O355" s="91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307</v>
      </c>
      <c r="AT355" s="231" t="s">
        <v>173</v>
      </c>
      <c r="AU355" s="231" t="s">
        <v>82</v>
      </c>
      <c r="AY355" s="17" t="s">
        <v>171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80</v>
      </c>
      <c r="BK355" s="232">
        <f>ROUND(I355*H355,2)</f>
        <v>0</v>
      </c>
      <c r="BL355" s="17" t="s">
        <v>307</v>
      </c>
      <c r="BM355" s="231" t="s">
        <v>2366</v>
      </c>
    </row>
    <row r="356" s="2" customFormat="1" ht="24.15" customHeight="1">
      <c r="A356" s="38"/>
      <c r="B356" s="39"/>
      <c r="C356" s="219" t="s">
        <v>634</v>
      </c>
      <c r="D356" s="219" t="s">
        <v>173</v>
      </c>
      <c r="E356" s="220" t="s">
        <v>643</v>
      </c>
      <c r="F356" s="221" t="s">
        <v>644</v>
      </c>
      <c r="G356" s="222" t="s">
        <v>371</v>
      </c>
      <c r="H356" s="223">
        <v>0.105</v>
      </c>
      <c r="I356" s="224"/>
      <c r="J356" s="225">
        <f>ROUND(I356*H356,2)</f>
        <v>0</v>
      </c>
      <c r="K356" s="226"/>
      <c r="L356" s="44"/>
      <c r="M356" s="227" t="s">
        <v>1</v>
      </c>
      <c r="N356" s="228" t="s">
        <v>38</v>
      </c>
      <c r="O356" s="91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307</v>
      </c>
      <c r="AT356" s="231" t="s">
        <v>173</v>
      </c>
      <c r="AU356" s="231" t="s">
        <v>82</v>
      </c>
      <c r="AY356" s="17" t="s">
        <v>171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80</v>
      </c>
      <c r="BK356" s="232">
        <f>ROUND(I356*H356,2)</f>
        <v>0</v>
      </c>
      <c r="BL356" s="17" t="s">
        <v>307</v>
      </c>
      <c r="BM356" s="231" t="s">
        <v>2367</v>
      </c>
    </row>
    <row r="357" s="12" customFormat="1" ht="22.8" customHeight="1">
      <c r="A357" s="12"/>
      <c r="B357" s="203"/>
      <c r="C357" s="204"/>
      <c r="D357" s="205" t="s">
        <v>72</v>
      </c>
      <c r="E357" s="217" t="s">
        <v>1177</v>
      </c>
      <c r="F357" s="217" t="s">
        <v>1178</v>
      </c>
      <c r="G357" s="204"/>
      <c r="H357" s="204"/>
      <c r="I357" s="207"/>
      <c r="J357" s="218">
        <f>BK357</f>
        <v>0</v>
      </c>
      <c r="K357" s="204"/>
      <c r="L357" s="209"/>
      <c r="M357" s="210"/>
      <c r="N357" s="211"/>
      <c r="O357" s="211"/>
      <c r="P357" s="212">
        <f>SUM(P358:P368)</f>
        <v>0</v>
      </c>
      <c r="Q357" s="211"/>
      <c r="R357" s="212">
        <f>SUM(R358:R368)</f>
        <v>0.017664000000000003</v>
      </c>
      <c r="S357" s="211"/>
      <c r="T357" s="213">
        <f>SUM(T358:T368)</f>
        <v>0.00029999999999999997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4" t="s">
        <v>82</v>
      </c>
      <c r="AT357" s="215" t="s">
        <v>72</v>
      </c>
      <c r="AU357" s="215" t="s">
        <v>80</v>
      </c>
      <c r="AY357" s="214" t="s">
        <v>171</v>
      </c>
      <c r="BK357" s="216">
        <f>SUM(BK358:BK368)</f>
        <v>0</v>
      </c>
    </row>
    <row r="358" s="2" customFormat="1" ht="24.15" customHeight="1">
      <c r="A358" s="38"/>
      <c r="B358" s="39"/>
      <c r="C358" s="219" t="s">
        <v>638</v>
      </c>
      <c r="D358" s="219" t="s">
        <v>173</v>
      </c>
      <c r="E358" s="220" t="s">
        <v>2368</v>
      </c>
      <c r="F358" s="221" t="s">
        <v>2369</v>
      </c>
      <c r="G358" s="222" t="s">
        <v>239</v>
      </c>
      <c r="H358" s="223">
        <v>24</v>
      </c>
      <c r="I358" s="224"/>
      <c r="J358" s="225">
        <f>ROUND(I358*H358,2)</f>
        <v>0</v>
      </c>
      <c r="K358" s="226"/>
      <c r="L358" s="44"/>
      <c r="M358" s="227" t="s">
        <v>1</v>
      </c>
      <c r="N358" s="228" t="s">
        <v>38</v>
      </c>
      <c r="O358" s="91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1" t="s">
        <v>307</v>
      </c>
      <c r="AT358" s="231" t="s">
        <v>173</v>
      </c>
      <c r="AU358" s="231" t="s">
        <v>82</v>
      </c>
      <c r="AY358" s="17" t="s">
        <v>171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7" t="s">
        <v>80</v>
      </c>
      <c r="BK358" s="232">
        <f>ROUND(I358*H358,2)</f>
        <v>0</v>
      </c>
      <c r="BL358" s="17" t="s">
        <v>307</v>
      </c>
      <c r="BM358" s="231" t="s">
        <v>2370</v>
      </c>
    </row>
    <row r="359" s="13" customFormat="1">
      <c r="A359" s="13"/>
      <c r="B359" s="233"/>
      <c r="C359" s="234"/>
      <c r="D359" s="235" t="s">
        <v>179</v>
      </c>
      <c r="E359" s="236" t="s">
        <v>1</v>
      </c>
      <c r="F359" s="237" t="s">
        <v>2371</v>
      </c>
      <c r="G359" s="234"/>
      <c r="H359" s="236" t="s">
        <v>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179</v>
      </c>
      <c r="AU359" s="243" t="s">
        <v>82</v>
      </c>
      <c r="AV359" s="13" t="s">
        <v>80</v>
      </c>
      <c r="AW359" s="13" t="s">
        <v>30</v>
      </c>
      <c r="AX359" s="13" t="s">
        <v>73</v>
      </c>
      <c r="AY359" s="243" t="s">
        <v>171</v>
      </c>
    </row>
    <row r="360" s="14" customFormat="1">
      <c r="A360" s="14"/>
      <c r="B360" s="244"/>
      <c r="C360" s="245"/>
      <c r="D360" s="235" t="s">
        <v>179</v>
      </c>
      <c r="E360" s="246" t="s">
        <v>1</v>
      </c>
      <c r="F360" s="247" t="s">
        <v>357</v>
      </c>
      <c r="G360" s="245"/>
      <c r="H360" s="248">
        <v>24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179</v>
      </c>
      <c r="AU360" s="254" t="s">
        <v>82</v>
      </c>
      <c r="AV360" s="14" t="s">
        <v>82</v>
      </c>
      <c r="AW360" s="14" t="s">
        <v>30</v>
      </c>
      <c r="AX360" s="14" t="s">
        <v>80</v>
      </c>
      <c r="AY360" s="254" t="s">
        <v>171</v>
      </c>
    </row>
    <row r="361" s="2" customFormat="1" ht="24.15" customHeight="1">
      <c r="A361" s="38"/>
      <c r="B361" s="39"/>
      <c r="C361" s="266" t="s">
        <v>642</v>
      </c>
      <c r="D361" s="266" t="s">
        <v>393</v>
      </c>
      <c r="E361" s="267" t="s">
        <v>2372</v>
      </c>
      <c r="F361" s="268" t="s">
        <v>2373</v>
      </c>
      <c r="G361" s="269" t="s">
        <v>239</v>
      </c>
      <c r="H361" s="270">
        <v>27.600000000000001</v>
      </c>
      <c r="I361" s="271"/>
      <c r="J361" s="272">
        <f>ROUND(I361*H361,2)</f>
        <v>0</v>
      </c>
      <c r="K361" s="273"/>
      <c r="L361" s="274"/>
      <c r="M361" s="275" t="s">
        <v>1</v>
      </c>
      <c r="N361" s="276" t="s">
        <v>38</v>
      </c>
      <c r="O361" s="91"/>
      <c r="P361" s="229">
        <f>O361*H361</f>
        <v>0</v>
      </c>
      <c r="Q361" s="229">
        <v>0.00064000000000000005</v>
      </c>
      <c r="R361" s="229">
        <f>Q361*H361</f>
        <v>0.017664000000000003</v>
      </c>
      <c r="S361" s="229">
        <v>0</v>
      </c>
      <c r="T361" s="230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1" t="s">
        <v>399</v>
      </c>
      <c r="AT361" s="231" t="s">
        <v>393</v>
      </c>
      <c r="AU361" s="231" t="s">
        <v>82</v>
      </c>
      <c r="AY361" s="17" t="s">
        <v>171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7" t="s">
        <v>80</v>
      </c>
      <c r="BK361" s="232">
        <f>ROUND(I361*H361,2)</f>
        <v>0</v>
      </c>
      <c r="BL361" s="17" t="s">
        <v>307</v>
      </c>
      <c r="BM361" s="231" t="s">
        <v>2374</v>
      </c>
    </row>
    <row r="362" s="14" customFormat="1">
      <c r="A362" s="14"/>
      <c r="B362" s="244"/>
      <c r="C362" s="245"/>
      <c r="D362" s="235" t="s">
        <v>179</v>
      </c>
      <c r="E362" s="245"/>
      <c r="F362" s="247" t="s">
        <v>2375</v>
      </c>
      <c r="G362" s="245"/>
      <c r="H362" s="248">
        <v>27.600000000000001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179</v>
      </c>
      <c r="AU362" s="254" t="s">
        <v>82</v>
      </c>
      <c r="AV362" s="14" t="s">
        <v>82</v>
      </c>
      <c r="AW362" s="14" t="s">
        <v>4</v>
      </c>
      <c r="AX362" s="14" t="s">
        <v>80</v>
      </c>
      <c r="AY362" s="254" t="s">
        <v>171</v>
      </c>
    </row>
    <row r="363" s="2" customFormat="1" ht="21.75" customHeight="1">
      <c r="A363" s="38"/>
      <c r="B363" s="39"/>
      <c r="C363" s="219" t="s">
        <v>648</v>
      </c>
      <c r="D363" s="219" t="s">
        <v>173</v>
      </c>
      <c r="E363" s="220" t="s">
        <v>2376</v>
      </c>
      <c r="F363" s="221" t="s">
        <v>2377</v>
      </c>
      <c r="G363" s="222" t="s">
        <v>195</v>
      </c>
      <c r="H363" s="223">
        <v>2</v>
      </c>
      <c r="I363" s="224"/>
      <c r="J363" s="225">
        <f>ROUND(I363*H363,2)</f>
        <v>0</v>
      </c>
      <c r="K363" s="226"/>
      <c r="L363" s="44"/>
      <c r="M363" s="227" t="s">
        <v>1</v>
      </c>
      <c r="N363" s="228" t="s">
        <v>38</v>
      </c>
      <c r="O363" s="91"/>
      <c r="P363" s="229">
        <f>O363*H363</f>
        <v>0</v>
      </c>
      <c r="Q363" s="229">
        <v>0</v>
      </c>
      <c r="R363" s="229">
        <f>Q363*H363</f>
        <v>0</v>
      </c>
      <c r="S363" s="229">
        <v>0.00014999999999999999</v>
      </c>
      <c r="T363" s="230">
        <f>S363*H363</f>
        <v>0.00029999999999999997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1" t="s">
        <v>307</v>
      </c>
      <c r="AT363" s="231" t="s">
        <v>173</v>
      </c>
      <c r="AU363" s="231" t="s">
        <v>82</v>
      </c>
      <c r="AY363" s="17" t="s">
        <v>171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7" t="s">
        <v>80</v>
      </c>
      <c r="BK363" s="232">
        <f>ROUND(I363*H363,2)</f>
        <v>0</v>
      </c>
      <c r="BL363" s="17" t="s">
        <v>307</v>
      </c>
      <c r="BM363" s="231" t="s">
        <v>2378</v>
      </c>
    </row>
    <row r="364" s="2" customFormat="1" ht="24.15" customHeight="1">
      <c r="A364" s="38"/>
      <c r="B364" s="39"/>
      <c r="C364" s="219" t="s">
        <v>652</v>
      </c>
      <c r="D364" s="219" t="s">
        <v>173</v>
      </c>
      <c r="E364" s="220" t="s">
        <v>2379</v>
      </c>
      <c r="F364" s="221" t="s">
        <v>2380</v>
      </c>
      <c r="G364" s="222" t="s">
        <v>195</v>
      </c>
      <c r="H364" s="223">
        <v>1</v>
      </c>
      <c r="I364" s="224"/>
      <c r="J364" s="225">
        <f>ROUND(I364*H364,2)</f>
        <v>0</v>
      </c>
      <c r="K364" s="226"/>
      <c r="L364" s="44"/>
      <c r="M364" s="227" t="s">
        <v>1</v>
      </c>
      <c r="N364" s="228" t="s">
        <v>38</v>
      </c>
      <c r="O364" s="91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1" t="s">
        <v>307</v>
      </c>
      <c r="AT364" s="231" t="s">
        <v>173</v>
      </c>
      <c r="AU364" s="231" t="s">
        <v>82</v>
      </c>
      <c r="AY364" s="17" t="s">
        <v>171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7" t="s">
        <v>80</v>
      </c>
      <c r="BK364" s="232">
        <f>ROUND(I364*H364,2)</f>
        <v>0</v>
      </c>
      <c r="BL364" s="17" t="s">
        <v>307</v>
      </c>
      <c r="BM364" s="231" t="s">
        <v>2381</v>
      </c>
    </row>
    <row r="365" s="2" customFormat="1" ht="16.5" customHeight="1">
      <c r="A365" s="38"/>
      <c r="B365" s="39"/>
      <c r="C365" s="219" t="s">
        <v>657</v>
      </c>
      <c r="D365" s="219" t="s">
        <v>173</v>
      </c>
      <c r="E365" s="220" t="s">
        <v>2382</v>
      </c>
      <c r="F365" s="221" t="s">
        <v>2383</v>
      </c>
      <c r="G365" s="222" t="s">
        <v>195</v>
      </c>
      <c r="H365" s="223">
        <v>1</v>
      </c>
      <c r="I365" s="224"/>
      <c r="J365" s="225">
        <f>ROUND(I365*H365,2)</f>
        <v>0</v>
      </c>
      <c r="K365" s="226"/>
      <c r="L365" s="44"/>
      <c r="M365" s="227" t="s">
        <v>1</v>
      </c>
      <c r="N365" s="228" t="s">
        <v>38</v>
      </c>
      <c r="O365" s="91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307</v>
      </c>
      <c r="AT365" s="231" t="s">
        <v>173</v>
      </c>
      <c r="AU365" s="231" t="s">
        <v>82</v>
      </c>
      <c r="AY365" s="17" t="s">
        <v>171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80</v>
      </c>
      <c r="BK365" s="232">
        <f>ROUND(I365*H365,2)</f>
        <v>0</v>
      </c>
      <c r="BL365" s="17" t="s">
        <v>307</v>
      </c>
      <c r="BM365" s="231" t="s">
        <v>2384</v>
      </c>
    </row>
    <row r="366" s="2" customFormat="1" ht="24.15" customHeight="1">
      <c r="A366" s="38"/>
      <c r="B366" s="39"/>
      <c r="C366" s="219" t="s">
        <v>662</v>
      </c>
      <c r="D366" s="219" t="s">
        <v>173</v>
      </c>
      <c r="E366" s="220" t="s">
        <v>1442</v>
      </c>
      <c r="F366" s="221" t="s">
        <v>1443</v>
      </c>
      <c r="G366" s="222" t="s">
        <v>371</v>
      </c>
      <c r="H366" s="223">
        <v>0.017999999999999999</v>
      </c>
      <c r="I366" s="224"/>
      <c r="J366" s="225">
        <f>ROUND(I366*H366,2)</f>
        <v>0</v>
      </c>
      <c r="K366" s="226"/>
      <c r="L366" s="44"/>
      <c r="M366" s="227" t="s">
        <v>1</v>
      </c>
      <c r="N366" s="228" t="s">
        <v>38</v>
      </c>
      <c r="O366" s="91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1" t="s">
        <v>307</v>
      </c>
      <c r="AT366" s="231" t="s">
        <v>173</v>
      </c>
      <c r="AU366" s="231" t="s">
        <v>82</v>
      </c>
      <c r="AY366" s="17" t="s">
        <v>171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7" t="s">
        <v>80</v>
      </c>
      <c r="BK366" s="232">
        <f>ROUND(I366*H366,2)</f>
        <v>0</v>
      </c>
      <c r="BL366" s="17" t="s">
        <v>307</v>
      </c>
      <c r="BM366" s="231" t="s">
        <v>2385</v>
      </c>
    </row>
    <row r="367" s="2" customFormat="1" ht="24.15" customHeight="1">
      <c r="A367" s="38"/>
      <c r="B367" s="39"/>
      <c r="C367" s="219" t="s">
        <v>668</v>
      </c>
      <c r="D367" s="219" t="s">
        <v>173</v>
      </c>
      <c r="E367" s="220" t="s">
        <v>1446</v>
      </c>
      <c r="F367" s="221" t="s">
        <v>1447</v>
      </c>
      <c r="G367" s="222" t="s">
        <v>371</v>
      </c>
      <c r="H367" s="223">
        <v>0.017999999999999999</v>
      </c>
      <c r="I367" s="224"/>
      <c r="J367" s="225">
        <f>ROUND(I367*H367,2)</f>
        <v>0</v>
      </c>
      <c r="K367" s="226"/>
      <c r="L367" s="44"/>
      <c r="M367" s="227" t="s">
        <v>1</v>
      </c>
      <c r="N367" s="228" t="s">
        <v>38</v>
      </c>
      <c r="O367" s="91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307</v>
      </c>
      <c r="AT367" s="231" t="s">
        <v>173</v>
      </c>
      <c r="AU367" s="231" t="s">
        <v>82</v>
      </c>
      <c r="AY367" s="17" t="s">
        <v>171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80</v>
      </c>
      <c r="BK367" s="232">
        <f>ROUND(I367*H367,2)</f>
        <v>0</v>
      </c>
      <c r="BL367" s="17" t="s">
        <v>307</v>
      </c>
      <c r="BM367" s="231" t="s">
        <v>2386</v>
      </c>
    </row>
    <row r="368" s="2" customFormat="1" ht="24.15" customHeight="1">
      <c r="A368" s="38"/>
      <c r="B368" s="39"/>
      <c r="C368" s="219" t="s">
        <v>673</v>
      </c>
      <c r="D368" s="219" t="s">
        <v>173</v>
      </c>
      <c r="E368" s="220" t="s">
        <v>1450</v>
      </c>
      <c r="F368" s="221" t="s">
        <v>1451</v>
      </c>
      <c r="G368" s="222" t="s">
        <v>371</v>
      </c>
      <c r="H368" s="223">
        <v>0.017999999999999999</v>
      </c>
      <c r="I368" s="224"/>
      <c r="J368" s="225">
        <f>ROUND(I368*H368,2)</f>
        <v>0</v>
      </c>
      <c r="K368" s="226"/>
      <c r="L368" s="44"/>
      <c r="M368" s="227" t="s">
        <v>1</v>
      </c>
      <c r="N368" s="228" t="s">
        <v>38</v>
      </c>
      <c r="O368" s="91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1" t="s">
        <v>307</v>
      </c>
      <c r="AT368" s="231" t="s">
        <v>173</v>
      </c>
      <c r="AU368" s="231" t="s">
        <v>82</v>
      </c>
      <c r="AY368" s="17" t="s">
        <v>171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7" t="s">
        <v>80</v>
      </c>
      <c r="BK368" s="232">
        <f>ROUND(I368*H368,2)</f>
        <v>0</v>
      </c>
      <c r="BL368" s="17" t="s">
        <v>307</v>
      </c>
      <c r="BM368" s="231" t="s">
        <v>2387</v>
      </c>
    </row>
    <row r="369" s="12" customFormat="1" ht="22.8" customHeight="1">
      <c r="A369" s="12"/>
      <c r="B369" s="203"/>
      <c r="C369" s="204"/>
      <c r="D369" s="205" t="s">
        <v>72</v>
      </c>
      <c r="E369" s="217" t="s">
        <v>2063</v>
      </c>
      <c r="F369" s="217" t="s">
        <v>2064</v>
      </c>
      <c r="G369" s="204"/>
      <c r="H369" s="204"/>
      <c r="I369" s="207"/>
      <c r="J369" s="218">
        <f>BK369</f>
        <v>0</v>
      </c>
      <c r="K369" s="204"/>
      <c r="L369" s="209"/>
      <c r="M369" s="210"/>
      <c r="N369" s="211"/>
      <c r="O369" s="211"/>
      <c r="P369" s="212">
        <f>SUM(P370:P385)</f>
        <v>0</v>
      </c>
      <c r="Q369" s="211"/>
      <c r="R369" s="212">
        <f>SUM(R370:R385)</f>
        <v>0.87298115999999992</v>
      </c>
      <c r="S369" s="211"/>
      <c r="T369" s="213">
        <f>SUM(T370:T385)</f>
        <v>1.2330000000000001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4" t="s">
        <v>82</v>
      </c>
      <c r="AT369" s="215" t="s">
        <v>72</v>
      </c>
      <c r="AU369" s="215" t="s">
        <v>80</v>
      </c>
      <c r="AY369" s="214" t="s">
        <v>171</v>
      </c>
      <c r="BK369" s="216">
        <f>SUM(BK370:BK385)</f>
        <v>0</v>
      </c>
    </row>
    <row r="370" s="2" customFormat="1" ht="33" customHeight="1">
      <c r="A370" s="38"/>
      <c r="B370" s="39"/>
      <c r="C370" s="219" t="s">
        <v>678</v>
      </c>
      <c r="D370" s="219" t="s">
        <v>173</v>
      </c>
      <c r="E370" s="220" t="s">
        <v>2388</v>
      </c>
      <c r="F370" s="221" t="s">
        <v>2389</v>
      </c>
      <c r="G370" s="222" t="s">
        <v>1182</v>
      </c>
      <c r="H370" s="223">
        <v>3</v>
      </c>
      <c r="I370" s="224"/>
      <c r="J370" s="225">
        <f>ROUND(I370*H370,2)</f>
        <v>0</v>
      </c>
      <c r="K370" s="226"/>
      <c r="L370" s="44"/>
      <c r="M370" s="227" t="s">
        <v>1</v>
      </c>
      <c r="N370" s="228" t="s">
        <v>38</v>
      </c>
      <c r="O370" s="91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1" t="s">
        <v>307</v>
      </c>
      <c r="AT370" s="231" t="s">
        <v>173</v>
      </c>
      <c r="AU370" s="231" t="s">
        <v>82</v>
      </c>
      <c r="AY370" s="17" t="s">
        <v>171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7" t="s">
        <v>80</v>
      </c>
      <c r="BK370" s="232">
        <f>ROUND(I370*H370,2)</f>
        <v>0</v>
      </c>
      <c r="BL370" s="17" t="s">
        <v>307</v>
      </c>
      <c r="BM370" s="231" t="s">
        <v>2390</v>
      </c>
    </row>
    <row r="371" s="2" customFormat="1" ht="24.15" customHeight="1">
      <c r="A371" s="38"/>
      <c r="B371" s="39"/>
      <c r="C371" s="219" t="s">
        <v>682</v>
      </c>
      <c r="D371" s="219" t="s">
        <v>173</v>
      </c>
      <c r="E371" s="220" t="s">
        <v>2391</v>
      </c>
      <c r="F371" s="221" t="s">
        <v>2392</v>
      </c>
      <c r="G371" s="222" t="s">
        <v>1182</v>
      </c>
      <c r="H371" s="223">
        <v>2</v>
      </c>
      <c r="I371" s="224"/>
      <c r="J371" s="225">
        <f>ROUND(I371*H371,2)</f>
        <v>0</v>
      </c>
      <c r="K371" s="226"/>
      <c r="L371" s="44"/>
      <c r="M371" s="227" t="s">
        <v>1</v>
      </c>
      <c r="N371" s="228" t="s">
        <v>38</v>
      </c>
      <c r="O371" s="91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1" t="s">
        <v>307</v>
      </c>
      <c r="AT371" s="231" t="s">
        <v>173</v>
      </c>
      <c r="AU371" s="231" t="s">
        <v>82</v>
      </c>
      <c r="AY371" s="17" t="s">
        <v>171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7" t="s">
        <v>80</v>
      </c>
      <c r="BK371" s="232">
        <f>ROUND(I371*H371,2)</f>
        <v>0</v>
      </c>
      <c r="BL371" s="17" t="s">
        <v>307</v>
      </c>
      <c r="BM371" s="231" t="s">
        <v>2393</v>
      </c>
    </row>
    <row r="372" s="2" customFormat="1" ht="21.75" customHeight="1">
      <c r="A372" s="38"/>
      <c r="B372" s="39"/>
      <c r="C372" s="219" t="s">
        <v>687</v>
      </c>
      <c r="D372" s="219" t="s">
        <v>173</v>
      </c>
      <c r="E372" s="220" t="s">
        <v>2394</v>
      </c>
      <c r="F372" s="221" t="s">
        <v>2395</v>
      </c>
      <c r="G372" s="222" t="s">
        <v>1182</v>
      </c>
      <c r="H372" s="223">
        <v>5</v>
      </c>
      <c r="I372" s="224"/>
      <c r="J372" s="225">
        <f>ROUND(I372*H372,2)</f>
        <v>0</v>
      </c>
      <c r="K372" s="226"/>
      <c r="L372" s="44"/>
      <c r="M372" s="227" t="s">
        <v>1</v>
      </c>
      <c r="N372" s="228" t="s">
        <v>38</v>
      </c>
      <c r="O372" s="91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1" t="s">
        <v>307</v>
      </c>
      <c r="AT372" s="231" t="s">
        <v>173</v>
      </c>
      <c r="AU372" s="231" t="s">
        <v>82</v>
      </c>
      <c r="AY372" s="17" t="s">
        <v>171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7" t="s">
        <v>80</v>
      </c>
      <c r="BK372" s="232">
        <f>ROUND(I372*H372,2)</f>
        <v>0</v>
      </c>
      <c r="BL372" s="17" t="s">
        <v>307</v>
      </c>
      <c r="BM372" s="231" t="s">
        <v>2396</v>
      </c>
    </row>
    <row r="373" s="2" customFormat="1" ht="21.75" customHeight="1">
      <c r="A373" s="38"/>
      <c r="B373" s="39"/>
      <c r="C373" s="219" t="s">
        <v>691</v>
      </c>
      <c r="D373" s="219" t="s">
        <v>173</v>
      </c>
      <c r="E373" s="220" t="s">
        <v>2065</v>
      </c>
      <c r="F373" s="221" t="s">
        <v>2066</v>
      </c>
      <c r="G373" s="222" t="s">
        <v>211</v>
      </c>
      <c r="H373" s="223">
        <v>48.350000000000001</v>
      </c>
      <c r="I373" s="224"/>
      <c r="J373" s="225">
        <f>ROUND(I373*H373,2)</f>
        <v>0</v>
      </c>
      <c r="K373" s="226"/>
      <c r="L373" s="44"/>
      <c r="M373" s="227" t="s">
        <v>1</v>
      </c>
      <c r="N373" s="228" t="s">
        <v>38</v>
      </c>
      <c r="O373" s="91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1" t="s">
        <v>307</v>
      </c>
      <c r="AT373" s="231" t="s">
        <v>173</v>
      </c>
      <c r="AU373" s="231" t="s">
        <v>82</v>
      </c>
      <c r="AY373" s="17" t="s">
        <v>171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7" t="s">
        <v>80</v>
      </c>
      <c r="BK373" s="232">
        <f>ROUND(I373*H373,2)</f>
        <v>0</v>
      </c>
      <c r="BL373" s="17" t="s">
        <v>307</v>
      </c>
      <c r="BM373" s="231" t="s">
        <v>2397</v>
      </c>
    </row>
    <row r="374" s="13" customFormat="1">
      <c r="A374" s="13"/>
      <c r="B374" s="233"/>
      <c r="C374" s="234"/>
      <c r="D374" s="235" t="s">
        <v>179</v>
      </c>
      <c r="E374" s="236" t="s">
        <v>1</v>
      </c>
      <c r="F374" s="237" t="s">
        <v>2075</v>
      </c>
      <c r="G374" s="234"/>
      <c r="H374" s="236" t="s">
        <v>1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179</v>
      </c>
      <c r="AU374" s="243" t="s">
        <v>82</v>
      </c>
      <c r="AV374" s="13" t="s">
        <v>80</v>
      </c>
      <c r="AW374" s="13" t="s">
        <v>30</v>
      </c>
      <c r="AX374" s="13" t="s">
        <v>73</v>
      </c>
      <c r="AY374" s="243" t="s">
        <v>171</v>
      </c>
    </row>
    <row r="375" s="14" customFormat="1">
      <c r="A375" s="14"/>
      <c r="B375" s="244"/>
      <c r="C375" s="245"/>
      <c r="D375" s="235" t="s">
        <v>179</v>
      </c>
      <c r="E375" s="246" t="s">
        <v>1</v>
      </c>
      <c r="F375" s="247" t="s">
        <v>2398</v>
      </c>
      <c r="G375" s="245"/>
      <c r="H375" s="248">
        <v>48.350000000000001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179</v>
      </c>
      <c r="AU375" s="254" t="s">
        <v>82</v>
      </c>
      <c r="AV375" s="14" t="s">
        <v>82</v>
      </c>
      <c r="AW375" s="14" t="s">
        <v>30</v>
      </c>
      <c r="AX375" s="14" t="s">
        <v>73</v>
      </c>
      <c r="AY375" s="254" t="s">
        <v>171</v>
      </c>
    </row>
    <row r="376" s="15" customFormat="1">
      <c r="A376" s="15"/>
      <c r="B376" s="255"/>
      <c r="C376" s="256"/>
      <c r="D376" s="235" t="s">
        <v>179</v>
      </c>
      <c r="E376" s="257" t="s">
        <v>1</v>
      </c>
      <c r="F376" s="258" t="s">
        <v>187</v>
      </c>
      <c r="G376" s="256"/>
      <c r="H376" s="259">
        <v>48.350000000000001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5" t="s">
        <v>179</v>
      </c>
      <c r="AU376" s="265" t="s">
        <v>82</v>
      </c>
      <c r="AV376" s="15" t="s">
        <v>177</v>
      </c>
      <c r="AW376" s="15" t="s">
        <v>30</v>
      </c>
      <c r="AX376" s="15" t="s">
        <v>80</v>
      </c>
      <c r="AY376" s="265" t="s">
        <v>171</v>
      </c>
    </row>
    <row r="377" s="2" customFormat="1" ht="16.5" customHeight="1">
      <c r="A377" s="38"/>
      <c r="B377" s="39"/>
      <c r="C377" s="266" t="s">
        <v>695</v>
      </c>
      <c r="D377" s="266" t="s">
        <v>393</v>
      </c>
      <c r="E377" s="267" t="s">
        <v>2068</v>
      </c>
      <c r="F377" s="268" t="s">
        <v>2069</v>
      </c>
      <c r="G377" s="269" t="s">
        <v>176</v>
      </c>
      <c r="H377" s="270">
        <v>1.6679999999999999</v>
      </c>
      <c r="I377" s="271"/>
      <c r="J377" s="272">
        <f>ROUND(I377*H377,2)</f>
        <v>0</v>
      </c>
      <c r="K377" s="273"/>
      <c r="L377" s="274"/>
      <c r="M377" s="275" t="s">
        <v>1</v>
      </c>
      <c r="N377" s="276" t="s">
        <v>38</v>
      </c>
      <c r="O377" s="91"/>
      <c r="P377" s="229">
        <f>O377*H377</f>
        <v>0</v>
      </c>
      <c r="Q377" s="229">
        <v>0.5</v>
      </c>
      <c r="R377" s="229">
        <f>Q377*H377</f>
        <v>0.83399999999999996</v>
      </c>
      <c r="S377" s="229">
        <v>0</v>
      </c>
      <c r="T377" s="23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1" t="s">
        <v>399</v>
      </c>
      <c r="AT377" s="231" t="s">
        <v>393</v>
      </c>
      <c r="AU377" s="231" t="s">
        <v>82</v>
      </c>
      <c r="AY377" s="17" t="s">
        <v>171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7" t="s">
        <v>80</v>
      </c>
      <c r="BK377" s="232">
        <f>ROUND(I377*H377,2)</f>
        <v>0</v>
      </c>
      <c r="BL377" s="17" t="s">
        <v>307</v>
      </c>
      <c r="BM377" s="231" t="s">
        <v>2399</v>
      </c>
    </row>
    <row r="378" s="14" customFormat="1">
      <c r="A378" s="14"/>
      <c r="B378" s="244"/>
      <c r="C378" s="245"/>
      <c r="D378" s="235" t="s">
        <v>179</v>
      </c>
      <c r="E378" s="246" t="s">
        <v>1</v>
      </c>
      <c r="F378" s="247" t="s">
        <v>2400</v>
      </c>
      <c r="G378" s="245"/>
      <c r="H378" s="248">
        <v>1.6679999999999999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179</v>
      </c>
      <c r="AU378" s="254" t="s">
        <v>82</v>
      </c>
      <c r="AV378" s="14" t="s">
        <v>82</v>
      </c>
      <c r="AW378" s="14" t="s">
        <v>30</v>
      </c>
      <c r="AX378" s="14" t="s">
        <v>80</v>
      </c>
      <c r="AY378" s="254" t="s">
        <v>171</v>
      </c>
    </row>
    <row r="379" s="2" customFormat="1" ht="16.5" customHeight="1">
      <c r="A379" s="38"/>
      <c r="B379" s="39"/>
      <c r="C379" s="219" t="s">
        <v>701</v>
      </c>
      <c r="D379" s="219" t="s">
        <v>173</v>
      </c>
      <c r="E379" s="220" t="s">
        <v>2072</v>
      </c>
      <c r="F379" s="221" t="s">
        <v>2073</v>
      </c>
      <c r="G379" s="222" t="s">
        <v>211</v>
      </c>
      <c r="H379" s="223">
        <v>41.100000000000001</v>
      </c>
      <c r="I379" s="224"/>
      <c r="J379" s="225">
        <f>ROUND(I379*H379,2)</f>
        <v>0</v>
      </c>
      <c r="K379" s="226"/>
      <c r="L379" s="44"/>
      <c r="M379" s="227" t="s">
        <v>1</v>
      </c>
      <c r="N379" s="228" t="s">
        <v>38</v>
      </c>
      <c r="O379" s="91"/>
      <c r="P379" s="229">
        <f>O379*H379</f>
        <v>0</v>
      </c>
      <c r="Q379" s="229">
        <v>0</v>
      </c>
      <c r="R379" s="229">
        <f>Q379*H379</f>
        <v>0</v>
      </c>
      <c r="S379" s="229">
        <v>0.029999999999999999</v>
      </c>
      <c r="T379" s="230">
        <f>S379*H379</f>
        <v>1.2330000000000001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1" t="s">
        <v>307</v>
      </c>
      <c r="AT379" s="231" t="s">
        <v>173</v>
      </c>
      <c r="AU379" s="231" t="s">
        <v>82</v>
      </c>
      <c r="AY379" s="17" t="s">
        <v>171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7" t="s">
        <v>80</v>
      </c>
      <c r="BK379" s="232">
        <f>ROUND(I379*H379,2)</f>
        <v>0</v>
      </c>
      <c r="BL379" s="17" t="s">
        <v>307</v>
      </c>
      <c r="BM379" s="231" t="s">
        <v>2401</v>
      </c>
    </row>
    <row r="380" s="13" customFormat="1">
      <c r="A380" s="13"/>
      <c r="B380" s="233"/>
      <c r="C380" s="234"/>
      <c r="D380" s="235" t="s">
        <v>179</v>
      </c>
      <c r="E380" s="236" t="s">
        <v>1</v>
      </c>
      <c r="F380" s="237" t="s">
        <v>2075</v>
      </c>
      <c r="G380" s="234"/>
      <c r="H380" s="236" t="s">
        <v>1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179</v>
      </c>
      <c r="AU380" s="243" t="s">
        <v>82</v>
      </c>
      <c r="AV380" s="13" t="s">
        <v>80</v>
      </c>
      <c r="AW380" s="13" t="s">
        <v>30</v>
      </c>
      <c r="AX380" s="13" t="s">
        <v>73</v>
      </c>
      <c r="AY380" s="243" t="s">
        <v>171</v>
      </c>
    </row>
    <row r="381" s="14" customFormat="1">
      <c r="A381" s="14"/>
      <c r="B381" s="244"/>
      <c r="C381" s="245"/>
      <c r="D381" s="235" t="s">
        <v>179</v>
      </c>
      <c r="E381" s="246" t="s">
        <v>1</v>
      </c>
      <c r="F381" s="247" t="s">
        <v>2402</v>
      </c>
      <c r="G381" s="245"/>
      <c r="H381" s="248">
        <v>41.100000000000001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179</v>
      </c>
      <c r="AU381" s="254" t="s">
        <v>82</v>
      </c>
      <c r="AV381" s="14" t="s">
        <v>82</v>
      </c>
      <c r="AW381" s="14" t="s">
        <v>30</v>
      </c>
      <c r="AX381" s="14" t="s">
        <v>80</v>
      </c>
      <c r="AY381" s="254" t="s">
        <v>171</v>
      </c>
    </row>
    <row r="382" s="2" customFormat="1" ht="24.15" customHeight="1">
      <c r="A382" s="38"/>
      <c r="B382" s="39"/>
      <c r="C382" s="219" t="s">
        <v>706</v>
      </c>
      <c r="D382" s="219" t="s">
        <v>173</v>
      </c>
      <c r="E382" s="220" t="s">
        <v>2077</v>
      </c>
      <c r="F382" s="221" t="s">
        <v>2078</v>
      </c>
      <c r="G382" s="222" t="s">
        <v>176</v>
      </c>
      <c r="H382" s="223">
        <v>1.6679999999999999</v>
      </c>
      <c r="I382" s="224"/>
      <c r="J382" s="225">
        <f>ROUND(I382*H382,2)</f>
        <v>0</v>
      </c>
      <c r="K382" s="226"/>
      <c r="L382" s="44"/>
      <c r="M382" s="227" t="s">
        <v>1</v>
      </c>
      <c r="N382" s="228" t="s">
        <v>38</v>
      </c>
      <c r="O382" s="91"/>
      <c r="P382" s="229">
        <f>O382*H382</f>
        <v>0</v>
      </c>
      <c r="Q382" s="229">
        <v>0.023369999999999998</v>
      </c>
      <c r="R382" s="229">
        <f>Q382*H382</f>
        <v>0.038981159999999994</v>
      </c>
      <c r="S382" s="229">
        <v>0</v>
      </c>
      <c r="T382" s="23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1" t="s">
        <v>307</v>
      </c>
      <c r="AT382" s="231" t="s">
        <v>173</v>
      </c>
      <c r="AU382" s="231" t="s">
        <v>82</v>
      </c>
      <c r="AY382" s="17" t="s">
        <v>171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7" t="s">
        <v>80</v>
      </c>
      <c r="BK382" s="232">
        <f>ROUND(I382*H382,2)</f>
        <v>0</v>
      </c>
      <c r="BL382" s="17" t="s">
        <v>307</v>
      </c>
      <c r="BM382" s="231" t="s">
        <v>2403</v>
      </c>
    </row>
    <row r="383" s="2" customFormat="1" ht="24.15" customHeight="1">
      <c r="A383" s="38"/>
      <c r="B383" s="39"/>
      <c r="C383" s="219" t="s">
        <v>711</v>
      </c>
      <c r="D383" s="219" t="s">
        <v>173</v>
      </c>
      <c r="E383" s="220" t="s">
        <v>2080</v>
      </c>
      <c r="F383" s="221" t="s">
        <v>2081</v>
      </c>
      <c r="G383" s="222" t="s">
        <v>371</v>
      </c>
      <c r="H383" s="223">
        <v>0.873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38</v>
      </c>
      <c r="O383" s="91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307</v>
      </c>
      <c r="AT383" s="231" t="s">
        <v>173</v>
      </c>
      <c r="AU383" s="231" t="s">
        <v>82</v>
      </c>
      <c r="AY383" s="17" t="s">
        <v>171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80</v>
      </c>
      <c r="BK383" s="232">
        <f>ROUND(I383*H383,2)</f>
        <v>0</v>
      </c>
      <c r="BL383" s="17" t="s">
        <v>307</v>
      </c>
      <c r="BM383" s="231" t="s">
        <v>2404</v>
      </c>
    </row>
    <row r="384" s="2" customFormat="1" ht="24.15" customHeight="1">
      <c r="A384" s="38"/>
      <c r="B384" s="39"/>
      <c r="C384" s="219" t="s">
        <v>717</v>
      </c>
      <c r="D384" s="219" t="s">
        <v>173</v>
      </c>
      <c r="E384" s="220" t="s">
        <v>2083</v>
      </c>
      <c r="F384" s="221" t="s">
        <v>2084</v>
      </c>
      <c r="G384" s="222" t="s">
        <v>371</v>
      </c>
      <c r="H384" s="223">
        <v>0.873</v>
      </c>
      <c r="I384" s="224"/>
      <c r="J384" s="225">
        <f>ROUND(I384*H384,2)</f>
        <v>0</v>
      </c>
      <c r="K384" s="226"/>
      <c r="L384" s="44"/>
      <c r="M384" s="227" t="s">
        <v>1</v>
      </c>
      <c r="N384" s="228" t="s">
        <v>38</v>
      </c>
      <c r="O384" s="91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1" t="s">
        <v>307</v>
      </c>
      <c r="AT384" s="231" t="s">
        <v>173</v>
      </c>
      <c r="AU384" s="231" t="s">
        <v>82</v>
      </c>
      <c r="AY384" s="17" t="s">
        <v>171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7" t="s">
        <v>80</v>
      </c>
      <c r="BK384" s="232">
        <f>ROUND(I384*H384,2)</f>
        <v>0</v>
      </c>
      <c r="BL384" s="17" t="s">
        <v>307</v>
      </c>
      <c r="BM384" s="231" t="s">
        <v>2405</v>
      </c>
    </row>
    <row r="385" s="2" customFormat="1" ht="24.15" customHeight="1">
      <c r="A385" s="38"/>
      <c r="B385" s="39"/>
      <c r="C385" s="219" t="s">
        <v>722</v>
      </c>
      <c r="D385" s="219" t="s">
        <v>173</v>
      </c>
      <c r="E385" s="220" t="s">
        <v>2086</v>
      </c>
      <c r="F385" s="221" t="s">
        <v>2087</v>
      </c>
      <c r="G385" s="222" t="s">
        <v>371</v>
      </c>
      <c r="H385" s="223">
        <v>0.873</v>
      </c>
      <c r="I385" s="224"/>
      <c r="J385" s="225">
        <f>ROUND(I385*H385,2)</f>
        <v>0</v>
      </c>
      <c r="K385" s="226"/>
      <c r="L385" s="44"/>
      <c r="M385" s="227" t="s">
        <v>1</v>
      </c>
      <c r="N385" s="228" t="s">
        <v>38</v>
      </c>
      <c r="O385" s="91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1" t="s">
        <v>307</v>
      </c>
      <c r="AT385" s="231" t="s">
        <v>173</v>
      </c>
      <c r="AU385" s="231" t="s">
        <v>82</v>
      </c>
      <c r="AY385" s="17" t="s">
        <v>171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7" t="s">
        <v>80</v>
      </c>
      <c r="BK385" s="232">
        <f>ROUND(I385*H385,2)</f>
        <v>0</v>
      </c>
      <c r="BL385" s="17" t="s">
        <v>307</v>
      </c>
      <c r="BM385" s="231" t="s">
        <v>2406</v>
      </c>
    </row>
    <row r="386" s="12" customFormat="1" ht="22.8" customHeight="1">
      <c r="A386" s="12"/>
      <c r="B386" s="203"/>
      <c r="C386" s="204"/>
      <c r="D386" s="205" t="s">
        <v>72</v>
      </c>
      <c r="E386" s="217" t="s">
        <v>2089</v>
      </c>
      <c r="F386" s="217" t="s">
        <v>2090</v>
      </c>
      <c r="G386" s="204"/>
      <c r="H386" s="204"/>
      <c r="I386" s="207"/>
      <c r="J386" s="218">
        <f>BK386</f>
        <v>0</v>
      </c>
      <c r="K386" s="204"/>
      <c r="L386" s="209"/>
      <c r="M386" s="210"/>
      <c r="N386" s="211"/>
      <c r="O386" s="211"/>
      <c r="P386" s="212">
        <f>SUM(P387:P421)</f>
        <v>0</v>
      </c>
      <c r="Q386" s="211"/>
      <c r="R386" s="212">
        <f>SUM(R387:R421)</f>
        <v>0.47047474999999994</v>
      </c>
      <c r="S386" s="211"/>
      <c r="T386" s="213">
        <f>SUM(T387:T421)</f>
        <v>0.90338499999999999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4" t="s">
        <v>82</v>
      </c>
      <c r="AT386" s="215" t="s">
        <v>72</v>
      </c>
      <c r="AU386" s="215" t="s">
        <v>80</v>
      </c>
      <c r="AY386" s="214" t="s">
        <v>171</v>
      </c>
      <c r="BK386" s="216">
        <f>SUM(BK387:BK421)</f>
        <v>0</v>
      </c>
    </row>
    <row r="387" s="2" customFormat="1" ht="24.15" customHeight="1">
      <c r="A387" s="38"/>
      <c r="B387" s="39"/>
      <c r="C387" s="219" t="s">
        <v>726</v>
      </c>
      <c r="D387" s="219" t="s">
        <v>173</v>
      </c>
      <c r="E387" s="220" t="s">
        <v>2091</v>
      </c>
      <c r="F387" s="221" t="s">
        <v>2407</v>
      </c>
      <c r="G387" s="222" t="s">
        <v>1182</v>
      </c>
      <c r="H387" s="223">
        <v>1</v>
      </c>
      <c r="I387" s="224"/>
      <c r="J387" s="225">
        <f>ROUND(I387*H387,2)</f>
        <v>0</v>
      </c>
      <c r="K387" s="226"/>
      <c r="L387" s="44"/>
      <c r="M387" s="227" t="s">
        <v>1</v>
      </c>
      <c r="N387" s="228" t="s">
        <v>38</v>
      </c>
      <c r="O387" s="91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307</v>
      </c>
      <c r="AT387" s="231" t="s">
        <v>173</v>
      </c>
      <c r="AU387" s="231" t="s">
        <v>82</v>
      </c>
      <c r="AY387" s="17" t="s">
        <v>171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80</v>
      </c>
      <c r="BK387" s="232">
        <f>ROUND(I387*H387,2)</f>
        <v>0</v>
      </c>
      <c r="BL387" s="17" t="s">
        <v>307</v>
      </c>
      <c r="BM387" s="231" t="s">
        <v>2408</v>
      </c>
    </row>
    <row r="388" s="2" customFormat="1" ht="21.75" customHeight="1">
      <c r="A388" s="38"/>
      <c r="B388" s="39"/>
      <c r="C388" s="219" t="s">
        <v>731</v>
      </c>
      <c r="D388" s="219" t="s">
        <v>173</v>
      </c>
      <c r="E388" s="220" t="s">
        <v>2094</v>
      </c>
      <c r="F388" s="221" t="s">
        <v>2095</v>
      </c>
      <c r="G388" s="222" t="s">
        <v>2096</v>
      </c>
      <c r="H388" s="223">
        <v>160</v>
      </c>
      <c r="I388" s="224"/>
      <c r="J388" s="225">
        <f>ROUND(I388*H388,2)</f>
        <v>0</v>
      </c>
      <c r="K388" s="226"/>
      <c r="L388" s="44"/>
      <c r="M388" s="227" t="s">
        <v>1</v>
      </c>
      <c r="N388" s="228" t="s">
        <v>38</v>
      </c>
      <c r="O388" s="91"/>
      <c r="P388" s="229">
        <f>O388*H388</f>
        <v>0</v>
      </c>
      <c r="Q388" s="229">
        <v>6.9999999999999994E-05</v>
      </c>
      <c r="R388" s="229">
        <f>Q388*H388</f>
        <v>0.011199999999999998</v>
      </c>
      <c r="S388" s="229">
        <v>0</v>
      </c>
      <c r="T388" s="230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1" t="s">
        <v>307</v>
      </c>
      <c r="AT388" s="231" t="s">
        <v>173</v>
      </c>
      <c r="AU388" s="231" t="s">
        <v>82</v>
      </c>
      <c r="AY388" s="17" t="s">
        <v>171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7" t="s">
        <v>80</v>
      </c>
      <c r="BK388" s="232">
        <f>ROUND(I388*H388,2)</f>
        <v>0</v>
      </c>
      <c r="BL388" s="17" t="s">
        <v>307</v>
      </c>
      <c r="BM388" s="231" t="s">
        <v>2409</v>
      </c>
    </row>
    <row r="389" s="13" customFormat="1">
      <c r="A389" s="13"/>
      <c r="B389" s="233"/>
      <c r="C389" s="234"/>
      <c r="D389" s="235" t="s">
        <v>179</v>
      </c>
      <c r="E389" s="236" t="s">
        <v>1</v>
      </c>
      <c r="F389" s="237" t="s">
        <v>2098</v>
      </c>
      <c r="G389" s="234"/>
      <c r="H389" s="236" t="s">
        <v>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179</v>
      </c>
      <c r="AU389" s="243" t="s">
        <v>82</v>
      </c>
      <c r="AV389" s="13" t="s">
        <v>80</v>
      </c>
      <c r="AW389" s="13" t="s">
        <v>30</v>
      </c>
      <c r="AX389" s="13" t="s">
        <v>73</v>
      </c>
      <c r="AY389" s="243" t="s">
        <v>171</v>
      </c>
    </row>
    <row r="390" s="14" customFormat="1">
      <c r="A390" s="14"/>
      <c r="B390" s="244"/>
      <c r="C390" s="245"/>
      <c r="D390" s="235" t="s">
        <v>179</v>
      </c>
      <c r="E390" s="246" t="s">
        <v>1</v>
      </c>
      <c r="F390" s="247" t="s">
        <v>2410</v>
      </c>
      <c r="G390" s="245"/>
      <c r="H390" s="248">
        <v>160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179</v>
      </c>
      <c r="AU390" s="254" t="s">
        <v>82</v>
      </c>
      <c r="AV390" s="14" t="s">
        <v>82</v>
      </c>
      <c r="AW390" s="14" t="s">
        <v>30</v>
      </c>
      <c r="AX390" s="14" t="s">
        <v>80</v>
      </c>
      <c r="AY390" s="254" t="s">
        <v>171</v>
      </c>
    </row>
    <row r="391" s="2" customFormat="1" ht="21.75" customHeight="1">
      <c r="A391" s="38"/>
      <c r="B391" s="39"/>
      <c r="C391" s="219" t="s">
        <v>736</v>
      </c>
      <c r="D391" s="219" t="s">
        <v>173</v>
      </c>
      <c r="E391" s="220" t="s">
        <v>2411</v>
      </c>
      <c r="F391" s="221" t="s">
        <v>2412</v>
      </c>
      <c r="G391" s="222" t="s">
        <v>1182</v>
      </c>
      <c r="H391" s="223">
        <v>5</v>
      </c>
      <c r="I391" s="224"/>
      <c r="J391" s="225">
        <f>ROUND(I391*H391,2)</f>
        <v>0</v>
      </c>
      <c r="K391" s="226"/>
      <c r="L391" s="44"/>
      <c r="M391" s="227" t="s">
        <v>1</v>
      </c>
      <c r="N391" s="228" t="s">
        <v>38</v>
      </c>
      <c r="O391" s="91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1" t="s">
        <v>307</v>
      </c>
      <c r="AT391" s="231" t="s">
        <v>173</v>
      </c>
      <c r="AU391" s="231" t="s">
        <v>82</v>
      </c>
      <c r="AY391" s="17" t="s">
        <v>171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7" t="s">
        <v>80</v>
      </c>
      <c r="BK391" s="232">
        <f>ROUND(I391*H391,2)</f>
        <v>0</v>
      </c>
      <c r="BL391" s="17" t="s">
        <v>307</v>
      </c>
      <c r="BM391" s="231" t="s">
        <v>2413</v>
      </c>
    </row>
    <row r="392" s="13" customFormat="1">
      <c r="A392" s="13"/>
      <c r="B392" s="233"/>
      <c r="C392" s="234"/>
      <c r="D392" s="235" t="s">
        <v>179</v>
      </c>
      <c r="E392" s="236" t="s">
        <v>1</v>
      </c>
      <c r="F392" s="237" t="s">
        <v>2414</v>
      </c>
      <c r="G392" s="234"/>
      <c r="H392" s="236" t="s">
        <v>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179</v>
      </c>
      <c r="AU392" s="243" t="s">
        <v>82</v>
      </c>
      <c r="AV392" s="13" t="s">
        <v>80</v>
      </c>
      <c r="AW392" s="13" t="s">
        <v>30</v>
      </c>
      <c r="AX392" s="13" t="s">
        <v>73</v>
      </c>
      <c r="AY392" s="243" t="s">
        <v>171</v>
      </c>
    </row>
    <row r="393" s="14" customFormat="1">
      <c r="A393" s="14"/>
      <c r="B393" s="244"/>
      <c r="C393" s="245"/>
      <c r="D393" s="235" t="s">
        <v>179</v>
      </c>
      <c r="E393" s="246" t="s">
        <v>1</v>
      </c>
      <c r="F393" s="247" t="s">
        <v>203</v>
      </c>
      <c r="G393" s="245"/>
      <c r="H393" s="248">
        <v>5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179</v>
      </c>
      <c r="AU393" s="254" t="s">
        <v>82</v>
      </c>
      <c r="AV393" s="14" t="s">
        <v>82</v>
      </c>
      <c r="AW393" s="14" t="s">
        <v>30</v>
      </c>
      <c r="AX393" s="14" t="s">
        <v>80</v>
      </c>
      <c r="AY393" s="254" t="s">
        <v>171</v>
      </c>
    </row>
    <row r="394" s="2" customFormat="1" ht="24.15" customHeight="1">
      <c r="A394" s="38"/>
      <c r="B394" s="39"/>
      <c r="C394" s="219" t="s">
        <v>740</v>
      </c>
      <c r="D394" s="219" t="s">
        <v>173</v>
      </c>
      <c r="E394" s="220" t="s">
        <v>2415</v>
      </c>
      <c r="F394" s="221" t="s">
        <v>2416</v>
      </c>
      <c r="G394" s="222" t="s">
        <v>2096</v>
      </c>
      <c r="H394" s="223">
        <v>845.495</v>
      </c>
      <c r="I394" s="224"/>
      <c r="J394" s="225">
        <f>ROUND(I394*H394,2)</f>
        <v>0</v>
      </c>
      <c r="K394" s="226"/>
      <c r="L394" s="44"/>
      <c r="M394" s="227" t="s">
        <v>1</v>
      </c>
      <c r="N394" s="228" t="s">
        <v>38</v>
      </c>
      <c r="O394" s="91"/>
      <c r="P394" s="229">
        <f>O394*H394</f>
        <v>0</v>
      </c>
      <c r="Q394" s="229">
        <v>5.0000000000000002E-05</v>
      </c>
      <c r="R394" s="229">
        <f>Q394*H394</f>
        <v>0.04227475</v>
      </c>
      <c r="S394" s="229">
        <v>0</v>
      </c>
      <c r="T394" s="23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1" t="s">
        <v>307</v>
      </c>
      <c r="AT394" s="231" t="s">
        <v>173</v>
      </c>
      <c r="AU394" s="231" t="s">
        <v>82</v>
      </c>
      <c r="AY394" s="17" t="s">
        <v>171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7" t="s">
        <v>80</v>
      </c>
      <c r="BK394" s="232">
        <f>ROUND(I394*H394,2)</f>
        <v>0</v>
      </c>
      <c r="BL394" s="17" t="s">
        <v>307</v>
      </c>
      <c r="BM394" s="231" t="s">
        <v>2417</v>
      </c>
    </row>
    <row r="395" s="13" customFormat="1">
      <c r="A395" s="13"/>
      <c r="B395" s="233"/>
      <c r="C395" s="234"/>
      <c r="D395" s="235" t="s">
        <v>179</v>
      </c>
      <c r="E395" s="236" t="s">
        <v>1</v>
      </c>
      <c r="F395" s="237" t="s">
        <v>2158</v>
      </c>
      <c r="G395" s="234"/>
      <c r="H395" s="236" t="s">
        <v>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179</v>
      </c>
      <c r="AU395" s="243" t="s">
        <v>82</v>
      </c>
      <c r="AV395" s="13" t="s">
        <v>80</v>
      </c>
      <c r="AW395" s="13" t="s">
        <v>30</v>
      </c>
      <c r="AX395" s="13" t="s">
        <v>73</v>
      </c>
      <c r="AY395" s="243" t="s">
        <v>171</v>
      </c>
    </row>
    <row r="396" s="14" customFormat="1">
      <c r="A396" s="14"/>
      <c r="B396" s="244"/>
      <c r="C396" s="245"/>
      <c r="D396" s="235" t="s">
        <v>179</v>
      </c>
      <c r="E396" s="246" t="s">
        <v>1</v>
      </c>
      <c r="F396" s="247" t="s">
        <v>2418</v>
      </c>
      <c r="G396" s="245"/>
      <c r="H396" s="248">
        <v>448.38499999999999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179</v>
      </c>
      <c r="AU396" s="254" t="s">
        <v>82</v>
      </c>
      <c r="AV396" s="14" t="s">
        <v>82</v>
      </c>
      <c r="AW396" s="14" t="s">
        <v>30</v>
      </c>
      <c r="AX396" s="14" t="s">
        <v>73</v>
      </c>
      <c r="AY396" s="254" t="s">
        <v>171</v>
      </c>
    </row>
    <row r="397" s="13" customFormat="1">
      <c r="A397" s="13"/>
      <c r="B397" s="233"/>
      <c r="C397" s="234"/>
      <c r="D397" s="235" t="s">
        <v>179</v>
      </c>
      <c r="E397" s="236" t="s">
        <v>1</v>
      </c>
      <c r="F397" s="237" t="s">
        <v>2171</v>
      </c>
      <c r="G397" s="234"/>
      <c r="H397" s="236" t="s">
        <v>1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179</v>
      </c>
      <c r="AU397" s="243" t="s">
        <v>82</v>
      </c>
      <c r="AV397" s="13" t="s">
        <v>80</v>
      </c>
      <c r="AW397" s="13" t="s">
        <v>30</v>
      </c>
      <c r="AX397" s="13" t="s">
        <v>73</v>
      </c>
      <c r="AY397" s="243" t="s">
        <v>171</v>
      </c>
    </row>
    <row r="398" s="14" customFormat="1">
      <c r="A398" s="14"/>
      <c r="B398" s="244"/>
      <c r="C398" s="245"/>
      <c r="D398" s="235" t="s">
        <v>179</v>
      </c>
      <c r="E398" s="246" t="s">
        <v>1</v>
      </c>
      <c r="F398" s="247" t="s">
        <v>2419</v>
      </c>
      <c r="G398" s="245"/>
      <c r="H398" s="248">
        <v>153.72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179</v>
      </c>
      <c r="AU398" s="254" t="s">
        <v>82</v>
      </c>
      <c r="AV398" s="14" t="s">
        <v>82</v>
      </c>
      <c r="AW398" s="14" t="s">
        <v>30</v>
      </c>
      <c r="AX398" s="14" t="s">
        <v>73</v>
      </c>
      <c r="AY398" s="254" t="s">
        <v>171</v>
      </c>
    </row>
    <row r="399" s="13" customFormat="1">
      <c r="A399" s="13"/>
      <c r="B399" s="233"/>
      <c r="C399" s="234"/>
      <c r="D399" s="235" t="s">
        <v>179</v>
      </c>
      <c r="E399" s="236" t="s">
        <v>1</v>
      </c>
      <c r="F399" s="237" t="s">
        <v>2420</v>
      </c>
      <c r="G399" s="234"/>
      <c r="H399" s="236" t="s">
        <v>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179</v>
      </c>
      <c r="AU399" s="243" t="s">
        <v>82</v>
      </c>
      <c r="AV399" s="13" t="s">
        <v>80</v>
      </c>
      <c r="AW399" s="13" t="s">
        <v>30</v>
      </c>
      <c r="AX399" s="13" t="s">
        <v>73</v>
      </c>
      <c r="AY399" s="243" t="s">
        <v>171</v>
      </c>
    </row>
    <row r="400" s="14" customFormat="1">
      <c r="A400" s="14"/>
      <c r="B400" s="244"/>
      <c r="C400" s="245"/>
      <c r="D400" s="235" t="s">
        <v>179</v>
      </c>
      <c r="E400" s="246" t="s">
        <v>1</v>
      </c>
      <c r="F400" s="247" t="s">
        <v>2421</v>
      </c>
      <c r="G400" s="245"/>
      <c r="H400" s="248">
        <v>243.38999999999999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179</v>
      </c>
      <c r="AU400" s="254" t="s">
        <v>82</v>
      </c>
      <c r="AV400" s="14" t="s">
        <v>82</v>
      </c>
      <c r="AW400" s="14" t="s">
        <v>30</v>
      </c>
      <c r="AX400" s="14" t="s">
        <v>73</v>
      </c>
      <c r="AY400" s="254" t="s">
        <v>171</v>
      </c>
    </row>
    <row r="401" s="15" customFormat="1">
      <c r="A401" s="15"/>
      <c r="B401" s="255"/>
      <c r="C401" s="256"/>
      <c r="D401" s="235" t="s">
        <v>179</v>
      </c>
      <c r="E401" s="257" t="s">
        <v>1</v>
      </c>
      <c r="F401" s="258" t="s">
        <v>187</v>
      </c>
      <c r="G401" s="256"/>
      <c r="H401" s="259">
        <v>845.495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179</v>
      </c>
      <c r="AU401" s="265" t="s">
        <v>82</v>
      </c>
      <c r="AV401" s="15" t="s">
        <v>177</v>
      </c>
      <c r="AW401" s="15" t="s">
        <v>30</v>
      </c>
      <c r="AX401" s="15" t="s">
        <v>80</v>
      </c>
      <c r="AY401" s="265" t="s">
        <v>171</v>
      </c>
    </row>
    <row r="402" s="2" customFormat="1" ht="24.15" customHeight="1">
      <c r="A402" s="38"/>
      <c r="B402" s="39"/>
      <c r="C402" s="219" t="s">
        <v>745</v>
      </c>
      <c r="D402" s="219" t="s">
        <v>173</v>
      </c>
      <c r="E402" s="220" t="s">
        <v>2100</v>
      </c>
      <c r="F402" s="221" t="s">
        <v>2101</v>
      </c>
      <c r="G402" s="222" t="s">
        <v>2096</v>
      </c>
      <c r="H402" s="223">
        <v>135</v>
      </c>
      <c r="I402" s="224"/>
      <c r="J402" s="225">
        <f>ROUND(I402*H402,2)</f>
        <v>0</v>
      </c>
      <c r="K402" s="226"/>
      <c r="L402" s="44"/>
      <c r="M402" s="227" t="s">
        <v>1</v>
      </c>
      <c r="N402" s="228" t="s">
        <v>38</v>
      </c>
      <c r="O402" s="91"/>
      <c r="P402" s="229">
        <f>O402*H402</f>
        <v>0</v>
      </c>
      <c r="Q402" s="229">
        <v>0</v>
      </c>
      <c r="R402" s="229">
        <f>Q402*H402</f>
        <v>0</v>
      </c>
      <c r="S402" s="229">
        <v>0.001</v>
      </c>
      <c r="T402" s="230">
        <f>S402*H402</f>
        <v>0.13500000000000001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1" t="s">
        <v>177</v>
      </c>
      <c r="AT402" s="231" t="s">
        <v>173</v>
      </c>
      <c r="AU402" s="231" t="s">
        <v>82</v>
      </c>
      <c r="AY402" s="17" t="s">
        <v>171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7" t="s">
        <v>80</v>
      </c>
      <c r="BK402" s="232">
        <f>ROUND(I402*H402,2)</f>
        <v>0</v>
      </c>
      <c r="BL402" s="17" t="s">
        <v>177</v>
      </c>
      <c r="BM402" s="231" t="s">
        <v>2422</v>
      </c>
    </row>
    <row r="403" s="13" customFormat="1">
      <c r="A403" s="13"/>
      <c r="B403" s="233"/>
      <c r="C403" s="234"/>
      <c r="D403" s="235" t="s">
        <v>179</v>
      </c>
      <c r="E403" s="236" t="s">
        <v>1</v>
      </c>
      <c r="F403" s="237" t="s">
        <v>2103</v>
      </c>
      <c r="G403" s="234"/>
      <c r="H403" s="236" t="s">
        <v>1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179</v>
      </c>
      <c r="AU403" s="243" t="s">
        <v>82</v>
      </c>
      <c r="AV403" s="13" t="s">
        <v>80</v>
      </c>
      <c r="AW403" s="13" t="s">
        <v>30</v>
      </c>
      <c r="AX403" s="13" t="s">
        <v>73</v>
      </c>
      <c r="AY403" s="243" t="s">
        <v>171</v>
      </c>
    </row>
    <row r="404" s="14" customFormat="1">
      <c r="A404" s="14"/>
      <c r="B404" s="244"/>
      <c r="C404" s="245"/>
      <c r="D404" s="235" t="s">
        <v>179</v>
      </c>
      <c r="E404" s="246" t="s">
        <v>1</v>
      </c>
      <c r="F404" s="247" t="s">
        <v>2423</v>
      </c>
      <c r="G404" s="245"/>
      <c r="H404" s="248">
        <v>135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179</v>
      </c>
      <c r="AU404" s="254" t="s">
        <v>82</v>
      </c>
      <c r="AV404" s="14" t="s">
        <v>82</v>
      </c>
      <c r="AW404" s="14" t="s">
        <v>30</v>
      </c>
      <c r="AX404" s="14" t="s">
        <v>80</v>
      </c>
      <c r="AY404" s="254" t="s">
        <v>171</v>
      </c>
    </row>
    <row r="405" s="2" customFormat="1" ht="33" customHeight="1">
      <c r="A405" s="38"/>
      <c r="B405" s="39"/>
      <c r="C405" s="219" t="s">
        <v>751</v>
      </c>
      <c r="D405" s="219" t="s">
        <v>173</v>
      </c>
      <c r="E405" s="220" t="s">
        <v>2424</v>
      </c>
      <c r="F405" s="221" t="s">
        <v>2425</v>
      </c>
      <c r="G405" s="222" t="s">
        <v>2096</v>
      </c>
      <c r="H405" s="223">
        <v>768.38499999999999</v>
      </c>
      <c r="I405" s="224"/>
      <c r="J405" s="225">
        <f>ROUND(I405*H405,2)</f>
        <v>0</v>
      </c>
      <c r="K405" s="226"/>
      <c r="L405" s="44"/>
      <c r="M405" s="227" t="s">
        <v>1</v>
      </c>
      <c r="N405" s="228" t="s">
        <v>38</v>
      </c>
      <c r="O405" s="91"/>
      <c r="P405" s="229">
        <f>O405*H405</f>
        <v>0</v>
      </c>
      <c r="Q405" s="229">
        <v>0</v>
      </c>
      <c r="R405" s="229">
        <f>Q405*H405</f>
        <v>0</v>
      </c>
      <c r="S405" s="229">
        <v>0.001</v>
      </c>
      <c r="T405" s="230">
        <f>S405*H405</f>
        <v>0.76838499999999998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1" t="s">
        <v>307</v>
      </c>
      <c r="AT405" s="231" t="s">
        <v>173</v>
      </c>
      <c r="AU405" s="231" t="s">
        <v>82</v>
      </c>
      <c r="AY405" s="17" t="s">
        <v>171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7" t="s">
        <v>80</v>
      </c>
      <c r="BK405" s="232">
        <f>ROUND(I405*H405,2)</f>
        <v>0</v>
      </c>
      <c r="BL405" s="17" t="s">
        <v>307</v>
      </c>
      <c r="BM405" s="231" t="s">
        <v>2426</v>
      </c>
    </row>
    <row r="406" s="13" customFormat="1">
      <c r="A406" s="13"/>
      <c r="B406" s="233"/>
      <c r="C406" s="234"/>
      <c r="D406" s="235" t="s">
        <v>179</v>
      </c>
      <c r="E406" s="236" t="s">
        <v>1</v>
      </c>
      <c r="F406" s="237" t="s">
        <v>2158</v>
      </c>
      <c r="G406" s="234"/>
      <c r="H406" s="236" t="s">
        <v>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179</v>
      </c>
      <c r="AU406" s="243" t="s">
        <v>82</v>
      </c>
      <c r="AV406" s="13" t="s">
        <v>80</v>
      </c>
      <c r="AW406" s="13" t="s">
        <v>30</v>
      </c>
      <c r="AX406" s="13" t="s">
        <v>73</v>
      </c>
      <c r="AY406" s="243" t="s">
        <v>171</v>
      </c>
    </row>
    <row r="407" s="14" customFormat="1">
      <c r="A407" s="14"/>
      <c r="B407" s="244"/>
      <c r="C407" s="245"/>
      <c r="D407" s="235" t="s">
        <v>179</v>
      </c>
      <c r="E407" s="246" t="s">
        <v>1</v>
      </c>
      <c r="F407" s="247" t="s">
        <v>2418</v>
      </c>
      <c r="G407" s="245"/>
      <c r="H407" s="248">
        <v>448.38499999999999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179</v>
      </c>
      <c r="AU407" s="254" t="s">
        <v>82</v>
      </c>
      <c r="AV407" s="14" t="s">
        <v>82</v>
      </c>
      <c r="AW407" s="14" t="s">
        <v>30</v>
      </c>
      <c r="AX407" s="14" t="s">
        <v>73</v>
      </c>
      <c r="AY407" s="254" t="s">
        <v>171</v>
      </c>
    </row>
    <row r="408" s="13" customFormat="1">
      <c r="A408" s="13"/>
      <c r="B408" s="233"/>
      <c r="C408" s="234"/>
      <c r="D408" s="235" t="s">
        <v>179</v>
      </c>
      <c r="E408" s="236" t="s">
        <v>1</v>
      </c>
      <c r="F408" s="237" t="s">
        <v>2427</v>
      </c>
      <c r="G408" s="234"/>
      <c r="H408" s="236" t="s">
        <v>1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179</v>
      </c>
      <c r="AU408" s="243" t="s">
        <v>82</v>
      </c>
      <c r="AV408" s="13" t="s">
        <v>80</v>
      </c>
      <c r="AW408" s="13" t="s">
        <v>30</v>
      </c>
      <c r="AX408" s="13" t="s">
        <v>73</v>
      </c>
      <c r="AY408" s="243" t="s">
        <v>171</v>
      </c>
    </row>
    <row r="409" s="14" customFormat="1">
      <c r="A409" s="14"/>
      <c r="B409" s="244"/>
      <c r="C409" s="245"/>
      <c r="D409" s="235" t="s">
        <v>179</v>
      </c>
      <c r="E409" s="246" t="s">
        <v>1</v>
      </c>
      <c r="F409" s="247" t="s">
        <v>1455</v>
      </c>
      <c r="G409" s="245"/>
      <c r="H409" s="248">
        <v>250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179</v>
      </c>
      <c r="AU409" s="254" t="s">
        <v>82</v>
      </c>
      <c r="AV409" s="14" t="s">
        <v>82</v>
      </c>
      <c r="AW409" s="14" t="s">
        <v>30</v>
      </c>
      <c r="AX409" s="14" t="s">
        <v>73</v>
      </c>
      <c r="AY409" s="254" t="s">
        <v>171</v>
      </c>
    </row>
    <row r="410" s="13" customFormat="1">
      <c r="A410" s="13"/>
      <c r="B410" s="233"/>
      <c r="C410" s="234"/>
      <c r="D410" s="235" t="s">
        <v>179</v>
      </c>
      <c r="E410" s="236" t="s">
        <v>1</v>
      </c>
      <c r="F410" s="237" t="s">
        <v>2428</v>
      </c>
      <c r="G410" s="234"/>
      <c r="H410" s="236" t="s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179</v>
      </c>
      <c r="AU410" s="243" t="s">
        <v>82</v>
      </c>
      <c r="AV410" s="13" t="s">
        <v>80</v>
      </c>
      <c r="AW410" s="13" t="s">
        <v>30</v>
      </c>
      <c r="AX410" s="13" t="s">
        <v>73</v>
      </c>
      <c r="AY410" s="243" t="s">
        <v>171</v>
      </c>
    </row>
    <row r="411" s="14" customFormat="1">
      <c r="A411" s="14"/>
      <c r="B411" s="244"/>
      <c r="C411" s="245"/>
      <c r="D411" s="235" t="s">
        <v>179</v>
      </c>
      <c r="E411" s="246" t="s">
        <v>1</v>
      </c>
      <c r="F411" s="247" t="s">
        <v>648</v>
      </c>
      <c r="G411" s="245"/>
      <c r="H411" s="248">
        <v>70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179</v>
      </c>
      <c r="AU411" s="254" t="s">
        <v>82</v>
      </c>
      <c r="AV411" s="14" t="s">
        <v>82</v>
      </c>
      <c r="AW411" s="14" t="s">
        <v>30</v>
      </c>
      <c r="AX411" s="14" t="s">
        <v>73</v>
      </c>
      <c r="AY411" s="254" t="s">
        <v>171</v>
      </c>
    </row>
    <row r="412" s="15" customFormat="1">
      <c r="A412" s="15"/>
      <c r="B412" s="255"/>
      <c r="C412" s="256"/>
      <c r="D412" s="235" t="s">
        <v>179</v>
      </c>
      <c r="E412" s="257" t="s">
        <v>1</v>
      </c>
      <c r="F412" s="258" t="s">
        <v>187</v>
      </c>
      <c r="G412" s="256"/>
      <c r="H412" s="259">
        <v>768.38499999999999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5" t="s">
        <v>179</v>
      </c>
      <c r="AU412" s="265" t="s">
        <v>82</v>
      </c>
      <c r="AV412" s="15" t="s">
        <v>177</v>
      </c>
      <c r="AW412" s="15" t="s">
        <v>30</v>
      </c>
      <c r="AX412" s="15" t="s">
        <v>80</v>
      </c>
      <c r="AY412" s="265" t="s">
        <v>171</v>
      </c>
    </row>
    <row r="413" s="2" customFormat="1" ht="16.5" customHeight="1">
      <c r="A413" s="38"/>
      <c r="B413" s="39"/>
      <c r="C413" s="266" t="s">
        <v>756</v>
      </c>
      <c r="D413" s="266" t="s">
        <v>393</v>
      </c>
      <c r="E413" s="267" t="s">
        <v>2429</v>
      </c>
      <c r="F413" s="268" t="s">
        <v>2430</v>
      </c>
      <c r="G413" s="269" t="s">
        <v>371</v>
      </c>
      <c r="H413" s="270">
        <v>0.41699999999999998</v>
      </c>
      <c r="I413" s="271"/>
      <c r="J413" s="272">
        <f>ROUND(I413*H413,2)</f>
        <v>0</v>
      </c>
      <c r="K413" s="273"/>
      <c r="L413" s="274"/>
      <c r="M413" s="275" t="s">
        <v>1</v>
      </c>
      <c r="N413" s="276" t="s">
        <v>38</v>
      </c>
      <c r="O413" s="91"/>
      <c r="P413" s="229">
        <f>O413*H413</f>
        <v>0</v>
      </c>
      <c r="Q413" s="229">
        <v>1</v>
      </c>
      <c r="R413" s="229">
        <f>Q413*H413</f>
        <v>0.41699999999999998</v>
      </c>
      <c r="S413" s="229">
        <v>0</v>
      </c>
      <c r="T413" s="23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1" t="s">
        <v>399</v>
      </c>
      <c r="AT413" s="231" t="s">
        <v>393</v>
      </c>
      <c r="AU413" s="231" t="s">
        <v>82</v>
      </c>
      <c r="AY413" s="17" t="s">
        <v>171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7" t="s">
        <v>80</v>
      </c>
      <c r="BK413" s="232">
        <f>ROUND(I413*H413,2)</f>
        <v>0</v>
      </c>
      <c r="BL413" s="17" t="s">
        <v>307</v>
      </c>
      <c r="BM413" s="231" t="s">
        <v>2431</v>
      </c>
    </row>
    <row r="414" s="13" customFormat="1">
      <c r="A414" s="13"/>
      <c r="B414" s="233"/>
      <c r="C414" s="234"/>
      <c r="D414" s="235" t="s">
        <v>179</v>
      </c>
      <c r="E414" s="236" t="s">
        <v>1</v>
      </c>
      <c r="F414" s="237" t="s">
        <v>2171</v>
      </c>
      <c r="G414" s="234"/>
      <c r="H414" s="236" t="s">
        <v>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179</v>
      </c>
      <c r="AU414" s="243" t="s">
        <v>82</v>
      </c>
      <c r="AV414" s="13" t="s">
        <v>80</v>
      </c>
      <c r="AW414" s="13" t="s">
        <v>30</v>
      </c>
      <c r="AX414" s="13" t="s">
        <v>73</v>
      </c>
      <c r="AY414" s="243" t="s">
        <v>171</v>
      </c>
    </row>
    <row r="415" s="14" customFormat="1">
      <c r="A415" s="14"/>
      <c r="B415" s="244"/>
      <c r="C415" s="245"/>
      <c r="D415" s="235" t="s">
        <v>179</v>
      </c>
      <c r="E415" s="246" t="s">
        <v>1</v>
      </c>
      <c r="F415" s="247" t="s">
        <v>2432</v>
      </c>
      <c r="G415" s="245"/>
      <c r="H415" s="248">
        <v>0.161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179</v>
      </c>
      <c r="AU415" s="254" t="s">
        <v>82</v>
      </c>
      <c r="AV415" s="14" t="s">
        <v>82</v>
      </c>
      <c r="AW415" s="14" t="s">
        <v>30</v>
      </c>
      <c r="AX415" s="14" t="s">
        <v>73</v>
      </c>
      <c r="AY415" s="254" t="s">
        <v>171</v>
      </c>
    </row>
    <row r="416" s="13" customFormat="1">
      <c r="A416" s="13"/>
      <c r="B416" s="233"/>
      <c r="C416" s="234"/>
      <c r="D416" s="235" t="s">
        <v>179</v>
      </c>
      <c r="E416" s="236" t="s">
        <v>1</v>
      </c>
      <c r="F416" s="237" t="s">
        <v>2420</v>
      </c>
      <c r="G416" s="234"/>
      <c r="H416" s="236" t="s">
        <v>1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179</v>
      </c>
      <c r="AU416" s="243" t="s">
        <v>82</v>
      </c>
      <c r="AV416" s="13" t="s">
        <v>80</v>
      </c>
      <c r="AW416" s="13" t="s">
        <v>30</v>
      </c>
      <c r="AX416" s="13" t="s">
        <v>73</v>
      </c>
      <c r="AY416" s="243" t="s">
        <v>171</v>
      </c>
    </row>
    <row r="417" s="14" customFormat="1">
      <c r="A417" s="14"/>
      <c r="B417" s="244"/>
      <c r="C417" s="245"/>
      <c r="D417" s="235" t="s">
        <v>179</v>
      </c>
      <c r="E417" s="246" t="s">
        <v>1</v>
      </c>
      <c r="F417" s="247" t="s">
        <v>2433</v>
      </c>
      <c r="G417" s="245"/>
      <c r="H417" s="248">
        <v>0.25600000000000001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179</v>
      </c>
      <c r="AU417" s="254" t="s">
        <v>82</v>
      </c>
      <c r="AV417" s="14" t="s">
        <v>82</v>
      </c>
      <c r="AW417" s="14" t="s">
        <v>30</v>
      </c>
      <c r="AX417" s="14" t="s">
        <v>73</v>
      </c>
      <c r="AY417" s="254" t="s">
        <v>171</v>
      </c>
    </row>
    <row r="418" s="15" customFormat="1">
      <c r="A418" s="15"/>
      <c r="B418" s="255"/>
      <c r="C418" s="256"/>
      <c r="D418" s="235" t="s">
        <v>179</v>
      </c>
      <c r="E418" s="257" t="s">
        <v>1</v>
      </c>
      <c r="F418" s="258" t="s">
        <v>187</v>
      </c>
      <c r="G418" s="256"/>
      <c r="H418" s="259">
        <v>0.41699999999999998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5" t="s">
        <v>179</v>
      </c>
      <c r="AU418" s="265" t="s">
        <v>82</v>
      </c>
      <c r="AV418" s="15" t="s">
        <v>177</v>
      </c>
      <c r="AW418" s="15" t="s">
        <v>30</v>
      </c>
      <c r="AX418" s="15" t="s">
        <v>80</v>
      </c>
      <c r="AY418" s="265" t="s">
        <v>171</v>
      </c>
    </row>
    <row r="419" s="2" customFormat="1" ht="24.15" customHeight="1">
      <c r="A419" s="38"/>
      <c r="B419" s="39"/>
      <c r="C419" s="219" t="s">
        <v>762</v>
      </c>
      <c r="D419" s="219" t="s">
        <v>173</v>
      </c>
      <c r="E419" s="220" t="s">
        <v>2434</v>
      </c>
      <c r="F419" s="221" t="s">
        <v>2435</v>
      </c>
      <c r="G419" s="222" t="s">
        <v>371</v>
      </c>
      <c r="H419" s="223">
        <v>0.46999999999999997</v>
      </c>
      <c r="I419" s="224"/>
      <c r="J419" s="225">
        <f>ROUND(I419*H419,2)</f>
        <v>0</v>
      </c>
      <c r="K419" s="226"/>
      <c r="L419" s="44"/>
      <c r="M419" s="227" t="s">
        <v>1</v>
      </c>
      <c r="N419" s="228" t="s">
        <v>38</v>
      </c>
      <c r="O419" s="91"/>
      <c r="P419" s="229">
        <f>O419*H419</f>
        <v>0</v>
      </c>
      <c r="Q419" s="229">
        <v>0</v>
      </c>
      <c r="R419" s="229">
        <f>Q419*H419</f>
        <v>0</v>
      </c>
      <c r="S419" s="229">
        <v>0</v>
      </c>
      <c r="T419" s="230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1" t="s">
        <v>307</v>
      </c>
      <c r="AT419" s="231" t="s">
        <v>173</v>
      </c>
      <c r="AU419" s="231" t="s">
        <v>82</v>
      </c>
      <c r="AY419" s="17" t="s">
        <v>171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7" t="s">
        <v>80</v>
      </c>
      <c r="BK419" s="232">
        <f>ROUND(I419*H419,2)</f>
        <v>0</v>
      </c>
      <c r="BL419" s="17" t="s">
        <v>307</v>
      </c>
      <c r="BM419" s="231" t="s">
        <v>2436</v>
      </c>
    </row>
    <row r="420" s="2" customFormat="1" ht="24.15" customHeight="1">
      <c r="A420" s="38"/>
      <c r="B420" s="39"/>
      <c r="C420" s="219" t="s">
        <v>766</v>
      </c>
      <c r="D420" s="219" t="s">
        <v>173</v>
      </c>
      <c r="E420" s="220" t="s">
        <v>2437</v>
      </c>
      <c r="F420" s="221" t="s">
        <v>2438</v>
      </c>
      <c r="G420" s="222" t="s">
        <v>371</v>
      </c>
      <c r="H420" s="223">
        <v>0.46999999999999997</v>
      </c>
      <c r="I420" s="224"/>
      <c r="J420" s="225">
        <f>ROUND(I420*H420,2)</f>
        <v>0</v>
      </c>
      <c r="K420" s="226"/>
      <c r="L420" s="44"/>
      <c r="M420" s="227" t="s">
        <v>1</v>
      </c>
      <c r="N420" s="228" t="s">
        <v>38</v>
      </c>
      <c r="O420" s="91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1" t="s">
        <v>307</v>
      </c>
      <c r="AT420" s="231" t="s">
        <v>173</v>
      </c>
      <c r="AU420" s="231" t="s">
        <v>82</v>
      </c>
      <c r="AY420" s="17" t="s">
        <v>171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7" t="s">
        <v>80</v>
      </c>
      <c r="BK420" s="232">
        <f>ROUND(I420*H420,2)</f>
        <v>0</v>
      </c>
      <c r="BL420" s="17" t="s">
        <v>307</v>
      </c>
      <c r="BM420" s="231" t="s">
        <v>2439</v>
      </c>
    </row>
    <row r="421" s="2" customFormat="1" ht="24.15" customHeight="1">
      <c r="A421" s="38"/>
      <c r="B421" s="39"/>
      <c r="C421" s="219" t="s">
        <v>770</v>
      </c>
      <c r="D421" s="219" t="s">
        <v>173</v>
      </c>
      <c r="E421" s="220" t="s">
        <v>2440</v>
      </c>
      <c r="F421" s="221" t="s">
        <v>2441</v>
      </c>
      <c r="G421" s="222" t="s">
        <v>371</v>
      </c>
      <c r="H421" s="223">
        <v>0.46999999999999997</v>
      </c>
      <c r="I421" s="224"/>
      <c r="J421" s="225">
        <f>ROUND(I421*H421,2)</f>
        <v>0</v>
      </c>
      <c r="K421" s="226"/>
      <c r="L421" s="44"/>
      <c r="M421" s="227" t="s">
        <v>1</v>
      </c>
      <c r="N421" s="228" t="s">
        <v>38</v>
      </c>
      <c r="O421" s="91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307</v>
      </c>
      <c r="AT421" s="231" t="s">
        <v>173</v>
      </c>
      <c r="AU421" s="231" t="s">
        <v>82</v>
      </c>
      <c r="AY421" s="17" t="s">
        <v>171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80</v>
      </c>
      <c r="BK421" s="232">
        <f>ROUND(I421*H421,2)</f>
        <v>0</v>
      </c>
      <c r="BL421" s="17" t="s">
        <v>307</v>
      </c>
      <c r="BM421" s="231" t="s">
        <v>2442</v>
      </c>
    </row>
    <row r="422" s="12" customFormat="1" ht="22.8" customHeight="1">
      <c r="A422" s="12"/>
      <c r="B422" s="203"/>
      <c r="C422" s="204"/>
      <c r="D422" s="205" t="s">
        <v>72</v>
      </c>
      <c r="E422" s="217" t="s">
        <v>1871</v>
      </c>
      <c r="F422" s="217" t="s">
        <v>1872</v>
      </c>
      <c r="G422" s="204"/>
      <c r="H422" s="204"/>
      <c r="I422" s="207"/>
      <c r="J422" s="218">
        <f>BK422</f>
        <v>0</v>
      </c>
      <c r="K422" s="204"/>
      <c r="L422" s="209"/>
      <c r="M422" s="210"/>
      <c r="N422" s="211"/>
      <c r="O422" s="211"/>
      <c r="P422" s="212">
        <f>SUM(P423:P460)</f>
        <v>0</v>
      </c>
      <c r="Q422" s="211"/>
      <c r="R422" s="212">
        <f>SUM(R423:R460)</f>
        <v>0.17942350000000001</v>
      </c>
      <c r="S422" s="211"/>
      <c r="T422" s="213">
        <f>SUM(T423:T460)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4" t="s">
        <v>82</v>
      </c>
      <c r="AT422" s="215" t="s">
        <v>72</v>
      </c>
      <c r="AU422" s="215" t="s">
        <v>80</v>
      </c>
      <c r="AY422" s="214" t="s">
        <v>171</v>
      </c>
      <c r="BK422" s="216">
        <f>SUM(BK423:BK460)</f>
        <v>0</v>
      </c>
    </row>
    <row r="423" s="2" customFormat="1" ht="24.15" customHeight="1">
      <c r="A423" s="38"/>
      <c r="B423" s="39"/>
      <c r="C423" s="219" t="s">
        <v>775</v>
      </c>
      <c r="D423" s="219" t="s">
        <v>173</v>
      </c>
      <c r="E423" s="220" t="s">
        <v>2104</v>
      </c>
      <c r="F423" s="221" t="s">
        <v>2105</v>
      </c>
      <c r="G423" s="222" t="s">
        <v>211</v>
      </c>
      <c r="H423" s="223">
        <v>104.926</v>
      </c>
      <c r="I423" s="224"/>
      <c r="J423" s="225">
        <f>ROUND(I423*H423,2)</f>
        <v>0</v>
      </c>
      <c r="K423" s="226"/>
      <c r="L423" s="44"/>
      <c r="M423" s="227" t="s">
        <v>1</v>
      </c>
      <c r="N423" s="228" t="s">
        <v>38</v>
      </c>
      <c r="O423" s="91"/>
      <c r="P423" s="229">
        <f>O423*H423</f>
        <v>0</v>
      </c>
      <c r="Q423" s="229">
        <v>0.00025000000000000001</v>
      </c>
      <c r="R423" s="229">
        <f>Q423*H423</f>
        <v>0.026231500000000001</v>
      </c>
      <c r="S423" s="229">
        <v>0</v>
      </c>
      <c r="T423" s="23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1" t="s">
        <v>307</v>
      </c>
      <c r="AT423" s="231" t="s">
        <v>173</v>
      </c>
      <c r="AU423" s="231" t="s">
        <v>82</v>
      </c>
      <c r="AY423" s="17" t="s">
        <v>171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7" t="s">
        <v>80</v>
      </c>
      <c r="BK423" s="232">
        <f>ROUND(I423*H423,2)</f>
        <v>0</v>
      </c>
      <c r="BL423" s="17" t="s">
        <v>307</v>
      </c>
      <c r="BM423" s="231" t="s">
        <v>2443</v>
      </c>
    </row>
    <row r="424" s="14" customFormat="1">
      <c r="A424" s="14"/>
      <c r="B424" s="244"/>
      <c r="C424" s="245"/>
      <c r="D424" s="235" t="s">
        <v>179</v>
      </c>
      <c r="E424" s="246" t="s">
        <v>1</v>
      </c>
      <c r="F424" s="247" t="s">
        <v>2444</v>
      </c>
      <c r="G424" s="245"/>
      <c r="H424" s="248">
        <v>104.926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179</v>
      </c>
      <c r="AU424" s="254" t="s">
        <v>82</v>
      </c>
      <c r="AV424" s="14" t="s">
        <v>82</v>
      </c>
      <c r="AW424" s="14" t="s">
        <v>30</v>
      </c>
      <c r="AX424" s="14" t="s">
        <v>80</v>
      </c>
      <c r="AY424" s="254" t="s">
        <v>171</v>
      </c>
    </row>
    <row r="425" s="2" customFormat="1" ht="16.5" customHeight="1">
      <c r="A425" s="38"/>
      <c r="B425" s="39"/>
      <c r="C425" s="219" t="s">
        <v>780</v>
      </c>
      <c r="D425" s="219" t="s">
        <v>173</v>
      </c>
      <c r="E425" s="220" t="s">
        <v>2108</v>
      </c>
      <c r="F425" s="221" t="s">
        <v>2109</v>
      </c>
      <c r="G425" s="222" t="s">
        <v>211</v>
      </c>
      <c r="H425" s="223">
        <v>13.5</v>
      </c>
      <c r="I425" s="224"/>
      <c r="J425" s="225">
        <f>ROUND(I425*H425,2)</f>
        <v>0</v>
      </c>
      <c r="K425" s="226"/>
      <c r="L425" s="44"/>
      <c r="M425" s="227" t="s">
        <v>1</v>
      </c>
      <c r="N425" s="228" t="s">
        <v>38</v>
      </c>
      <c r="O425" s="91"/>
      <c r="P425" s="229">
        <f>O425*H425</f>
        <v>0</v>
      </c>
      <c r="Q425" s="229">
        <v>6.9999999999999994E-05</v>
      </c>
      <c r="R425" s="229">
        <f>Q425*H425</f>
        <v>0.00094499999999999988</v>
      </c>
      <c r="S425" s="229">
        <v>0</v>
      </c>
      <c r="T425" s="230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1" t="s">
        <v>307</v>
      </c>
      <c r="AT425" s="231" t="s">
        <v>173</v>
      </c>
      <c r="AU425" s="231" t="s">
        <v>82</v>
      </c>
      <c r="AY425" s="17" t="s">
        <v>171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7" t="s">
        <v>80</v>
      </c>
      <c r="BK425" s="232">
        <f>ROUND(I425*H425,2)</f>
        <v>0</v>
      </c>
      <c r="BL425" s="17" t="s">
        <v>307</v>
      </c>
      <c r="BM425" s="231" t="s">
        <v>2445</v>
      </c>
    </row>
    <row r="426" s="13" customFormat="1">
      <c r="A426" s="13"/>
      <c r="B426" s="233"/>
      <c r="C426" s="234"/>
      <c r="D426" s="235" t="s">
        <v>179</v>
      </c>
      <c r="E426" s="236" t="s">
        <v>1</v>
      </c>
      <c r="F426" s="237" t="s">
        <v>2103</v>
      </c>
      <c r="G426" s="234"/>
      <c r="H426" s="236" t="s">
        <v>1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179</v>
      </c>
      <c r="AU426" s="243" t="s">
        <v>82</v>
      </c>
      <c r="AV426" s="13" t="s">
        <v>80</v>
      </c>
      <c r="AW426" s="13" t="s">
        <v>30</v>
      </c>
      <c r="AX426" s="13" t="s">
        <v>73</v>
      </c>
      <c r="AY426" s="243" t="s">
        <v>171</v>
      </c>
    </row>
    <row r="427" s="14" customFormat="1">
      <c r="A427" s="14"/>
      <c r="B427" s="244"/>
      <c r="C427" s="245"/>
      <c r="D427" s="235" t="s">
        <v>179</v>
      </c>
      <c r="E427" s="246" t="s">
        <v>1</v>
      </c>
      <c r="F427" s="247" t="s">
        <v>2446</v>
      </c>
      <c r="G427" s="245"/>
      <c r="H427" s="248">
        <v>13.5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179</v>
      </c>
      <c r="AU427" s="254" t="s">
        <v>82</v>
      </c>
      <c r="AV427" s="14" t="s">
        <v>82</v>
      </c>
      <c r="AW427" s="14" t="s">
        <v>30</v>
      </c>
      <c r="AX427" s="14" t="s">
        <v>80</v>
      </c>
      <c r="AY427" s="254" t="s">
        <v>171</v>
      </c>
    </row>
    <row r="428" s="2" customFormat="1" ht="24.15" customHeight="1">
      <c r="A428" s="38"/>
      <c r="B428" s="39"/>
      <c r="C428" s="219" t="s">
        <v>784</v>
      </c>
      <c r="D428" s="219" t="s">
        <v>173</v>
      </c>
      <c r="E428" s="220" t="s">
        <v>2112</v>
      </c>
      <c r="F428" s="221" t="s">
        <v>2113</v>
      </c>
      <c r="G428" s="222" t="s">
        <v>211</v>
      </c>
      <c r="H428" s="223">
        <v>36.299999999999997</v>
      </c>
      <c r="I428" s="224"/>
      <c r="J428" s="225">
        <f>ROUND(I428*H428,2)</f>
        <v>0</v>
      </c>
      <c r="K428" s="226"/>
      <c r="L428" s="44"/>
      <c r="M428" s="227" t="s">
        <v>1</v>
      </c>
      <c r="N428" s="228" t="s">
        <v>38</v>
      </c>
      <c r="O428" s="91"/>
      <c r="P428" s="229">
        <f>O428*H428</f>
        <v>0</v>
      </c>
      <c r="Q428" s="229">
        <v>6.0000000000000002E-05</v>
      </c>
      <c r="R428" s="229">
        <f>Q428*H428</f>
        <v>0.0021779999999999998</v>
      </c>
      <c r="S428" s="229">
        <v>0</v>
      </c>
      <c r="T428" s="23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1" t="s">
        <v>307</v>
      </c>
      <c r="AT428" s="231" t="s">
        <v>173</v>
      </c>
      <c r="AU428" s="231" t="s">
        <v>82</v>
      </c>
      <c r="AY428" s="17" t="s">
        <v>171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7" t="s">
        <v>80</v>
      </c>
      <c r="BK428" s="232">
        <f>ROUND(I428*H428,2)</f>
        <v>0</v>
      </c>
      <c r="BL428" s="17" t="s">
        <v>307</v>
      </c>
      <c r="BM428" s="231" t="s">
        <v>2447</v>
      </c>
    </row>
    <row r="429" s="13" customFormat="1">
      <c r="A429" s="13"/>
      <c r="B429" s="233"/>
      <c r="C429" s="234"/>
      <c r="D429" s="235" t="s">
        <v>179</v>
      </c>
      <c r="E429" s="236" t="s">
        <v>1</v>
      </c>
      <c r="F429" s="237" t="s">
        <v>2103</v>
      </c>
      <c r="G429" s="234"/>
      <c r="H429" s="236" t="s">
        <v>1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179</v>
      </c>
      <c r="AU429" s="243" t="s">
        <v>82</v>
      </c>
      <c r="AV429" s="13" t="s">
        <v>80</v>
      </c>
      <c r="AW429" s="13" t="s">
        <v>30</v>
      </c>
      <c r="AX429" s="13" t="s">
        <v>73</v>
      </c>
      <c r="AY429" s="243" t="s">
        <v>171</v>
      </c>
    </row>
    <row r="430" s="14" customFormat="1">
      <c r="A430" s="14"/>
      <c r="B430" s="244"/>
      <c r="C430" s="245"/>
      <c r="D430" s="235" t="s">
        <v>179</v>
      </c>
      <c r="E430" s="246" t="s">
        <v>1</v>
      </c>
      <c r="F430" s="247" t="s">
        <v>2446</v>
      </c>
      <c r="G430" s="245"/>
      <c r="H430" s="248">
        <v>13.5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179</v>
      </c>
      <c r="AU430" s="254" t="s">
        <v>82</v>
      </c>
      <c r="AV430" s="14" t="s">
        <v>82</v>
      </c>
      <c r="AW430" s="14" t="s">
        <v>30</v>
      </c>
      <c r="AX430" s="14" t="s">
        <v>73</v>
      </c>
      <c r="AY430" s="254" t="s">
        <v>171</v>
      </c>
    </row>
    <row r="431" s="13" customFormat="1">
      <c r="A431" s="13"/>
      <c r="B431" s="233"/>
      <c r="C431" s="234"/>
      <c r="D431" s="235" t="s">
        <v>179</v>
      </c>
      <c r="E431" s="236" t="s">
        <v>1</v>
      </c>
      <c r="F431" s="237" t="s">
        <v>2448</v>
      </c>
      <c r="G431" s="234"/>
      <c r="H431" s="236" t="s">
        <v>1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179</v>
      </c>
      <c r="AU431" s="243" t="s">
        <v>82</v>
      </c>
      <c r="AV431" s="13" t="s">
        <v>80</v>
      </c>
      <c r="AW431" s="13" t="s">
        <v>30</v>
      </c>
      <c r="AX431" s="13" t="s">
        <v>73</v>
      </c>
      <c r="AY431" s="243" t="s">
        <v>171</v>
      </c>
    </row>
    <row r="432" s="14" customFormat="1">
      <c r="A432" s="14"/>
      <c r="B432" s="244"/>
      <c r="C432" s="245"/>
      <c r="D432" s="235" t="s">
        <v>179</v>
      </c>
      <c r="E432" s="246" t="s">
        <v>1</v>
      </c>
      <c r="F432" s="247" t="s">
        <v>2449</v>
      </c>
      <c r="G432" s="245"/>
      <c r="H432" s="248">
        <v>22.800000000000001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179</v>
      </c>
      <c r="AU432" s="254" t="s">
        <v>82</v>
      </c>
      <c r="AV432" s="14" t="s">
        <v>82</v>
      </c>
      <c r="AW432" s="14" t="s">
        <v>30</v>
      </c>
      <c r="AX432" s="14" t="s">
        <v>73</v>
      </c>
      <c r="AY432" s="254" t="s">
        <v>171</v>
      </c>
    </row>
    <row r="433" s="15" customFormat="1">
      <c r="A433" s="15"/>
      <c r="B433" s="255"/>
      <c r="C433" s="256"/>
      <c r="D433" s="235" t="s">
        <v>179</v>
      </c>
      <c r="E433" s="257" t="s">
        <v>1</v>
      </c>
      <c r="F433" s="258" t="s">
        <v>187</v>
      </c>
      <c r="G433" s="256"/>
      <c r="H433" s="259">
        <v>36.299999999999997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5" t="s">
        <v>179</v>
      </c>
      <c r="AU433" s="265" t="s">
        <v>82</v>
      </c>
      <c r="AV433" s="15" t="s">
        <v>177</v>
      </c>
      <c r="AW433" s="15" t="s">
        <v>30</v>
      </c>
      <c r="AX433" s="15" t="s">
        <v>80</v>
      </c>
      <c r="AY433" s="265" t="s">
        <v>171</v>
      </c>
    </row>
    <row r="434" s="2" customFormat="1" ht="24.15" customHeight="1">
      <c r="A434" s="38"/>
      <c r="B434" s="39"/>
      <c r="C434" s="219" t="s">
        <v>788</v>
      </c>
      <c r="D434" s="219" t="s">
        <v>173</v>
      </c>
      <c r="E434" s="220" t="s">
        <v>2115</v>
      </c>
      <c r="F434" s="221" t="s">
        <v>2116</v>
      </c>
      <c r="G434" s="222" t="s">
        <v>211</v>
      </c>
      <c r="H434" s="223">
        <v>46.399999999999999</v>
      </c>
      <c r="I434" s="224"/>
      <c r="J434" s="225">
        <f>ROUND(I434*H434,2)</f>
        <v>0</v>
      </c>
      <c r="K434" s="226"/>
      <c r="L434" s="44"/>
      <c r="M434" s="227" t="s">
        <v>1</v>
      </c>
      <c r="N434" s="228" t="s">
        <v>38</v>
      </c>
      <c r="O434" s="91"/>
      <c r="P434" s="229">
        <f>O434*H434</f>
        <v>0</v>
      </c>
      <c r="Q434" s="229">
        <v>0.00010000000000000001</v>
      </c>
      <c r="R434" s="229">
        <f>Q434*H434</f>
        <v>0.00464</v>
      </c>
      <c r="S434" s="229">
        <v>0</v>
      </c>
      <c r="T434" s="23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1" t="s">
        <v>307</v>
      </c>
      <c r="AT434" s="231" t="s">
        <v>173</v>
      </c>
      <c r="AU434" s="231" t="s">
        <v>82</v>
      </c>
      <c r="AY434" s="17" t="s">
        <v>171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7" t="s">
        <v>80</v>
      </c>
      <c r="BK434" s="232">
        <f>ROUND(I434*H434,2)</f>
        <v>0</v>
      </c>
      <c r="BL434" s="17" t="s">
        <v>307</v>
      </c>
      <c r="BM434" s="231" t="s">
        <v>2450</v>
      </c>
    </row>
    <row r="435" s="13" customFormat="1">
      <c r="A435" s="13"/>
      <c r="B435" s="233"/>
      <c r="C435" s="234"/>
      <c r="D435" s="235" t="s">
        <v>179</v>
      </c>
      <c r="E435" s="236" t="s">
        <v>1</v>
      </c>
      <c r="F435" s="237" t="s">
        <v>2098</v>
      </c>
      <c r="G435" s="234"/>
      <c r="H435" s="236" t="s">
        <v>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179</v>
      </c>
      <c r="AU435" s="243" t="s">
        <v>82</v>
      </c>
      <c r="AV435" s="13" t="s">
        <v>80</v>
      </c>
      <c r="AW435" s="13" t="s">
        <v>30</v>
      </c>
      <c r="AX435" s="13" t="s">
        <v>73</v>
      </c>
      <c r="AY435" s="243" t="s">
        <v>171</v>
      </c>
    </row>
    <row r="436" s="14" customFormat="1">
      <c r="A436" s="14"/>
      <c r="B436" s="244"/>
      <c r="C436" s="245"/>
      <c r="D436" s="235" t="s">
        <v>179</v>
      </c>
      <c r="E436" s="246" t="s">
        <v>1</v>
      </c>
      <c r="F436" s="247" t="s">
        <v>2451</v>
      </c>
      <c r="G436" s="245"/>
      <c r="H436" s="248">
        <v>16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179</v>
      </c>
      <c r="AU436" s="254" t="s">
        <v>82</v>
      </c>
      <c r="AV436" s="14" t="s">
        <v>82</v>
      </c>
      <c r="AW436" s="14" t="s">
        <v>30</v>
      </c>
      <c r="AX436" s="14" t="s">
        <v>73</v>
      </c>
      <c r="AY436" s="254" t="s">
        <v>171</v>
      </c>
    </row>
    <row r="437" s="13" customFormat="1">
      <c r="A437" s="13"/>
      <c r="B437" s="233"/>
      <c r="C437" s="234"/>
      <c r="D437" s="235" t="s">
        <v>179</v>
      </c>
      <c r="E437" s="236" t="s">
        <v>1</v>
      </c>
      <c r="F437" s="237" t="s">
        <v>2452</v>
      </c>
      <c r="G437" s="234"/>
      <c r="H437" s="236" t="s">
        <v>1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179</v>
      </c>
      <c r="AU437" s="243" t="s">
        <v>82</v>
      </c>
      <c r="AV437" s="13" t="s">
        <v>80</v>
      </c>
      <c r="AW437" s="13" t="s">
        <v>30</v>
      </c>
      <c r="AX437" s="13" t="s">
        <v>73</v>
      </c>
      <c r="AY437" s="243" t="s">
        <v>171</v>
      </c>
    </row>
    <row r="438" s="14" customFormat="1">
      <c r="A438" s="14"/>
      <c r="B438" s="244"/>
      <c r="C438" s="245"/>
      <c r="D438" s="235" t="s">
        <v>179</v>
      </c>
      <c r="E438" s="246" t="s">
        <v>1</v>
      </c>
      <c r="F438" s="247" t="s">
        <v>2453</v>
      </c>
      <c r="G438" s="245"/>
      <c r="H438" s="248">
        <v>30.399999999999999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179</v>
      </c>
      <c r="AU438" s="254" t="s">
        <v>82</v>
      </c>
      <c r="AV438" s="14" t="s">
        <v>82</v>
      </c>
      <c r="AW438" s="14" t="s">
        <v>30</v>
      </c>
      <c r="AX438" s="14" t="s">
        <v>73</v>
      </c>
      <c r="AY438" s="254" t="s">
        <v>171</v>
      </c>
    </row>
    <row r="439" s="15" customFormat="1">
      <c r="A439" s="15"/>
      <c r="B439" s="255"/>
      <c r="C439" s="256"/>
      <c r="D439" s="235" t="s">
        <v>179</v>
      </c>
      <c r="E439" s="257" t="s">
        <v>1</v>
      </c>
      <c r="F439" s="258" t="s">
        <v>187</v>
      </c>
      <c r="G439" s="256"/>
      <c r="H439" s="259">
        <v>46.399999999999999</v>
      </c>
      <c r="I439" s="260"/>
      <c r="J439" s="256"/>
      <c r="K439" s="256"/>
      <c r="L439" s="261"/>
      <c r="M439" s="262"/>
      <c r="N439" s="263"/>
      <c r="O439" s="263"/>
      <c r="P439" s="263"/>
      <c r="Q439" s="263"/>
      <c r="R439" s="263"/>
      <c r="S439" s="263"/>
      <c r="T439" s="264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5" t="s">
        <v>179</v>
      </c>
      <c r="AU439" s="265" t="s">
        <v>82</v>
      </c>
      <c r="AV439" s="15" t="s">
        <v>177</v>
      </c>
      <c r="AW439" s="15" t="s">
        <v>30</v>
      </c>
      <c r="AX439" s="15" t="s">
        <v>80</v>
      </c>
      <c r="AY439" s="265" t="s">
        <v>171</v>
      </c>
    </row>
    <row r="440" s="2" customFormat="1" ht="24.15" customHeight="1">
      <c r="A440" s="38"/>
      <c r="B440" s="39"/>
      <c r="C440" s="219" t="s">
        <v>792</v>
      </c>
      <c r="D440" s="219" t="s">
        <v>173</v>
      </c>
      <c r="E440" s="220" t="s">
        <v>2118</v>
      </c>
      <c r="F440" s="221" t="s">
        <v>2119</v>
      </c>
      <c r="G440" s="222" t="s">
        <v>211</v>
      </c>
      <c r="H440" s="223">
        <v>46.399999999999999</v>
      </c>
      <c r="I440" s="224"/>
      <c r="J440" s="225">
        <f>ROUND(I440*H440,2)</f>
        <v>0</v>
      </c>
      <c r="K440" s="226"/>
      <c r="L440" s="44"/>
      <c r="M440" s="227" t="s">
        <v>1</v>
      </c>
      <c r="N440" s="228" t="s">
        <v>38</v>
      </c>
      <c r="O440" s="91"/>
      <c r="P440" s="229">
        <f>O440*H440</f>
        <v>0</v>
      </c>
      <c r="Q440" s="229">
        <v>0.00013999999999999999</v>
      </c>
      <c r="R440" s="229">
        <f>Q440*H440</f>
        <v>0.0064959999999999992</v>
      </c>
      <c r="S440" s="229">
        <v>0</v>
      </c>
      <c r="T440" s="230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1" t="s">
        <v>307</v>
      </c>
      <c r="AT440" s="231" t="s">
        <v>173</v>
      </c>
      <c r="AU440" s="231" t="s">
        <v>82</v>
      </c>
      <c r="AY440" s="17" t="s">
        <v>171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7" t="s">
        <v>80</v>
      </c>
      <c r="BK440" s="232">
        <f>ROUND(I440*H440,2)</f>
        <v>0</v>
      </c>
      <c r="BL440" s="17" t="s">
        <v>307</v>
      </c>
      <c r="BM440" s="231" t="s">
        <v>2454</v>
      </c>
    </row>
    <row r="441" s="13" customFormat="1">
      <c r="A441" s="13"/>
      <c r="B441" s="233"/>
      <c r="C441" s="234"/>
      <c r="D441" s="235" t="s">
        <v>179</v>
      </c>
      <c r="E441" s="236" t="s">
        <v>1</v>
      </c>
      <c r="F441" s="237" t="s">
        <v>2098</v>
      </c>
      <c r="G441" s="234"/>
      <c r="H441" s="236" t="s">
        <v>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179</v>
      </c>
      <c r="AU441" s="243" t="s">
        <v>82</v>
      </c>
      <c r="AV441" s="13" t="s">
        <v>80</v>
      </c>
      <c r="AW441" s="13" t="s">
        <v>30</v>
      </c>
      <c r="AX441" s="13" t="s">
        <v>73</v>
      </c>
      <c r="AY441" s="243" t="s">
        <v>171</v>
      </c>
    </row>
    <row r="442" s="14" customFormat="1">
      <c r="A442" s="14"/>
      <c r="B442" s="244"/>
      <c r="C442" s="245"/>
      <c r="D442" s="235" t="s">
        <v>179</v>
      </c>
      <c r="E442" s="246" t="s">
        <v>1</v>
      </c>
      <c r="F442" s="247" t="s">
        <v>2451</v>
      </c>
      <c r="G442" s="245"/>
      <c r="H442" s="248">
        <v>16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179</v>
      </c>
      <c r="AU442" s="254" t="s">
        <v>82</v>
      </c>
      <c r="AV442" s="14" t="s">
        <v>82</v>
      </c>
      <c r="AW442" s="14" t="s">
        <v>30</v>
      </c>
      <c r="AX442" s="14" t="s">
        <v>73</v>
      </c>
      <c r="AY442" s="254" t="s">
        <v>171</v>
      </c>
    </row>
    <row r="443" s="13" customFormat="1">
      <c r="A443" s="13"/>
      <c r="B443" s="233"/>
      <c r="C443" s="234"/>
      <c r="D443" s="235" t="s">
        <v>179</v>
      </c>
      <c r="E443" s="236" t="s">
        <v>1</v>
      </c>
      <c r="F443" s="237" t="s">
        <v>2452</v>
      </c>
      <c r="G443" s="234"/>
      <c r="H443" s="236" t="s">
        <v>1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179</v>
      </c>
      <c r="AU443" s="243" t="s">
        <v>82</v>
      </c>
      <c r="AV443" s="13" t="s">
        <v>80</v>
      </c>
      <c r="AW443" s="13" t="s">
        <v>30</v>
      </c>
      <c r="AX443" s="13" t="s">
        <v>73</v>
      </c>
      <c r="AY443" s="243" t="s">
        <v>171</v>
      </c>
    </row>
    <row r="444" s="14" customFormat="1">
      <c r="A444" s="14"/>
      <c r="B444" s="244"/>
      <c r="C444" s="245"/>
      <c r="D444" s="235" t="s">
        <v>179</v>
      </c>
      <c r="E444" s="246" t="s">
        <v>1</v>
      </c>
      <c r="F444" s="247" t="s">
        <v>2453</v>
      </c>
      <c r="G444" s="245"/>
      <c r="H444" s="248">
        <v>30.399999999999999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179</v>
      </c>
      <c r="AU444" s="254" t="s">
        <v>82</v>
      </c>
      <c r="AV444" s="14" t="s">
        <v>82</v>
      </c>
      <c r="AW444" s="14" t="s">
        <v>30</v>
      </c>
      <c r="AX444" s="14" t="s">
        <v>73</v>
      </c>
      <c r="AY444" s="254" t="s">
        <v>171</v>
      </c>
    </row>
    <row r="445" s="15" customFormat="1">
      <c r="A445" s="15"/>
      <c r="B445" s="255"/>
      <c r="C445" s="256"/>
      <c r="D445" s="235" t="s">
        <v>179</v>
      </c>
      <c r="E445" s="257" t="s">
        <v>1</v>
      </c>
      <c r="F445" s="258" t="s">
        <v>187</v>
      </c>
      <c r="G445" s="256"/>
      <c r="H445" s="259">
        <v>46.399999999999999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5" t="s">
        <v>179</v>
      </c>
      <c r="AU445" s="265" t="s">
        <v>82</v>
      </c>
      <c r="AV445" s="15" t="s">
        <v>177</v>
      </c>
      <c r="AW445" s="15" t="s">
        <v>30</v>
      </c>
      <c r="AX445" s="15" t="s">
        <v>80</v>
      </c>
      <c r="AY445" s="265" t="s">
        <v>171</v>
      </c>
    </row>
    <row r="446" s="2" customFormat="1" ht="24.15" customHeight="1">
      <c r="A446" s="38"/>
      <c r="B446" s="39"/>
      <c r="C446" s="219" t="s">
        <v>796</v>
      </c>
      <c r="D446" s="219" t="s">
        <v>173</v>
      </c>
      <c r="E446" s="220" t="s">
        <v>2121</v>
      </c>
      <c r="F446" s="221" t="s">
        <v>2122</v>
      </c>
      <c r="G446" s="222" t="s">
        <v>211</v>
      </c>
      <c r="H446" s="223">
        <v>46.399999999999999</v>
      </c>
      <c r="I446" s="224"/>
      <c r="J446" s="225">
        <f>ROUND(I446*H446,2)</f>
        <v>0</v>
      </c>
      <c r="K446" s="226"/>
      <c r="L446" s="44"/>
      <c r="M446" s="227" t="s">
        <v>1</v>
      </c>
      <c r="N446" s="228" t="s">
        <v>38</v>
      </c>
      <c r="O446" s="91"/>
      <c r="P446" s="229">
        <f>O446*H446</f>
        <v>0</v>
      </c>
      <c r="Q446" s="229">
        <v>9.0000000000000006E-05</v>
      </c>
      <c r="R446" s="229">
        <f>Q446*H446</f>
        <v>0.004176</v>
      </c>
      <c r="S446" s="229">
        <v>0</v>
      </c>
      <c r="T446" s="230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1" t="s">
        <v>307</v>
      </c>
      <c r="AT446" s="231" t="s">
        <v>173</v>
      </c>
      <c r="AU446" s="231" t="s">
        <v>82</v>
      </c>
      <c r="AY446" s="17" t="s">
        <v>171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7" t="s">
        <v>80</v>
      </c>
      <c r="BK446" s="232">
        <f>ROUND(I446*H446,2)</f>
        <v>0</v>
      </c>
      <c r="BL446" s="17" t="s">
        <v>307</v>
      </c>
      <c r="BM446" s="231" t="s">
        <v>2455</v>
      </c>
    </row>
    <row r="447" s="13" customFormat="1">
      <c r="A447" s="13"/>
      <c r="B447" s="233"/>
      <c r="C447" s="234"/>
      <c r="D447" s="235" t="s">
        <v>179</v>
      </c>
      <c r="E447" s="236" t="s">
        <v>1</v>
      </c>
      <c r="F447" s="237" t="s">
        <v>2098</v>
      </c>
      <c r="G447" s="234"/>
      <c r="H447" s="236" t="s">
        <v>1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179</v>
      </c>
      <c r="AU447" s="243" t="s">
        <v>82</v>
      </c>
      <c r="AV447" s="13" t="s">
        <v>80</v>
      </c>
      <c r="AW447" s="13" t="s">
        <v>30</v>
      </c>
      <c r="AX447" s="13" t="s">
        <v>73</v>
      </c>
      <c r="AY447" s="243" t="s">
        <v>171</v>
      </c>
    </row>
    <row r="448" s="14" customFormat="1">
      <c r="A448" s="14"/>
      <c r="B448" s="244"/>
      <c r="C448" s="245"/>
      <c r="D448" s="235" t="s">
        <v>179</v>
      </c>
      <c r="E448" s="246" t="s">
        <v>1</v>
      </c>
      <c r="F448" s="247" t="s">
        <v>2451</v>
      </c>
      <c r="G448" s="245"/>
      <c r="H448" s="248">
        <v>16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179</v>
      </c>
      <c r="AU448" s="254" t="s">
        <v>82</v>
      </c>
      <c r="AV448" s="14" t="s">
        <v>82</v>
      </c>
      <c r="AW448" s="14" t="s">
        <v>30</v>
      </c>
      <c r="AX448" s="14" t="s">
        <v>73</v>
      </c>
      <c r="AY448" s="254" t="s">
        <v>171</v>
      </c>
    </row>
    <row r="449" s="13" customFormat="1">
      <c r="A449" s="13"/>
      <c r="B449" s="233"/>
      <c r="C449" s="234"/>
      <c r="D449" s="235" t="s">
        <v>179</v>
      </c>
      <c r="E449" s="236" t="s">
        <v>1</v>
      </c>
      <c r="F449" s="237" t="s">
        <v>2452</v>
      </c>
      <c r="G449" s="234"/>
      <c r="H449" s="236" t="s">
        <v>1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179</v>
      </c>
      <c r="AU449" s="243" t="s">
        <v>82</v>
      </c>
      <c r="AV449" s="13" t="s">
        <v>80</v>
      </c>
      <c r="AW449" s="13" t="s">
        <v>30</v>
      </c>
      <c r="AX449" s="13" t="s">
        <v>73</v>
      </c>
      <c r="AY449" s="243" t="s">
        <v>171</v>
      </c>
    </row>
    <row r="450" s="14" customFormat="1">
      <c r="A450" s="14"/>
      <c r="B450" s="244"/>
      <c r="C450" s="245"/>
      <c r="D450" s="235" t="s">
        <v>179</v>
      </c>
      <c r="E450" s="246" t="s">
        <v>1</v>
      </c>
      <c r="F450" s="247" t="s">
        <v>2453</v>
      </c>
      <c r="G450" s="245"/>
      <c r="H450" s="248">
        <v>30.399999999999999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179</v>
      </c>
      <c r="AU450" s="254" t="s">
        <v>82</v>
      </c>
      <c r="AV450" s="14" t="s">
        <v>82</v>
      </c>
      <c r="AW450" s="14" t="s">
        <v>30</v>
      </c>
      <c r="AX450" s="14" t="s">
        <v>73</v>
      </c>
      <c r="AY450" s="254" t="s">
        <v>171</v>
      </c>
    </row>
    <row r="451" s="15" customFormat="1">
      <c r="A451" s="15"/>
      <c r="B451" s="255"/>
      <c r="C451" s="256"/>
      <c r="D451" s="235" t="s">
        <v>179</v>
      </c>
      <c r="E451" s="257" t="s">
        <v>1</v>
      </c>
      <c r="F451" s="258" t="s">
        <v>187</v>
      </c>
      <c r="G451" s="256"/>
      <c r="H451" s="259">
        <v>46.399999999999999</v>
      </c>
      <c r="I451" s="260"/>
      <c r="J451" s="256"/>
      <c r="K451" s="256"/>
      <c r="L451" s="261"/>
      <c r="M451" s="262"/>
      <c r="N451" s="263"/>
      <c r="O451" s="263"/>
      <c r="P451" s="263"/>
      <c r="Q451" s="263"/>
      <c r="R451" s="263"/>
      <c r="S451" s="263"/>
      <c r="T451" s="264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5" t="s">
        <v>179</v>
      </c>
      <c r="AU451" s="265" t="s">
        <v>82</v>
      </c>
      <c r="AV451" s="15" t="s">
        <v>177</v>
      </c>
      <c r="AW451" s="15" t="s">
        <v>30</v>
      </c>
      <c r="AX451" s="15" t="s">
        <v>80</v>
      </c>
      <c r="AY451" s="265" t="s">
        <v>171</v>
      </c>
    </row>
    <row r="452" s="2" customFormat="1" ht="16.5" customHeight="1">
      <c r="A452" s="38"/>
      <c r="B452" s="39"/>
      <c r="C452" s="219" t="s">
        <v>800</v>
      </c>
      <c r="D452" s="219" t="s">
        <v>173</v>
      </c>
      <c r="E452" s="220" t="s">
        <v>2456</v>
      </c>
      <c r="F452" s="221" t="s">
        <v>2457</v>
      </c>
      <c r="G452" s="222" t="s">
        <v>211</v>
      </c>
      <c r="H452" s="223">
        <v>213.90000000000001</v>
      </c>
      <c r="I452" s="224"/>
      <c r="J452" s="225">
        <f>ROUND(I452*H452,2)</f>
        <v>0</v>
      </c>
      <c r="K452" s="226"/>
      <c r="L452" s="44"/>
      <c r="M452" s="227" t="s">
        <v>1</v>
      </c>
      <c r="N452" s="228" t="s">
        <v>38</v>
      </c>
      <c r="O452" s="91"/>
      <c r="P452" s="229">
        <f>O452*H452</f>
        <v>0</v>
      </c>
      <c r="Q452" s="229">
        <v>0</v>
      </c>
      <c r="R452" s="229">
        <f>Q452*H452</f>
        <v>0</v>
      </c>
      <c r="S452" s="229">
        <v>0</v>
      </c>
      <c r="T452" s="23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1" t="s">
        <v>307</v>
      </c>
      <c r="AT452" s="231" t="s">
        <v>173</v>
      </c>
      <c r="AU452" s="231" t="s">
        <v>82</v>
      </c>
      <c r="AY452" s="17" t="s">
        <v>171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7" t="s">
        <v>80</v>
      </c>
      <c r="BK452" s="232">
        <f>ROUND(I452*H452,2)</f>
        <v>0</v>
      </c>
      <c r="BL452" s="17" t="s">
        <v>307</v>
      </c>
      <c r="BM452" s="231" t="s">
        <v>2458</v>
      </c>
    </row>
    <row r="453" s="13" customFormat="1">
      <c r="A453" s="13"/>
      <c r="B453" s="233"/>
      <c r="C453" s="234"/>
      <c r="D453" s="235" t="s">
        <v>179</v>
      </c>
      <c r="E453" s="236" t="s">
        <v>1</v>
      </c>
      <c r="F453" s="237" t="s">
        <v>2459</v>
      </c>
      <c r="G453" s="234"/>
      <c r="H453" s="236" t="s">
        <v>1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179</v>
      </c>
      <c r="AU453" s="243" t="s">
        <v>82</v>
      </c>
      <c r="AV453" s="13" t="s">
        <v>80</v>
      </c>
      <c r="AW453" s="13" t="s">
        <v>30</v>
      </c>
      <c r="AX453" s="13" t="s">
        <v>73</v>
      </c>
      <c r="AY453" s="243" t="s">
        <v>171</v>
      </c>
    </row>
    <row r="454" s="14" customFormat="1">
      <c r="A454" s="14"/>
      <c r="B454" s="244"/>
      <c r="C454" s="245"/>
      <c r="D454" s="235" t="s">
        <v>179</v>
      </c>
      <c r="E454" s="246" t="s">
        <v>1</v>
      </c>
      <c r="F454" s="247" t="s">
        <v>2460</v>
      </c>
      <c r="G454" s="245"/>
      <c r="H454" s="248">
        <v>213.90000000000001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179</v>
      </c>
      <c r="AU454" s="254" t="s">
        <v>82</v>
      </c>
      <c r="AV454" s="14" t="s">
        <v>82</v>
      </c>
      <c r="AW454" s="14" t="s">
        <v>30</v>
      </c>
      <c r="AX454" s="14" t="s">
        <v>80</v>
      </c>
      <c r="AY454" s="254" t="s">
        <v>171</v>
      </c>
    </row>
    <row r="455" s="2" customFormat="1" ht="33" customHeight="1">
      <c r="A455" s="38"/>
      <c r="B455" s="39"/>
      <c r="C455" s="219" t="s">
        <v>804</v>
      </c>
      <c r="D455" s="219" t="s">
        <v>173</v>
      </c>
      <c r="E455" s="220" t="s">
        <v>2461</v>
      </c>
      <c r="F455" s="221" t="s">
        <v>2462</v>
      </c>
      <c r="G455" s="222" t="s">
        <v>211</v>
      </c>
      <c r="H455" s="223">
        <v>213.90000000000001</v>
      </c>
      <c r="I455" s="224"/>
      <c r="J455" s="225">
        <f>ROUND(I455*H455,2)</f>
        <v>0</v>
      </c>
      <c r="K455" s="226"/>
      <c r="L455" s="44"/>
      <c r="M455" s="227" t="s">
        <v>1</v>
      </c>
      <c r="N455" s="228" t="s">
        <v>38</v>
      </c>
      <c r="O455" s="91"/>
      <c r="P455" s="229">
        <f>O455*H455</f>
        <v>0</v>
      </c>
      <c r="Q455" s="229">
        <v>0.00032000000000000003</v>
      </c>
      <c r="R455" s="229">
        <f>Q455*H455</f>
        <v>0.068448000000000009</v>
      </c>
      <c r="S455" s="229">
        <v>0</v>
      </c>
      <c r="T455" s="230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1" t="s">
        <v>307</v>
      </c>
      <c r="AT455" s="231" t="s">
        <v>173</v>
      </c>
      <c r="AU455" s="231" t="s">
        <v>82</v>
      </c>
      <c r="AY455" s="17" t="s">
        <v>171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7" t="s">
        <v>80</v>
      </c>
      <c r="BK455" s="232">
        <f>ROUND(I455*H455,2)</f>
        <v>0</v>
      </c>
      <c r="BL455" s="17" t="s">
        <v>307</v>
      </c>
      <c r="BM455" s="231" t="s">
        <v>2463</v>
      </c>
    </row>
    <row r="456" s="13" customFormat="1">
      <c r="A456" s="13"/>
      <c r="B456" s="233"/>
      <c r="C456" s="234"/>
      <c r="D456" s="235" t="s">
        <v>179</v>
      </c>
      <c r="E456" s="236" t="s">
        <v>1</v>
      </c>
      <c r="F456" s="237" t="s">
        <v>2459</v>
      </c>
      <c r="G456" s="234"/>
      <c r="H456" s="236" t="s">
        <v>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179</v>
      </c>
      <c r="AU456" s="243" t="s">
        <v>82</v>
      </c>
      <c r="AV456" s="13" t="s">
        <v>80</v>
      </c>
      <c r="AW456" s="13" t="s">
        <v>30</v>
      </c>
      <c r="AX456" s="13" t="s">
        <v>73</v>
      </c>
      <c r="AY456" s="243" t="s">
        <v>171</v>
      </c>
    </row>
    <row r="457" s="14" customFormat="1">
      <c r="A457" s="14"/>
      <c r="B457" s="244"/>
      <c r="C457" s="245"/>
      <c r="D457" s="235" t="s">
        <v>179</v>
      </c>
      <c r="E457" s="246" t="s">
        <v>1</v>
      </c>
      <c r="F457" s="247" t="s">
        <v>2460</v>
      </c>
      <c r="G457" s="245"/>
      <c r="H457" s="248">
        <v>213.90000000000001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179</v>
      </c>
      <c r="AU457" s="254" t="s">
        <v>82</v>
      </c>
      <c r="AV457" s="14" t="s">
        <v>82</v>
      </c>
      <c r="AW457" s="14" t="s">
        <v>30</v>
      </c>
      <c r="AX457" s="14" t="s">
        <v>80</v>
      </c>
      <c r="AY457" s="254" t="s">
        <v>171</v>
      </c>
    </row>
    <row r="458" s="2" customFormat="1" ht="24.15" customHeight="1">
      <c r="A458" s="38"/>
      <c r="B458" s="39"/>
      <c r="C458" s="219" t="s">
        <v>808</v>
      </c>
      <c r="D458" s="219" t="s">
        <v>173</v>
      </c>
      <c r="E458" s="220" t="s">
        <v>2464</v>
      </c>
      <c r="F458" s="221" t="s">
        <v>2465</v>
      </c>
      <c r="G458" s="222" t="s">
        <v>211</v>
      </c>
      <c r="H458" s="223">
        <v>213.90000000000001</v>
      </c>
      <c r="I458" s="224"/>
      <c r="J458" s="225">
        <f>ROUND(I458*H458,2)</f>
        <v>0</v>
      </c>
      <c r="K458" s="226"/>
      <c r="L458" s="44"/>
      <c r="M458" s="227" t="s">
        <v>1</v>
      </c>
      <c r="N458" s="228" t="s">
        <v>38</v>
      </c>
      <c r="O458" s="91"/>
      <c r="P458" s="229">
        <f>O458*H458</f>
        <v>0</v>
      </c>
      <c r="Q458" s="229">
        <v>0.00031</v>
      </c>
      <c r="R458" s="229">
        <f>Q458*H458</f>
        <v>0.066309000000000007</v>
      </c>
      <c r="S458" s="229">
        <v>0</v>
      </c>
      <c r="T458" s="230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1" t="s">
        <v>620</v>
      </c>
      <c r="AT458" s="231" t="s">
        <v>173</v>
      </c>
      <c r="AU458" s="231" t="s">
        <v>82</v>
      </c>
      <c r="AY458" s="17" t="s">
        <v>171</v>
      </c>
      <c r="BE458" s="232">
        <f>IF(N458="základní",J458,0)</f>
        <v>0</v>
      </c>
      <c r="BF458" s="232">
        <f>IF(N458="snížená",J458,0)</f>
        <v>0</v>
      </c>
      <c r="BG458" s="232">
        <f>IF(N458="zákl. přenesená",J458,0)</f>
        <v>0</v>
      </c>
      <c r="BH458" s="232">
        <f>IF(N458="sníž. přenesená",J458,0)</f>
        <v>0</v>
      </c>
      <c r="BI458" s="232">
        <f>IF(N458="nulová",J458,0)</f>
        <v>0</v>
      </c>
      <c r="BJ458" s="17" t="s">
        <v>80</v>
      </c>
      <c r="BK458" s="232">
        <f>ROUND(I458*H458,2)</f>
        <v>0</v>
      </c>
      <c r="BL458" s="17" t="s">
        <v>620</v>
      </c>
      <c r="BM458" s="231" t="s">
        <v>2466</v>
      </c>
    </row>
    <row r="459" s="13" customFormat="1">
      <c r="A459" s="13"/>
      <c r="B459" s="233"/>
      <c r="C459" s="234"/>
      <c r="D459" s="235" t="s">
        <v>179</v>
      </c>
      <c r="E459" s="236" t="s">
        <v>1</v>
      </c>
      <c r="F459" s="237" t="s">
        <v>2459</v>
      </c>
      <c r="G459" s="234"/>
      <c r="H459" s="236" t="s">
        <v>1</v>
      </c>
      <c r="I459" s="238"/>
      <c r="J459" s="234"/>
      <c r="K459" s="234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179</v>
      </c>
      <c r="AU459" s="243" t="s">
        <v>82</v>
      </c>
      <c r="AV459" s="13" t="s">
        <v>80</v>
      </c>
      <c r="AW459" s="13" t="s">
        <v>30</v>
      </c>
      <c r="AX459" s="13" t="s">
        <v>73</v>
      </c>
      <c r="AY459" s="243" t="s">
        <v>171</v>
      </c>
    </row>
    <row r="460" s="14" customFormat="1">
      <c r="A460" s="14"/>
      <c r="B460" s="244"/>
      <c r="C460" s="245"/>
      <c r="D460" s="235" t="s">
        <v>179</v>
      </c>
      <c r="E460" s="246" t="s">
        <v>1</v>
      </c>
      <c r="F460" s="247" t="s">
        <v>2460</v>
      </c>
      <c r="G460" s="245"/>
      <c r="H460" s="248">
        <v>213.90000000000001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179</v>
      </c>
      <c r="AU460" s="254" t="s">
        <v>82</v>
      </c>
      <c r="AV460" s="14" t="s">
        <v>82</v>
      </c>
      <c r="AW460" s="14" t="s">
        <v>30</v>
      </c>
      <c r="AX460" s="14" t="s">
        <v>80</v>
      </c>
      <c r="AY460" s="254" t="s">
        <v>171</v>
      </c>
    </row>
    <row r="461" s="12" customFormat="1" ht="25.92" customHeight="1">
      <c r="A461" s="12"/>
      <c r="B461" s="203"/>
      <c r="C461" s="204"/>
      <c r="D461" s="205" t="s">
        <v>72</v>
      </c>
      <c r="E461" s="206" t="s">
        <v>393</v>
      </c>
      <c r="F461" s="206" t="s">
        <v>2467</v>
      </c>
      <c r="G461" s="204"/>
      <c r="H461" s="204"/>
      <c r="I461" s="207"/>
      <c r="J461" s="208">
        <f>BK461</f>
        <v>0</v>
      </c>
      <c r="K461" s="204"/>
      <c r="L461" s="209"/>
      <c r="M461" s="210"/>
      <c r="N461" s="211"/>
      <c r="O461" s="211"/>
      <c r="P461" s="212">
        <f>P462+P469</f>
        <v>0</v>
      </c>
      <c r="Q461" s="211"/>
      <c r="R461" s="212">
        <f>R462+R469</f>
        <v>0.026764</v>
      </c>
      <c r="S461" s="211"/>
      <c r="T461" s="213">
        <f>T462+T469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4" t="s">
        <v>191</v>
      </c>
      <c r="AT461" s="215" t="s">
        <v>72</v>
      </c>
      <c r="AU461" s="215" t="s">
        <v>73</v>
      </c>
      <c r="AY461" s="214" t="s">
        <v>171</v>
      </c>
      <c r="BK461" s="216">
        <f>BK462+BK469</f>
        <v>0</v>
      </c>
    </row>
    <row r="462" s="12" customFormat="1" ht="22.8" customHeight="1">
      <c r="A462" s="12"/>
      <c r="B462" s="203"/>
      <c r="C462" s="204"/>
      <c r="D462" s="205" t="s">
        <v>72</v>
      </c>
      <c r="E462" s="217" t="s">
        <v>2468</v>
      </c>
      <c r="F462" s="217" t="s">
        <v>2469</v>
      </c>
      <c r="G462" s="204"/>
      <c r="H462" s="204"/>
      <c r="I462" s="207"/>
      <c r="J462" s="218">
        <f>BK462</f>
        <v>0</v>
      </c>
      <c r="K462" s="204"/>
      <c r="L462" s="209"/>
      <c r="M462" s="210"/>
      <c r="N462" s="211"/>
      <c r="O462" s="211"/>
      <c r="P462" s="212">
        <f>SUM(P463:P468)</f>
        <v>0</v>
      </c>
      <c r="Q462" s="211"/>
      <c r="R462" s="212">
        <f>SUM(R463:R468)</f>
        <v>0.025000000000000001</v>
      </c>
      <c r="S462" s="211"/>
      <c r="T462" s="213">
        <f>SUM(T463:T468)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4" t="s">
        <v>191</v>
      </c>
      <c r="AT462" s="215" t="s">
        <v>72</v>
      </c>
      <c r="AU462" s="215" t="s">
        <v>80</v>
      </c>
      <c r="AY462" s="214" t="s">
        <v>171</v>
      </c>
      <c r="BK462" s="216">
        <f>SUM(BK463:BK468)</f>
        <v>0</v>
      </c>
    </row>
    <row r="463" s="2" customFormat="1" ht="16.5" customHeight="1">
      <c r="A463" s="38"/>
      <c r="B463" s="39"/>
      <c r="C463" s="219" t="s">
        <v>812</v>
      </c>
      <c r="D463" s="219" t="s">
        <v>173</v>
      </c>
      <c r="E463" s="220" t="s">
        <v>2470</v>
      </c>
      <c r="F463" s="221" t="s">
        <v>2471</v>
      </c>
      <c r="G463" s="222" t="s">
        <v>1182</v>
      </c>
      <c r="H463" s="223">
        <v>1</v>
      </c>
      <c r="I463" s="224"/>
      <c r="J463" s="225">
        <f>ROUND(I463*H463,2)</f>
        <v>0</v>
      </c>
      <c r="K463" s="226"/>
      <c r="L463" s="44"/>
      <c r="M463" s="227" t="s">
        <v>1</v>
      </c>
      <c r="N463" s="228" t="s">
        <v>38</v>
      </c>
      <c r="O463" s="91"/>
      <c r="P463" s="229">
        <f>O463*H463</f>
        <v>0</v>
      </c>
      <c r="Q463" s="229">
        <v>0</v>
      </c>
      <c r="R463" s="229">
        <f>Q463*H463</f>
        <v>0</v>
      </c>
      <c r="S463" s="229">
        <v>0</v>
      </c>
      <c r="T463" s="230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1" t="s">
        <v>620</v>
      </c>
      <c r="AT463" s="231" t="s">
        <v>173</v>
      </c>
      <c r="AU463" s="231" t="s">
        <v>82</v>
      </c>
      <c r="AY463" s="17" t="s">
        <v>171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7" t="s">
        <v>80</v>
      </c>
      <c r="BK463" s="232">
        <f>ROUND(I463*H463,2)</f>
        <v>0</v>
      </c>
      <c r="BL463" s="17" t="s">
        <v>620</v>
      </c>
      <c r="BM463" s="231" t="s">
        <v>2472</v>
      </c>
    </row>
    <row r="464" s="2" customFormat="1" ht="37.8" customHeight="1">
      <c r="A464" s="38"/>
      <c r="B464" s="39"/>
      <c r="C464" s="219" t="s">
        <v>816</v>
      </c>
      <c r="D464" s="219" t="s">
        <v>173</v>
      </c>
      <c r="E464" s="220" t="s">
        <v>2473</v>
      </c>
      <c r="F464" s="221" t="s">
        <v>2474</v>
      </c>
      <c r="G464" s="222" t="s">
        <v>239</v>
      </c>
      <c r="H464" s="223">
        <v>24</v>
      </c>
      <c r="I464" s="224"/>
      <c r="J464" s="225">
        <f>ROUND(I464*H464,2)</f>
        <v>0</v>
      </c>
      <c r="K464" s="226"/>
      <c r="L464" s="44"/>
      <c r="M464" s="227" t="s">
        <v>1</v>
      </c>
      <c r="N464" s="228" t="s">
        <v>38</v>
      </c>
      <c r="O464" s="91"/>
      <c r="P464" s="229">
        <f>O464*H464</f>
        <v>0</v>
      </c>
      <c r="Q464" s="229">
        <v>0</v>
      </c>
      <c r="R464" s="229">
        <f>Q464*H464</f>
        <v>0</v>
      </c>
      <c r="S464" s="229">
        <v>0</v>
      </c>
      <c r="T464" s="23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620</v>
      </c>
      <c r="AT464" s="231" t="s">
        <v>173</v>
      </c>
      <c r="AU464" s="231" t="s">
        <v>82</v>
      </c>
      <c r="AY464" s="17" t="s">
        <v>171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80</v>
      </c>
      <c r="BK464" s="232">
        <f>ROUND(I464*H464,2)</f>
        <v>0</v>
      </c>
      <c r="BL464" s="17" t="s">
        <v>620</v>
      </c>
      <c r="BM464" s="231" t="s">
        <v>2475</v>
      </c>
    </row>
    <row r="465" s="14" customFormat="1">
      <c r="A465" s="14"/>
      <c r="B465" s="244"/>
      <c r="C465" s="245"/>
      <c r="D465" s="235" t="s">
        <v>179</v>
      </c>
      <c r="E465" s="246" t="s">
        <v>1</v>
      </c>
      <c r="F465" s="247" t="s">
        <v>2476</v>
      </c>
      <c r="G465" s="245"/>
      <c r="H465" s="248">
        <v>24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179</v>
      </c>
      <c r="AU465" s="254" t="s">
        <v>82</v>
      </c>
      <c r="AV465" s="14" t="s">
        <v>82</v>
      </c>
      <c r="AW465" s="14" t="s">
        <v>30</v>
      </c>
      <c r="AX465" s="14" t="s">
        <v>80</v>
      </c>
      <c r="AY465" s="254" t="s">
        <v>171</v>
      </c>
    </row>
    <row r="466" s="2" customFormat="1" ht="16.5" customHeight="1">
      <c r="A466" s="38"/>
      <c r="B466" s="39"/>
      <c r="C466" s="266" t="s">
        <v>822</v>
      </c>
      <c r="D466" s="266" t="s">
        <v>393</v>
      </c>
      <c r="E466" s="267" t="s">
        <v>2477</v>
      </c>
      <c r="F466" s="268" t="s">
        <v>2478</v>
      </c>
      <c r="G466" s="269" t="s">
        <v>2096</v>
      </c>
      <c r="H466" s="270">
        <v>24</v>
      </c>
      <c r="I466" s="271"/>
      <c r="J466" s="272">
        <f>ROUND(I466*H466,2)</f>
        <v>0</v>
      </c>
      <c r="K466" s="273"/>
      <c r="L466" s="274"/>
      <c r="M466" s="275" t="s">
        <v>1</v>
      </c>
      <c r="N466" s="276" t="s">
        <v>38</v>
      </c>
      <c r="O466" s="91"/>
      <c r="P466" s="229">
        <f>O466*H466</f>
        <v>0</v>
      </c>
      <c r="Q466" s="229">
        <v>0.001</v>
      </c>
      <c r="R466" s="229">
        <f>Q466*H466</f>
        <v>0.024</v>
      </c>
      <c r="S466" s="229">
        <v>0</v>
      </c>
      <c r="T466" s="230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1" t="s">
        <v>909</v>
      </c>
      <c r="AT466" s="231" t="s">
        <v>393</v>
      </c>
      <c r="AU466" s="231" t="s">
        <v>82</v>
      </c>
      <c r="AY466" s="17" t="s">
        <v>171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17" t="s">
        <v>80</v>
      </c>
      <c r="BK466" s="232">
        <f>ROUND(I466*H466,2)</f>
        <v>0</v>
      </c>
      <c r="BL466" s="17" t="s">
        <v>909</v>
      </c>
      <c r="BM466" s="231" t="s">
        <v>2479</v>
      </c>
    </row>
    <row r="467" s="2" customFormat="1" ht="16.5" customHeight="1">
      <c r="A467" s="38"/>
      <c r="B467" s="39"/>
      <c r="C467" s="219" t="s">
        <v>826</v>
      </c>
      <c r="D467" s="219" t="s">
        <v>173</v>
      </c>
      <c r="E467" s="220" t="s">
        <v>2480</v>
      </c>
      <c r="F467" s="221" t="s">
        <v>2481</v>
      </c>
      <c r="G467" s="222" t="s">
        <v>195</v>
      </c>
      <c r="H467" s="223">
        <v>5</v>
      </c>
      <c r="I467" s="224"/>
      <c r="J467" s="225">
        <f>ROUND(I467*H467,2)</f>
        <v>0</v>
      </c>
      <c r="K467" s="226"/>
      <c r="L467" s="44"/>
      <c r="M467" s="227" t="s">
        <v>1</v>
      </c>
      <c r="N467" s="228" t="s">
        <v>38</v>
      </c>
      <c r="O467" s="91"/>
      <c r="P467" s="229">
        <f>O467*H467</f>
        <v>0</v>
      </c>
      <c r="Q467" s="229">
        <v>0</v>
      </c>
      <c r="R467" s="229">
        <f>Q467*H467</f>
        <v>0</v>
      </c>
      <c r="S467" s="229">
        <v>0</v>
      </c>
      <c r="T467" s="230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1" t="s">
        <v>620</v>
      </c>
      <c r="AT467" s="231" t="s">
        <v>173</v>
      </c>
      <c r="AU467" s="231" t="s">
        <v>82</v>
      </c>
      <c r="AY467" s="17" t="s">
        <v>171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7" t="s">
        <v>80</v>
      </c>
      <c r="BK467" s="232">
        <f>ROUND(I467*H467,2)</f>
        <v>0</v>
      </c>
      <c r="BL467" s="17" t="s">
        <v>620</v>
      </c>
      <c r="BM467" s="231" t="s">
        <v>2482</v>
      </c>
    </row>
    <row r="468" s="2" customFormat="1" ht="16.5" customHeight="1">
      <c r="A468" s="38"/>
      <c r="B468" s="39"/>
      <c r="C468" s="266" t="s">
        <v>830</v>
      </c>
      <c r="D468" s="266" t="s">
        <v>393</v>
      </c>
      <c r="E468" s="267" t="s">
        <v>2483</v>
      </c>
      <c r="F468" s="268" t="s">
        <v>2484</v>
      </c>
      <c r="G468" s="269" t="s">
        <v>195</v>
      </c>
      <c r="H468" s="270">
        <v>5</v>
      </c>
      <c r="I468" s="271"/>
      <c r="J468" s="272">
        <f>ROUND(I468*H468,2)</f>
        <v>0</v>
      </c>
      <c r="K468" s="273"/>
      <c r="L468" s="274"/>
      <c r="M468" s="275" t="s">
        <v>1</v>
      </c>
      <c r="N468" s="276" t="s">
        <v>38</v>
      </c>
      <c r="O468" s="91"/>
      <c r="P468" s="229">
        <f>O468*H468</f>
        <v>0</v>
      </c>
      <c r="Q468" s="229">
        <v>0.00020000000000000001</v>
      </c>
      <c r="R468" s="229">
        <f>Q468*H468</f>
        <v>0.001</v>
      </c>
      <c r="S468" s="229">
        <v>0</v>
      </c>
      <c r="T468" s="230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1" t="s">
        <v>909</v>
      </c>
      <c r="AT468" s="231" t="s">
        <v>393</v>
      </c>
      <c r="AU468" s="231" t="s">
        <v>82</v>
      </c>
      <c r="AY468" s="17" t="s">
        <v>171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7" t="s">
        <v>80</v>
      </c>
      <c r="BK468" s="232">
        <f>ROUND(I468*H468,2)</f>
        <v>0</v>
      </c>
      <c r="BL468" s="17" t="s">
        <v>909</v>
      </c>
      <c r="BM468" s="231" t="s">
        <v>2485</v>
      </c>
    </row>
    <row r="469" s="12" customFormat="1" ht="22.8" customHeight="1">
      <c r="A469" s="12"/>
      <c r="B469" s="203"/>
      <c r="C469" s="204"/>
      <c r="D469" s="205" t="s">
        <v>72</v>
      </c>
      <c r="E469" s="217" t="s">
        <v>2486</v>
      </c>
      <c r="F469" s="217" t="s">
        <v>2487</v>
      </c>
      <c r="G469" s="204"/>
      <c r="H469" s="204"/>
      <c r="I469" s="207"/>
      <c r="J469" s="218">
        <f>BK469</f>
        <v>0</v>
      </c>
      <c r="K469" s="204"/>
      <c r="L469" s="209"/>
      <c r="M469" s="210"/>
      <c r="N469" s="211"/>
      <c r="O469" s="211"/>
      <c r="P469" s="212">
        <f>SUM(P470:P476)</f>
        <v>0</v>
      </c>
      <c r="Q469" s="211"/>
      <c r="R469" s="212">
        <f>SUM(R470:R476)</f>
        <v>0.0017639999999999997</v>
      </c>
      <c r="S469" s="211"/>
      <c r="T469" s="213">
        <f>SUM(T470:T476)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14" t="s">
        <v>191</v>
      </c>
      <c r="AT469" s="215" t="s">
        <v>72</v>
      </c>
      <c r="AU469" s="215" t="s">
        <v>80</v>
      </c>
      <c r="AY469" s="214" t="s">
        <v>171</v>
      </c>
      <c r="BK469" s="216">
        <f>SUM(BK470:BK476)</f>
        <v>0</v>
      </c>
    </row>
    <row r="470" s="2" customFormat="1" ht="24.15" customHeight="1">
      <c r="A470" s="38"/>
      <c r="B470" s="39"/>
      <c r="C470" s="219" t="s">
        <v>834</v>
      </c>
      <c r="D470" s="219" t="s">
        <v>173</v>
      </c>
      <c r="E470" s="220" t="s">
        <v>2488</v>
      </c>
      <c r="F470" s="221" t="s">
        <v>2489</v>
      </c>
      <c r="G470" s="222" t="s">
        <v>239</v>
      </c>
      <c r="H470" s="223">
        <v>24</v>
      </c>
      <c r="I470" s="224"/>
      <c r="J470" s="225">
        <f>ROUND(I470*H470,2)</f>
        <v>0</v>
      </c>
      <c r="K470" s="226"/>
      <c r="L470" s="44"/>
      <c r="M470" s="227" t="s">
        <v>1</v>
      </c>
      <c r="N470" s="228" t="s">
        <v>38</v>
      </c>
      <c r="O470" s="91"/>
      <c r="P470" s="229">
        <f>O470*H470</f>
        <v>0</v>
      </c>
      <c r="Q470" s="229">
        <v>0</v>
      </c>
      <c r="R470" s="229">
        <f>Q470*H470</f>
        <v>0</v>
      </c>
      <c r="S470" s="229">
        <v>0</v>
      </c>
      <c r="T470" s="230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1" t="s">
        <v>620</v>
      </c>
      <c r="AT470" s="231" t="s">
        <v>173</v>
      </c>
      <c r="AU470" s="231" t="s">
        <v>82</v>
      </c>
      <c r="AY470" s="17" t="s">
        <v>171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17" t="s">
        <v>80</v>
      </c>
      <c r="BK470" s="232">
        <f>ROUND(I470*H470,2)</f>
        <v>0</v>
      </c>
      <c r="BL470" s="17" t="s">
        <v>620</v>
      </c>
      <c r="BM470" s="231" t="s">
        <v>2490</v>
      </c>
    </row>
    <row r="471" s="2" customFormat="1" ht="24.15" customHeight="1">
      <c r="A471" s="38"/>
      <c r="B471" s="39"/>
      <c r="C471" s="219" t="s">
        <v>839</v>
      </c>
      <c r="D471" s="219" t="s">
        <v>173</v>
      </c>
      <c r="E471" s="220" t="s">
        <v>2491</v>
      </c>
      <c r="F471" s="221" t="s">
        <v>2492</v>
      </c>
      <c r="G471" s="222" t="s">
        <v>239</v>
      </c>
      <c r="H471" s="223">
        <v>24</v>
      </c>
      <c r="I471" s="224"/>
      <c r="J471" s="225">
        <f>ROUND(I471*H471,2)</f>
        <v>0</v>
      </c>
      <c r="K471" s="226"/>
      <c r="L471" s="44"/>
      <c r="M471" s="227" t="s">
        <v>1</v>
      </c>
      <c r="N471" s="228" t="s">
        <v>38</v>
      </c>
      <c r="O471" s="91"/>
      <c r="P471" s="229">
        <f>O471*H471</f>
        <v>0</v>
      </c>
      <c r="Q471" s="229">
        <v>0</v>
      </c>
      <c r="R471" s="229">
        <f>Q471*H471</f>
        <v>0</v>
      </c>
      <c r="S471" s="229">
        <v>0</v>
      </c>
      <c r="T471" s="230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1" t="s">
        <v>620</v>
      </c>
      <c r="AT471" s="231" t="s">
        <v>173</v>
      </c>
      <c r="AU471" s="231" t="s">
        <v>82</v>
      </c>
      <c r="AY471" s="17" t="s">
        <v>171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7" t="s">
        <v>80</v>
      </c>
      <c r="BK471" s="232">
        <f>ROUND(I471*H471,2)</f>
        <v>0</v>
      </c>
      <c r="BL471" s="17" t="s">
        <v>620</v>
      </c>
      <c r="BM471" s="231" t="s">
        <v>2493</v>
      </c>
    </row>
    <row r="472" s="2" customFormat="1" ht="24.15" customHeight="1">
      <c r="A472" s="38"/>
      <c r="B472" s="39"/>
      <c r="C472" s="219" t="s">
        <v>843</v>
      </c>
      <c r="D472" s="219" t="s">
        <v>173</v>
      </c>
      <c r="E472" s="220" t="s">
        <v>2494</v>
      </c>
      <c r="F472" s="221" t="s">
        <v>2495</v>
      </c>
      <c r="G472" s="222" t="s">
        <v>239</v>
      </c>
      <c r="H472" s="223">
        <v>24</v>
      </c>
      <c r="I472" s="224"/>
      <c r="J472" s="225">
        <f>ROUND(I472*H472,2)</f>
        <v>0</v>
      </c>
      <c r="K472" s="226"/>
      <c r="L472" s="44"/>
      <c r="M472" s="227" t="s">
        <v>1</v>
      </c>
      <c r="N472" s="228" t="s">
        <v>38</v>
      </c>
      <c r="O472" s="91"/>
      <c r="P472" s="229">
        <f>O472*H472</f>
        <v>0</v>
      </c>
      <c r="Q472" s="229">
        <v>0</v>
      </c>
      <c r="R472" s="229">
        <f>Q472*H472</f>
        <v>0</v>
      </c>
      <c r="S472" s="229">
        <v>0</v>
      </c>
      <c r="T472" s="230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1" t="s">
        <v>620</v>
      </c>
      <c r="AT472" s="231" t="s">
        <v>173</v>
      </c>
      <c r="AU472" s="231" t="s">
        <v>82</v>
      </c>
      <c r="AY472" s="17" t="s">
        <v>171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7" t="s">
        <v>80</v>
      </c>
      <c r="BK472" s="232">
        <f>ROUND(I472*H472,2)</f>
        <v>0</v>
      </c>
      <c r="BL472" s="17" t="s">
        <v>620</v>
      </c>
      <c r="BM472" s="231" t="s">
        <v>2496</v>
      </c>
    </row>
    <row r="473" s="2" customFormat="1" ht="24.15" customHeight="1">
      <c r="A473" s="38"/>
      <c r="B473" s="39"/>
      <c r="C473" s="219" t="s">
        <v>847</v>
      </c>
      <c r="D473" s="219" t="s">
        <v>173</v>
      </c>
      <c r="E473" s="220" t="s">
        <v>2497</v>
      </c>
      <c r="F473" s="221" t="s">
        <v>2498</v>
      </c>
      <c r="G473" s="222" t="s">
        <v>239</v>
      </c>
      <c r="H473" s="223">
        <v>24</v>
      </c>
      <c r="I473" s="224"/>
      <c r="J473" s="225">
        <f>ROUND(I473*H473,2)</f>
        <v>0</v>
      </c>
      <c r="K473" s="226"/>
      <c r="L473" s="44"/>
      <c r="M473" s="227" t="s">
        <v>1</v>
      </c>
      <c r="N473" s="228" t="s">
        <v>38</v>
      </c>
      <c r="O473" s="91"/>
      <c r="P473" s="229">
        <f>O473*H473</f>
        <v>0</v>
      </c>
      <c r="Q473" s="229">
        <v>0</v>
      </c>
      <c r="R473" s="229">
        <f>Q473*H473</f>
        <v>0</v>
      </c>
      <c r="S473" s="229">
        <v>0</v>
      </c>
      <c r="T473" s="230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1" t="s">
        <v>620</v>
      </c>
      <c r="AT473" s="231" t="s">
        <v>173</v>
      </c>
      <c r="AU473" s="231" t="s">
        <v>82</v>
      </c>
      <c r="AY473" s="17" t="s">
        <v>171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17" t="s">
        <v>80</v>
      </c>
      <c r="BK473" s="232">
        <f>ROUND(I473*H473,2)</f>
        <v>0</v>
      </c>
      <c r="BL473" s="17" t="s">
        <v>620</v>
      </c>
      <c r="BM473" s="231" t="s">
        <v>2499</v>
      </c>
    </row>
    <row r="474" s="2" customFormat="1" ht="24.15" customHeight="1">
      <c r="A474" s="38"/>
      <c r="B474" s="39"/>
      <c r="C474" s="266" t="s">
        <v>851</v>
      </c>
      <c r="D474" s="266" t="s">
        <v>393</v>
      </c>
      <c r="E474" s="267" t="s">
        <v>2500</v>
      </c>
      <c r="F474" s="268" t="s">
        <v>2501</v>
      </c>
      <c r="G474" s="269" t="s">
        <v>239</v>
      </c>
      <c r="H474" s="270">
        <v>25.199999999999999</v>
      </c>
      <c r="I474" s="271"/>
      <c r="J474" s="272">
        <f>ROUND(I474*H474,2)</f>
        <v>0</v>
      </c>
      <c r="K474" s="273"/>
      <c r="L474" s="274"/>
      <c r="M474" s="275" t="s">
        <v>1</v>
      </c>
      <c r="N474" s="276" t="s">
        <v>38</v>
      </c>
      <c r="O474" s="91"/>
      <c r="P474" s="229">
        <f>O474*H474</f>
        <v>0</v>
      </c>
      <c r="Q474" s="229">
        <v>6.9999999999999994E-05</v>
      </c>
      <c r="R474" s="229">
        <f>Q474*H474</f>
        <v>0.0017639999999999997</v>
      </c>
      <c r="S474" s="229">
        <v>0</v>
      </c>
      <c r="T474" s="230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1" t="s">
        <v>909</v>
      </c>
      <c r="AT474" s="231" t="s">
        <v>393</v>
      </c>
      <c r="AU474" s="231" t="s">
        <v>82</v>
      </c>
      <c r="AY474" s="17" t="s">
        <v>171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7" t="s">
        <v>80</v>
      </c>
      <c r="BK474" s="232">
        <f>ROUND(I474*H474,2)</f>
        <v>0</v>
      </c>
      <c r="BL474" s="17" t="s">
        <v>909</v>
      </c>
      <c r="BM474" s="231" t="s">
        <v>2502</v>
      </c>
    </row>
    <row r="475" s="14" customFormat="1">
      <c r="A475" s="14"/>
      <c r="B475" s="244"/>
      <c r="C475" s="245"/>
      <c r="D475" s="235" t="s">
        <v>179</v>
      </c>
      <c r="E475" s="245"/>
      <c r="F475" s="247" t="s">
        <v>2503</v>
      </c>
      <c r="G475" s="245"/>
      <c r="H475" s="248">
        <v>25.199999999999999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179</v>
      </c>
      <c r="AU475" s="254" t="s">
        <v>82</v>
      </c>
      <c r="AV475" s="14" t="s">
        <v>82</v>
      </c>
      <c r="AW475" s="14" t="s">
        <v>4</v>
      </c>
      <c r="AX475" s="14" t="s">
        <v>80</v>
      </c>
      <c r="AY475" s="254" t="s">
        <v>171</v>
      </c>
    </row>
    <row r="476" s="2" customFormat="1" ht="24.15" customHeight="1">
      <c r="A476" s="38"/>
      <c r="B476" s="39"/>
      <c r="C476" s="219" t="s">
        <v>855</v>
      </c>
      <c r="D476" s="219" t="s">
        <v>173</v>
      </c>
      <c r="E476" s="220" t="s">
        <v>2504</v>
      </c>
      <c r="F476" s="221" t="s">
        <v>2505</v>
      </c>
      <c r="G476" s="222" t="s">
        <v>371</v>
      </c>
      <c r="H476" s="223">
        <v>0.002</v>
      </c>
      <c r="I476" s="224"/>
      <c r="J476" s="225">
        <f>ROUND(I476*H476,2)</f>
        <v>0</v>
      </c>
      <c r="K476" s="226"/>
      <c r="L476" s="44"/>
      <c r="M476" s="227" t="s">
        <v>1</v>
      </c>
      <c r="N476" s="228" t="s">
        <v>38</v>
      </c>
      <c r="O476" s="91"/>
      <c r="P476" s="229">
        <f>O476*H476</f>
        <v>0</v>
      </c>
      <c r="Q476" s="229">
        <v>0</v>
      </c>
      <c r="R476" s="229">
        <f>Q476*H476</f>
        <v>0</v>
      </c>
      <c r="S476" s="229">
        <v>0</v>
      </c>
      <c r="T476" s="230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1" t="s">
        <v>620</v>
      </c>
      <c r="AT476" s="231" t="s">
        <v>173</v>
      </c>
      <c r="AU476" s="231" t="s">
        <v>82</v>
      </c>
      <c r="AY476" s="17" t="s">
        <v>171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7" t="s">
        <v>80</v>
      </c>
      <c r="BK476" s="232">
        <f>ROUND(I476*H476,2)</f>
        <v>0</v>
      </c>
      <c r="BL476" s="17" t="s">
        <v>620</v>
      </c>
      <c r="BM476" s="231" t="s">
        <v>2506</v>
      </c>
    </row>
    <row r="477" s="12" customFormat="1" ht="25.92" customHeight="1">
      <c r="A477" s="12"/>
      <c r="B477" s="203"/>
      <c r="C477" s="204"/>
      <c r="D477" s="205" t="s">
        <v>72</v>
      </c>
      <c r="E477" s="206" t="s">
        <v>1972</v>
      </c>
      <c r="F477" s="206" t="s">
        <v>1973</v>
      </c>
      <c r="G477" s="204"/>
      <c r="H477" s="204"/>
      <c r="I477" s="207"/>
      <c r="J477" s="208">
        <f>BK477</f>
        <v>0</v>
      </c>
      <c r="K477" s="204"/>
      <c r="L477" s="209"/>
      <c r="M477" s="210"/>
      <c r="N477" s="211"/>
      <c r="O477" s="211"/>
      <c r="P477" s="212">
        <f>P478+P480+P482+P486</f>
        <v>0</v>
      </c>
      <c r="Q477" s="211"/>
      <c r="R477" s="212">
        <f>R478+R480+R482+R486</f>
        <v>0</v>
      </c>
      <c r="S477" s="211"/>
      <c r="T477" s="213">
        <f>T478+T480+T482+T486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4" t="s">
        <v>203</v>
      </c>
      <c r="AT477" s="215" t="s">
        <v>72</v>
      </c>
      <c r="AU477" s="215" t="s">
        <v>73</v>
      </c>
      <c r="AY477" s="214" t="s">
        <v>171</v>
      </c>
      <c r="BK477" s="216">
        <f>BK478+BK480+BK482+BK486</f>
        <v>0</v>
      </c>
    </row>
    <row r="478" s="12" customFormat="1" ht="22.8" customHeight="1">
      <c r="A478" s="12"/>
      <c r="B478" s="203"/>
      <c r="C478" s="204"/>
      <c r="D478" s="205" t="s">
        <v>72</v>
      </c>
      <c r="E478" s="217" t="s">
        <v>2507</v>
      </c>
      <c r="F478" s="217" t="s">
        <v>2508</v>
      </c>
      <c r="G478" s="204"/>
      <c r="H478" s="204"/>
      <c r="I478" s="207"/>
      <c r="J478" s="218">
        <f>BK478</f>
        <v>0</v>
      </c>
      <c r="K478" s="204"/>
      <c r="L478" s="209"/>
      <c r="M478" s="210"/>
      <c r="N478" s="211"/>
      <c r="O478" s="211"/>
      <c r="P478" s="212">
        <f>P479</f>
        <v>0</v>
      </c>
      <c r="Q478" s="211"/>
      <c r="R478" s="212">
        <f>R479</f>
        <v>0</v>
      </c>
      <c r="S478" s="211"/>
      <c r="T478" s="213">
        <f>T479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4" t="s">
        <v>203</v>
      </c>
      <c r="AT478" s="215" t="s">
        <v>72</v>
      </c>
      <c r="AU478" s="215" t="s">
        <v>80</v>
      </c>
      <c r="AY478" s="214" t="s">
        <v>171</v>
      </c>
      <c r="BK478" s="216">
        <f>BK479</f>
        <v>0</v>
      </c>
    </row>
    <row r="479" s="2" customFormat="1" ht="16.5" customHeight="1">
      <c r="A479" s="38"/>
      <c r="B479" s="39"/>
      <c r="C479" s="219" t="s">
        <v>859</v>
      </c>
      <c r="D479" s="219" t="s">
        <v>173</v>
      </c>
      <c r="E479" s="220" t="s">
        <v>2509</v>
      </c>
      <c r="F479" s="221" t="s">
        <v>2510</v>
      </c>
      <c r="G479" s="222" t="s">
        <v>1182</v>
      </c>
      <c r="H479" s="223">
        <v>1</v>
      </c>
      <c r="I479" s="224"/>
      <c r="J479" s="225">
        <f>ROUND(I479*H479,2)</f>
        <v>0</v>
      </c>
      <c r="K479" s="226"/>
      <c r="L479" s="44"/>
      <c r="M479" s="227" t="s">
        <v>1</v>
      </c>
      <c r="N479" s="228" t="s">
        <v>38</v>
      </c>
      <c r="O479" s="91"/>
      <c r="P479" s="229">
        <f>O479*H479</f>
        <v>0</v>
      </c>
      <c r="Q479" s="229">
        <v>0</v>
      </c>
      <c r="R479" s="229">
        <f>Q479*H479</f>
        <v>0</v>
      </c>
      <c r="S479" s="229">
        <v>0</v>
      </c>
      <c r="T479" s="230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1" t="s">
        <v>1979</v>
      </c>
      <c r="AT479" s="231" t="s">
        <v>173</v>
      </c>
      <c r="AU479" s="231" t="s">
        <v>82</v>
      </c>
      <c r="AY479" s="17" t="s">
        <v>171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17" t="s">
        <v>80</v>
      </c>
      <c r="BK479" s="232">
        <f>ROUND(I479*H479,2)</f>
        <v>0</v>
      </c>
      <c r="BL479" s="17" t="s">
        <v>1979</v>
      </c>
      <c r="BM479" s="231" t="s">
        <v>2511</v>
      </c>
    </row>
    <row r="480" s="12" customFormat="1" ht="22.8" customHeight="1">
      <c r="A480" s="12"/>
      <c r="B480" s="203"/>
      <c r="C480" s="204"/>
      <c r="D480" s="205" t="s">
        <v>72</v>
      </c>
      <c r="E480" s="217" t="s">
        <v>1974</v>
      </c>
      <c r="F480" s="217" t="s">
        <v>1975</v>
      </c>
      <c r="G480" s="204"/>
      <c r="H480" s="204"/>
      <c r="I480" s="207"/>
      <c r="J480" s="218">
        <f>BK480</f>
        <v>0</v>
      </c>
      <c r="K480" s="204"/>
      <c r="L480" s="209"/>
      <c r="M480" s="210"/>
      <c r="N480" s="211"/>
      <c r="O480" s="211"/>
      <c r="P480" s="212">
        <f>P481</f>
        <v>0</v>
      </c>
      <c r="Q480" s="211"/>
      <c r="R480" s="212">
        <f>R481</f>
        <v>0</v>
      </c>
      <c r="S480" s="211"/>
      <c r="T480" s="213">
        <f>T481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4" t="s">
        <v>203</v>
      </c>
      <c r="AT480" s="215" t="s">
        <v>72</v>
      </c>
      <c r="AU480" s="215" t="s">
        <v>80</v>
      </c>
      <c r="AY480" s="214" t="s">
        <v>171</v>
      </c>
      <c r="BK480" s="216">
        <f>BK481</f>
        <v>0</v>
      </c>
    </row>
    <row r="481" s="2" customFormat="1" ht="16.5" customHeight="1">
      <c r="A481" s="38"/>
      <c r="B481" s="39"/>
      <c r="C481" s="219" t="s">
        <v>863</v>
      </c>
      <c r="D481" s="219" t="s">
        <v>173</v>
      </c>
      <c r="E481" s="220" t="s">
        <v>1977</v>
      </c>
      <c r="F481" s="221" t="s">
        <v>1975</v>
      </c>
      <c r="G481" s="222" t="s">
        <v>1978</v>
      </c>
      <c r="H481" s="277"/>
      <c r="I481" s="224"/>
      <c r="J481" s="225">
        <f>ROUND(I481*H481,2)</f>
        <v>0</v>
      </c>
      <c r="K481" s="226"/>
      <c r="L481" s="44"/>
      <c r="M481" s="227" t="s">
        <v>1</v>
      </c>
      <c r="N481" s="228" t="s">
        <v>38</v>
      </c>
      <c r="O481" s="91"/>
      <c r="P481" s="229">
        <f>O481*H481</f>
        <v>0</v>
      </c>
      <c r="Q481" s="229">
        <v>0</v>
      </c>
      <c r="R481" s="229">
        <f>Q481*H481</f>
        <v>0</v>
      </c>
      <c r="S481" s="229">
        <v>0</v>
      </c>
      <c r="T481" s="230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1" t="s">
        <v>1979</v>
      </c>
      <c r="AT481" s="231" t="s">
        <v>173</v>
      </c>
      <c r="AU481" s="231" t="s">
        <v>82</v>
      </c>
      <c r="AY481" s="17" t="s">
        <v>171</v>
      </c>
      <c r="BE481" s="232">
        <f>IF(N481="základní",J481,0)</f>
        <v>0</v>
      </c>
      <c r="BF481" s="232">
        <f>IF(N481="snížená",J481,0)</f>
        <v>0</v>
      </c>
      <c r="BG481" s="232">
        <f>IF(N481="zákl. přenesená",J481,0)</f>
        <v>0</v>
      </c>
      <c r="BH481" s="232">
        <f>IF(N481="sníž. přenesená",J481,0)</f>
        <v>0</v>
      </c>
      <c r="BI481" s="232">
        <f>IF(N481="nulová",J481,0)</f>
        <v>0</v>
      </c>
      <c r="BJ481" s="17" t="s">
        <v>80</v>
      </c>
      <c r="BK481" s="232">
        <f>ROUND(I481*H481,2)</f>
        <v>0</v>
      </c>
      <c r="BL481" s="17" t="s">
        <v>1979</v>
      </c>
      <c r="BM481" s="231" t="s">
        <v>2512</v>
      </c>
    </row>
    <row r="482" s="12" customFormat="1" ht="22.8" customHeight="1">
      <c r="A482" s="12"/>
      <c r="B482" s="203"/>
      <c r="C482" s="204"/>
      <c r="D482" s="205" t="s">
        <v>72</v>
      </c>
      <c r="E482" s="217" t="s">
        <v>1981</v>
      </c>
      <c r="F482" s="217" t="s">
        <v>1982</v>
      </c>
      <c r="G482" s="204"/>
      <c r="H482" s="204"/>
      <c r="I482" s="207"/>
      <c r="J482" s="218">
        <f>BK482</f>
        <v>0</v>
      </c>
      <c r="K482" s="204"/>
      <c r="L482" s="209"/>
      <c r="M482" s="210"/>
      <c r="N482" s="211"/>
      <c r="O482" s="211"/>
      <c r="P482" s="212">
        <f>SUM(P483:P485)</f>
        <v>0</v>
      </c>
      <c r="Q482" s="211"/>
      <c r="R482" s="212">
        <f>SUM(R483:R485)</f>
        <v>0</v>
      </c>
      <c r="S482" s="211"/>
      <c r="T482" s="213">
        <f>SUM(T483:T485)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4" t="s">
        <v>203</v>
      </c>
      <c r="AT482" s="215" t="s">
        <v>72</v>
      </c>
      <c r="AU482" s="215" t="s">
        <v>80</v>
      </c>
      <c r="AY482" s="214" t="s">
        <v>171</v>
      </c>
      <c r="BK482" s="216">
        <f>SUM(BK483:BK485)</f>
        <v>0</v>
      </c>
    </row>
    <row r="483" s="2" customFormat="1" ht="16.5" customHeight="1">
      <c r="A483" s="38"/>
      <c r="B483" s="39"/>
      <c r="C483" s="219" t="s">
        <v>867</v>
      </c>
      <c r="D483" s="219" t="s">
        <v>173</v>
      </c>
      <c r="E483" s="220" t="s">
        <v>2125</v>
      </c>
      <c r="F483" s="221" t="s">
        <v>2126</v>
      </c>
      <c r="G483" s="222" t="s">
        <v>1182</v>
      </c>
      <c r="H483" s="223">
        <v>1</v>
      </c>
      <c r="I483" s="224"/>
      <c r="J483" s="225">
        <f>ROUND(I483*H483,2)</f>
        <v>0</v>
      </c>
      <c r="K483" s="226"/>
      <c r="L483" s="44"/>
      <c r="M483" s="227" t="s">
        <v>1</v>
      </c>
      <c r="N483" s="228" t="s">
        <v>38</v>
      </c>
      <c r="O483" s="91"/>
      <c r="P483" s="229">
        <f>O483*H483</f>
        <v>0</v>
      </c>
      <c r="Q483" s="229">
        <v>0</v>
      </c>
      <c r="R483" s="229">
        <f>Q483*H483</f>
        <v>0</v>
      </c>
      <c r="S483" s="229">
        <v>0</v>
      </c>
      <c r="T483" s="230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31" t="s">
        <v>1979</v>
      </c>
      <c r="AT483" s="231" t="s">
        <v>173</v>
      </c>
      <c r="AU483" s="231" t="s">
        <v>82</v>
      </c>
      <c r="AY483" s="17" t="s">
        <v>171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7" t="s">
        <v>80</v>
      </c>
      <c r="BK483" s="232">
        <f>ROUND(I483*H483,2)</f>
        <v>0</v>
      </c>
      <c r="BL483" s="17" t="s">
        <v>1979</v>
      </c>
      <c r="BM483" s="231" t="s">
        <v>2513</v>
      </c>
    </row>
    <row r="484" s="14" customFormat="1">
      <c r="A484" s="14"/>
      <c r="B484" s="244"/>
      <c r="C484" s="245"/>
      <c r="D484" s="235" t="s">
        <v>179</v>
      </c>
      <c r="E484" s="246" t="s">
        <v>1</v>
      </c>
      <c r="F484" s="247" t="s">
        <v>80</v>
      </c>
      <c r="G484" s="245"/>
      <c r="H484" s="248">
        <v>1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179</v>
      </c>
      <c r="AU484" s="254" t="s">
        <v>82</v>
      </c>
      <c r="AV484" s="14" t="s">
        <v>82</v>
      </c>
      <c r="AW484" s="14" t="s">
        <v>30</v>
      </c>
      <c r="AX484" s="14" t="s">
        <v>80</v>
      </c>
      <c r="AY484" s="254" t="s">
        <v>171</v>
      </c>
    </row>
    <row r="485" s="2" customFormat="1" ht="16.5" customHeight="1">
      <c r="A485" s="38"/>
      <c r="B485" s="39"/>
      <c r="C485" s="219" t="s">
        <v>871</v>
      </c>
      <c r="D485" s="219" t="s">
        <v>173</v>
      </c>
      <c r="E485" s="220" t="s">
        <v>1984</v>
      </c>
      <c r="F485" s="221" t="s">
        <v>1985</v>
      </c>
      <c r="G485" s="222" t="s">
        <v>1978</v>
      </c>
      <c r="H485" s="277"/>
      <c r="I485" s="224"/>
      <c r="J485" s="225">
        <f>ROUND(I485*H485,2)</f>
        <v>0</v>
      </c>
      <c r="K485" s="226"/>
      <c r="L485" s="44"/>
      <c r="M485" s="227" t="s">
        <v>1</v>
      </c>
      <c r="N485" s="228" t="s">
        <v>38</v>
      </c>
      <c r="O485" s="91"/>
      <c r="P485" s="229">
        <f>O485*H485</f>
        <v>0</v>
      </c>
      <c r="Q485" s="229">
        <v>0</v>
      </c>
      <c r="R485" s="229">
        <f>Q485*H485</f>
        <v>0</v>
      </c>
      <c r="S485" s="229">
        <v>0</v>
      </c>
      <c r="T485" s="230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1" t="s">
        <v>1979</v>
      </c>
      <c r="AT485" s="231" t="s">
        <v>173</v>
      </c>
      <c r="AU485" s="231" t="s">
        <v>82</v>
      </c>
      <c r="AY485" s="17" t="s">
        <v>171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17" t="s">
        <v>80</v>
      </c>
      <c r="BK485" s="232">
        <f>ROUND(I485*H485,2)</f>
        <v>0</v>
      </c>
      <c r="BL485" s="17" t="s">
        <v>1979</v>
      </c>
      <c r="BM485" s="231" t="s">
        <v>2514</v>
      </c>
    </row>
    <row r="486" s="12" customFormat="1" ht="22.8" customHeight="1">
      <c r="A486" s="12"/>
      <c r="B486" s="203"/>
      <c r="C486" s="204"/>
      <c r="D486" s="205" t="s">
        <v>72</v>
      </c>
      <c r="E486" s="217" t="s">
        <v>1987</v>
      </c>
      <c r="F486" s="217" t="s">
        <v>1988</v>
      </c>
      <c r="G486" s="204"/>
      <c r="H486" s="204"/>
      <c r="I486" s="207"/>
      <c r="J486" s="218">
        <f>BK486</f>
        <v>0</v>
      </c>
      <c r="K486" s="204"/>
      <c r="L486" s="209"/>
      <c r="M486" s="210"/>
      <c r="N486" s="211"/>
      <c r="O486" s="211"/>
      <c r="P486" s="212">
        <f>P487</f>
        <v>0</v>
      </c>
      <c r="Q486" s="211"/>
      <c r="R486" s="212">
        <f>R487</f>
        <v>0</v>
      </c>
      <c r="S486" s="211"/>
      <c r="T486" s="213">
        <f>T487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4" t="s">
        <v>203</v>
      </c>
      <c r="AT486" s="215" t="s">
        <v>72</v>
      </c>
      <c r="AU486" s="215" t="s">
        <v>80</v>
      </c>
      <c r="AY486" s="214" t="s">
        <v>171</v>
      </c>
      <c r="BK486" s="216">
        <f>BK487</f>
        <v>0</v>
      </c>
    </row>
    <row r="487" s="2" customFormat="1" ht="16.5" customHeight="1">
      <c r="A487" s="38"/>
      <c r="B487" s="39"/>
      <c r="C487" s="219" t="s">
        <v>875</v>
      </c>
      <c r="D487" s="219" t="s">
        <v>173</v>
      </c>
      <c r="E487" s="220" t="s">
        <v>1990</v>
      </c>
      <c r="F487" s="221" t="s">
        <v>1988</v>
      </c>
      <c r="G487" s="222" t="s">
        <v>1978</v>
      </c>
      <c r="H487" s="277"/>
      <c r="I487" s="224"/>
      <c r="J487" s="225">
        <f>ROUND(I487*H487,2)</f>
        <v>0</v>
      </c>
      <c r="K487" s="226"/>
      <c r="L487" s="44"/>
      <c r="M487" s="278" t="s">
        <v>1</v>
      </c>
      <c r="N487" s="279" t="s">
        <v>38</v>
      </c>
      <c r="O487" s="280"/>
      <c r="P487" s="281">
        <f>O487*H487</f>
        <v>0</v>
      </c>
      <c r="Q487" s="281">
        <v>0</v>
      </c>
      <c r="R487" s="281">
        <f>Q487*H487</f>
        <v>0</v>
      </c>
      <c r="S487" s="281">
        <v>0</v>
      </c>
      <c r="T487" s="282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31" t="s">
        <v>1979</v>
      </c>
      <c r="AT487" s="231" t="s">
        <v>173</v>
      </c>
      <c r="AU487" s="231" t="s">
        <v>82</v>
      </c>
      <c r="AY487" s="17" t="s">
        <v>171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7" t="s">
        <v>80</v>
      </c>
      <c r="BK487" s="232">
        <f>ROUND(I487*H487,2)</f>
        <v>0</v>
      </c>
      <c r="BL487" s="17" t="s">
        <v>1979</v>
      </c>
      <c r="BM487" s="231" t="s">
        <v>2515</v>
      </c>
    </row>
    <row r="488" s="2" customFormat="1" ht="6.96" customHeight="1">
      <c r="A488" s="38"/>
      <c r="B488" s="66"/>
      <c r="C488" s="67"/>
      <c r="D488" s="67"/>
      <c r="E488" s="67"/>
      <c r="F488" s="67"/>
      <c r="G488" s="67"/>
      <c r="H488" s="67"/>
      <c r="I488" s="67"/>
      <c r="J488" s="67"/>
      <c r="K488" s="67"/>
      <c r="L488" s="44"/>
      <c r="M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</row>
  </sheetData>
  <sheetProtection sheet="1" autoFilter="0" formatColumns="0" formatRows="0" objects="1" scenarios="1" spinCount="100000" saltValue="CqkNy2/IZICgy34v6KfJKjeYcZ9Yw2eJsLRqrLHuGApJwMWE4qqvlJJon3q+1gfk0l1KCRfH9h3b30M2FR0EhQ==" hashValue="n6u4XgmYfXcJR99soWX8BoOgVDVdCyLL/jIsuMWKy/wpx/+83Egh4vhkN1dpskDdXi+WQtW94A7U69d4P34GzA==" algorithmName="SHA-512" password="CC35"/>
  <autoFilter ref="C139:K487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2516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ROUND((SUM(BE136:BE352)),  2)</f>
        <v>0</v>
      </c>
      <c r="G33" s="38"/>
      <c r="H33" s="38"/>
      <c r="I33" s="155">
        <v>0.20999999999999999</v>
      </c>
      <c r="J33" s="154">
        <f>ROUND(((SUM(BE136:BE352))*I33),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ROUND((SUM(BF136:BF352)),  2)</f>
        <v>0</v>
      </c>
      <c r="G34" s="38"/>
      <c r="H34" s="38"/>
      <c r="I34" s="155">
        <v>0.14999999999999999</v>
      </c>
      <c r="J34" s="154">
        <f>ROUND(((SUM(BF136:BF352))*I34),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ROUND((SUM(BG136:BG352)),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ROUND((SUM(BH136:BH352)),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ROUND((SUM(BI136:BI352)),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SO 04 - Hřiště pro veřejnost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J136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J137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J138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2131</v>
      </c>
      <c r="E99" s="188"/>
      <c r="F99" s="188"/>
      <c r="G99" s="188"/>
      <c r="H99" s="188"/>
      <c r="I99" s="188"/>
      <c r="J99" s="189">
        <f>J182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126</v>
      </c>
      <c r="E100" s="188"/>
      <c r="F100" s="188"/>
      <c r="G100" s="188"/>
      <c r="H100" s="188"/>
      <c r="I100" s="188"/>
      <c r="J100" s="189">
        <f>J192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2132</v>
      </c>
      <c r="E101" s="188"/>
      <c r="F101" s="188"/>
      <c r="G101" s="188"/>
      <c r="H101" s="188"/>
      <c r="I101" s="188"/>
      <c r="J101" s="189">
        <f>J194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1993</v>
      </c>
      <c r="E102" s="188"/>
      <c r="F102" s="188"/>
      <c r="G102" s="188"/>
      <c r="H102" s="188"/>
      <c r="I102" s="188"/>
      <c r="J102" s="189">
        <f>J201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128</v>
      </c>
      <c r="E103" s="188"/>
      <c r="F103" s="188"/>
      <c r="G103" s="188"/>
      <c r="H103" s="188"/>
      <c r="I103" s="188"/>
      <c r="J103" s="189">
        <f>J232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129</v>
      </c>
      <c r="E104" s="188"/>
      <c r="F104" s="188"/>
      <c r="G104" s="188"/>
      <c r="H104" s="188"/>
      <c r="I104" s="188"/>
      <c r="J104" s="189">
        <f>J272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130</v>
      </c>
      <c r="E105" s="188"/>
      <c r="F105" s="188"/>
      <c r="G105" s="188"/>
      <c r="H105" s="188"/>
      <c r="I105" s="188"/>
      <c r="J105" s="189">
        <f>J280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131</v>
      </c>
      <c r="E106" s="182"/>
      <c r="F106" s="182"/>
      <c r="G106" s="182"/>
      <c r="H106" s="182"/>
      <c r="I106" s="182"/>
      <c r="J106" s="183">
        <f>J283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1994</v>
      </c>
      <c r="E107" s="188"/>
      <c r="F107" s="188"/>
      <c r="G107" s="188"/>
      <c r="H107" s="188"/>
      <c r="I107" s="188"/>
      <c r="J107" s="189">
        <f>J284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1995</v>
      </c>
      <c r="E108" s="188"/>
      <c r="F108" s="188"/>
      <c r="G108" s="188"/>
      <c r="H108" s="188"/>
      <c r="I108" s="188"/>
      <c r="J108" s="189">
        <f>J285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149</v>
      </c>
      <c r="E109" s="188"/>
      <c r="F109" s="188"/>
      <c r="G109" s="188"/>
      <c r="H109" s="188"/>
      <c r="I109" s="188"/>
      <c r="J109" s="189">
        <f>J300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2517</v>
      </c>
      <c r="E110" s="188"/>
      <c r="F110" s="188"/>
      <c r="G110" s="188"/>
      <c r="H110" s="188"/>
      <c r="I110" s="188"/>
      <c r="J110" s="189">
        <f>J325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9"/>
      <c r="C111" s="180"/>
      <c r="D111" s="181" t="s">
        <v>2133</v>
      </c>
      <c r="E111" s="182"/>
      <c r="F111" s="182"/>
      <c r="G111" s="182"/>
      <c r="H111" s="182"/>
      <c r="I111" s="182"/>
      <c r="J111" s="183">
        <f>J332</f>
        <v>0</v>
      </c>
      <c r="K111" s="180"/>
      <c r="L111" s="18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5"/>
      <c r="C112" s="186"/>
      <c r="D112" s="187" t="s">
        <v>2134</v>
      </c>
      <c r="E112" s="188"/>
      <c r="F112" s="188"/>
      <c r="G112" s="188"/>
      <c r="H112" s="188"/>
      <c r="I112" s="188"/>
      <c r="J112" s="189">
        <f>J333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9"/>
      <c r="C113" s="180"/>
      <c r="D113" s="181" t="s">
        <v>152</v>
      </c>
      <c r="E113" s="182"/>
      <c r="F113" s="182"/>
      <c r="G113" s="182"/>
      <c r="H113" s="182"/>
      <c r="I113" s="182"/>
      <c r="J113" s="183">
        <f>J344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5"/>
      <c r="C114" s="186"/>
      <c r="D114" s="187" t="s">
        <v>153</v>
      </c>
      <c r="E114" s="188"/>
      <c r="F114" s="188"/>
      <c r="G114" s="188"/>
      <c r="H114" s="188"/>
      <c r="I114" s="188"/>
      <c r="J114" s="189">
        <f>J345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154</v>
      </c>
      <c r="E115" s="188"/>
      <c r="F115" s="188"/>
      <c r="G115" s="188"/>
      <c r="H115" s="188"/>
      <c r="I115" s="188"/>
      <c r="J115" s="189">
        <f>J347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155</v>
      </c>
      <c r="E116" s="188"/>
      <c r="F116" s="188"/>
      <c r="G116" s="188"/>
      <c r="H116" s="188"/>
      <c r="I116" s="188"/>
      <c r="J116" s="189">
        <f>J351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156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174" t="str">
        <f>E7</f>
        <v>Sportoviště Hanspaulka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117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E9</f>
        <v>04 - SO 04 - Hřiště pro veřejnost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F12</f>
        <v xml:space="preserve"> </v>
      </c>
      <c r="G130" s="40"/>
      <c r="H130" s="40"/>
      <c r="I130" s="32" t="s">
        <v>22</v>
      </c>
      <c r="J130" s="79" t="str">
        <f>IF(J12="","",J12)</f>
        <v>3. 1. 2023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E15</f>
        <v xml:space="preserve"> </v>
      </c>
      <c r="G132" s="40"/>
      <c r="H132" s="40"/>
      <c r="I132" s="32" t="s">
        <v>29</v>
      </c>
      <c r="J132" s="36" t="str">
        <f>E21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27</v>
      </c>
      <c r="D133" s="40"/>
      <c r="E133" s="40"/>
      <c r="F133" s="27" t="str">
        <f>IF(E18="","",E18)</f>
        <v>Vyplň údaj</v>
      </c>
      <c r="G133" s="40"/>
      <c r="H133" s="40"/>
      <c r="I133" s="32" t="s">
        <v>31</v>
      </c>
      <c r="J133" s="36" t="str">
        <f>E24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91"/>
      <c r="B135" s="192"/>
      <c r="C135" s="193" t="s">
        <v>157</v>
      </c>
      <c r="D135" s="194" t="s">
        <v>58</v>
      </c>
      <c r="E135" s="194" t="s">
        <v>54</v>
      </c>
      <c r="F135" s="194" t="s">
        <v>55</v>
      </c>
      <c r="G135" s="194" t="s">
        <v>158</v>
      </c>
      <c r="H135" s="194" t="s">
        <v>159</v>
      </c>
      <c r="I135" s="194" t="s">
        <v>160</v>
      </c>
      <c r="J135" s="195" t="s">
        <v>121</v>
      </c>
      <c r="K135" s="196" t="s">
        <v>161</v>
      </c>
      <c r="L135" s="197"/>
      <c r="M135" s="100" t="s">
        <v>1</v>
      </c>
      <c r="N135" s="101" t="s">
        <v>37</v>
      </c>
      <c r="O135" s="101" t="s">
        <v>162</v>
      </c>
      <c r="P135" s="101" t="s">
        <v>163</v>
      </c>
      <c r="Q135" s="101" t="s">
        <v>164</v>
      </c>
      <c r="R135" s="101" t="s">
        <v>165</v>
      </c>
      <c r="S135" s="101" t="s">
        <v>166</v>
      </c>
      <c r="T135" s="102" t="s">
        <v>167</v>
      </c>
      <c r="U135" s="191"/>
      <c r="V135" s="191"/>
      <c r="W135" s="191"/>
      <c r="X135" s="191"/>
      <c r="Y135" s="191"/>
      <c r="Z135" s="191"/>
      <c r="AA135" s="191"/>
      <c r="AB135" s="191"/>
      <c r="AC135" s="191"/>
      <c r="AD135" s="191"/>
      <c r="AE135" s="191"/>
    </row>
    <row r="136" s="2" customFormat="1" ht="22.8" customHeight="1">
      <c r="A136" s="38"/>
      <c r="B136" s="39"/>
      <c r="C136" s="107" t="s">
        <v>168</v>
      </c>
      <c r="D136" s="40"/>
      <c r="E136" s="40"/>
      <c r="F136" s="40"/>
      <c r="G136" s="40"/>
      <c r="H136" s="40"/>
      <c r="I136" s="40"/>
      <c r="J136" s="198">
        <f>BK136</f>
        <v>0</v>
      </c>
      <c r="K136" s="40"/>
      <c r="L136" s="44"/>
      <c r="M136" s="103"/>
      <c r="N136" s="199"/>
      <c r="O136" s="104"/>
      <c r="P136" s="200">
        <f>P137+P283+P332+P344</f>
        <v>0</v>
      </c>
      <c r="Q136" s="104"/>
      <c r="R136" s="200">
        <f>R137+R283+R332+R344</f>
        <v>201.28332129999998</v>
      </c>
      <c r="S136" s="104"/>
      <c r="T136" s="201">
        <f>T137+T283+T332+T344</f>
        <v>157.53900000000002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72</v>
      </c>
      <c r="AU136" s="17" t="s">
        <v>123</v>
      </c>
      <c r="BK136" s="202">
        <f>BK137+BK283+BK332+BK344</f>
        <v>0</v>
      </c>
    </row>
    <row r="137" s="12" customFormat="1" ht="25.92" customHeight="1">
      <c r="A137" s="12"/>
      <c r="B137" s="203"/>
      <c r="C137" s="204"/>
      <c r="D137" s="205" t="s">
        <v>72</v>
      </c>
      <c r="E137" s="206" t="s">
        <v>169</v>
      </c>
      <c r="F137" s="206" t="s">
        <v>170</v>
      </c>
      <c r="G137" s="204"/>
      <c r="H137" s="204"/>
      <c r="I137" s="207"/>
      <c r="J137" s="208">
        <f>BK137</f>
        <v>0</v>
      </c>
      <c r="K137" s="204"/>
      <c r="L137" s="209"/>
      <c r="M137" s="210"/>
      <c r="N137" s="211"/>
      <c r="O137" s="211"/>
      <c r="P137" s="212">
        <f>P138+P182+P192+P194+P201+P232+P272+P280</f>
        <v>0</v>
      </c>
      <c r="Q137" s="211"/>
      <c r="R137" s="212">
        <f>R138+R182+R192+R194+R201+R232+R272+R280</f>
        <v>199.07007489999998</v>
      </c>
      <c r="S137" s="211"/>
      <c r="T137" s="213">
        <f>T138+T182+T192+T194+T201+T232+T272+T280</f>
        <v>157.53900000000002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80</v>
      </c>
      <c r="AT137" s="215" t="s">
        <v>72</v>
      </c>
      <c r="AU137" s="215" t="s">
        <v>73</v>
      </c>
      <c r="AY137" s="214" t="s">
        <v>171</v>
      </c>
      <c r="BK137" s="216">
        <f>BK138+BK182+BK192+BK194+BK201+BK232+BK272+BK280</f>
        <v>0</v>
      </c>
    </row>
    <row r="138" s="12" customFormat="1" ht="22.8" customHeight="1">
      <c r="A138" s="12"/>
      <c r="B138" s="203"/>
      <c r="C138" s="204"/>
      <c r="D138" s="205" t="s">
        <v>72</v>
      </c>
      <c r="E138" s="217" t="s">
        <v>80</v>
      </c>
      <c r="F138" s="217" t="s">
        <v>172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SUM(P139:P181)</f>
        <v>0</v>
      </c>
      <c r="Q138" s="211"/>
      <c r="R138" s="212">
        <f>SUM(R139:R181)</f>
        <v>0</v>
      </c>
      <c r="S138" s="211"/>
      <c r="T138" s="213">
        <f>SUM(T139:T181)</f>
        <v>91.495000000000005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80</v>
      </c>
      <c r="AT138" s="215" t="s">
        <v>72</v>
      </c>
      <c r="AU138" s="215" t="s">
        <v>80</v>
      </c>
      <c r="AY138" s="214" t="s">
        <v>171</v>
      </c>
      <c r="BK138" s="216">
        <f>SUM(BK139:BK181)</f>
        <v>0</v>
      </c>
    </row>
    <row r="139" s="2" customFormat="1" ht="24.15" customHeight="1">
      <c r="A139" s="38"/>
      <c r="B139" s="39"/>
      <c r="C139" s="219" t="s">
        <v>80</v>
      </c>
      <c r="D139" s="219" t="s">
        <v>173</v>
      </c>
      <c r="E139" s="220" t="s">
        <v>2518</v>
      </c>
      <c r="F139" s="221" t="s">
        <v>2519</v>
      </c>
      <c r="G139" s="222" t="s">
        <v>2520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3</v>
      </c>
      <c r="T139" s="230">
        <f>S139*H139</f>
        <v>3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177</v>
      </c>
      <c r="AT139" s="231" t="s">
        <v>173</v>
      </c>
      <c r="AU139" s="231" t="s">
        <v>82</v>
      </c>
      <c r="AY139" s="17" t="s">
        <v>171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80</v>
      </c>
      <c r="BK139" s="232">
        <f>ROUND(I139*H139,2)</f>
        <v>0</v>
      </c>
      <c r="BL139" s="17" t="s">
        <v>177</v>
      </c>
      <c r="BM139" s="231" t="s">
        <v>2521</v>
      </c>
    </row>
    <row r="140" s="2" customFormat="1" ht="21.75" customHeight="1">
      <c r="A140" s="38"/>
      <c r="B140" s="39"/>
      <c r="C140" s="219" t="s">
        <v>82</v>
      </c>
      <c r="D140" s="219" t="s">
        <v>173</v>
      </c>
      <c r="E140" s="220" t="s">
        <v>2137</v>
      </c>
      <c r="F140" s="221" t="s">
        <v>2138</v>
      </c>
      <c r="G140" s="222" t="s">
        <v>211</v>
      </c>
      <c r="H140" s="223">
        <v>375.25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0.029999999999999999</v>
      </c>
      <c r="T140" s="230">
        <f>S140*H140</f>
        <v>11.2575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177</v>
      </c>
      <c r="AT140" s="231" t="s">
        <v>173</v>
      </c>
      <c r="AU140" s="231" t="s">
        <v>82</v>
      </c>
      <c r="AY140" s="17" t="s">
        <v>171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80</v>
      </c>
      <c r="BK140" s="232">
        <f>ROUND(I140*H140,2)</f>
        <v>0</v>
      </c>
      <c r="BL140" s="17" t="s">
        <v>177</v>
      </c>
      <c r="BM140" s="231" t="s">
        <v>2522</v>
      </c>
    </row>
    <row r="141" s="13" customFormat="1">
      <c r="A141" s="13"/>
      <c r="B141" s="233"/>
      <c r="C141" s="234"/>
      <c r="D141" s="235" t="s">
        <v>179</v>
      </c>
      <c r="E141" s="236" t="s">
        <v>1</v>
      </c>
      <c r="F141" s="237" t="s">
        <v>2523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179</v>
      </c>
      <c r="AU141" s="243" t="s">
        <v>82</v>
      </c>
      <c r="AV141" s="13" t="s">
        <v>80</v>
      </c>
      <c r="AW141" s="13" t="s">
        <v>30</v>
      </c>
      <c r="AX141" s="13" t="s">
        <v>73</v>
      </c>
      <c r="AY141" s="243" t="s">
        <v>171</v>
      </c>
    </row>
    <row r="142" s="14" customFormat="1">
      <c r="A142" s="14"/>
      <c r="B142" s="244"/>
      <c r="C142" s="245"/>
      <c r="D142" s="235" t="s">
        <v>179</v>
      </c>
      <c r="E142" s="246" t="s">
        <v>1</v>
      </c>
      <c r="F142" s="247" t="s">
        <v>2524</v>
      </c>
      <c r="G142" s="245"/>
      <c r="H142" s="248">
        <v>375.25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82</v>
      </c>
      <c r="AV142" s="14" t="s">
        <v>82</v>
      </c>
      <c r="AW142" s="14" t="s">
        <v>30</v>
      </c>
      <c r="AX142" s="14" t="s">
        <v>73</v>
      </c>
      <c r="AY142" s="254" t="s">
        <v>171</v>
      </c>
    </row>
    <row r="143" s="15" customFormat="1">
      <c r="A143" s="15"/>
      <c r="B143" s="255"/>
      <c r="C143" s="256"/>
      <c r="D143" s="235" t="s">
        <v>179</v>
      </c>
      <c r="E143" s="257" t="s">
        <v>1</v>
      </c>
      <c r="F143" s="258" t="s">
        <v>187</v>
      </c>
      <c r="G143" s="256"/>
      <c r="H143" s="259">
        <v>375.25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179</v>
      </c>
      <c r="AU143" s="265" t="s">
        <v>82</v>
      </c>
      <c r="AV143" s="15" t="s">
        <v>177</v>
      </c>
      <c r="AW143" s="15" t="s">
        <v>30</v>
      </c>
      <c r="AX143" s="15" t="s">
        <v>80</v>
      </c>
      <c r="AY143" s="265" t="s">
        <v>171</v>
      </c>
    </row>
    <row r="144" s="2" customFormat="1" ht="24.15" customHeight="1">
      <c r="A144" s="38"/>
      <c r="B144" s="39"/>
      <c r="C144" s="219" t="s">
        <v>191</v>
      </c>
      <c r="D144" s="219" t="s">
        <v>173</v>
      </c>
      <c r="E144" s="220" t="s">
        <v>2145</v>
      </c>
      <c r="F144" s="221" t="s">
        <v>2146</v>
      </c>
      <c r="G144" s="222" t="s">
        <v>211</v>
      </c>
      <c r="H144" s="223">
        <v>32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0.26000000000000001</v>
      </c>
      <c r="T144" s="230">
        <f>S144*H144</f>
        <v>8.3200000000000003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177</v>
      </c>
      <c r="AT144" s="231" t="s">
        <v>173</v>
      </c>
      <c r="AU144" s="231" t="s">
        <v>82</v>
      </c>
      <c r="AY144" s="17" t="s">
        <v>171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80</v>
      </c>
      <c r="BK144" s="232">
        <f>ROUND(I144*H144,2)</f>
        <v>0</v>
      </c>
      <c r="BL144" s="17" t="s">
        <v>177</v>
      </c>
      <c r="BM144" s="231" t="s">
        <v>2525</v>
      </c>
    </row>
    <row r="145" s="13" customFormat="1">
      <c r="A145" s="13"/>
      <c r="B145" s="233"/>
      <c r="C145" s="234"/>
      <c r="D145" s="235" t="s">
        <v>179</v>
      </c>
      <c r="E145" s="236" t="s">
        <v>1</v>
      </c>
      <c r="F145" s="237" t="s">
        <v>2526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82</v>
      </c>
      <c r="AV145" s="13" t="s">
        <v>80</v>
      </c>
      <c r="AW145" s="13" t="s">
        <v>30</v>
      </c>
      <c r="AX145" s="13" t="s">
        <v>73</v>
      </c>
      <c r="AY145" s="243" t="s">
        <v>171</v>
      </c>
    </row>
    <row r="146" s="14" customFormat="1">
      <c r="A146" s="14"/>
      <c r="B146" s="244"/>
      <c r="C146" s="245"/>
      <c r="D146" s="235" t="s">
        <v>179</v>
      </c>
      <c r="E146" s="246" t="s">
        <v>1</v>
      </c>
      <c r="F146" s="247" t="s">
        <v>399</v>
      </c>
      <c r="G146" s="245"/>
      <c r="H146" s="248">
        <v>32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82</v>
      </c>
      <c r="AV146" s="14" t="s">
        <v>82</v>
      </c>
      <c r="AW146" s="14" t="s">
        <v>30</v>
      </c>
      <c r="AX146" s="14" t="s">
        <v>80</v>
      </c>
      <c r="AY146" s="254" t="s">
        <v>171</v>
      </c>
    </row>
    <row r="147" s="2" customFormat="1" ht="24.15" customHeight="1">
      <c r="A147" s="38"/>
      <c r="B147" s="39"/>
      <c r="C147" s="219" t="s">
        <v>177</v>
      </c>
      <c r="D147" s="219" t="s">
        <v>173</v>
      </c>
      <c r="E147" s="220" t="s">
        <v>2527</v>
      </c>
      <c r="F147" s="221" t="s">
        <v>2528</v>
      </c>
      <c r="G147" s="222" t="s">
        <v>211</v>
      </c>
      <c r="H147" s="223">
        <v>375.25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0.17000000000000001</v>
      </c>
      <c r="T147" s="230">
        <f>S147*H147</f>
        <v>63.792500000000004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177</v>
      </c>
      <c r="AT147" s="231" t="s">
        <v>173</v>
      </c>
      <c r="AU147" s="231" t="s">
        <v>82</v>
      </c>
      <c r="AY147" s="17" t="s">
        <v>171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80</v>
      </c>
      <c r="BK147" s="232">
        <f>ROUND(I147*H147,2)</f>
        <v>0</v>
      </c>
      <c r="BL147" s="17" t="s">
        <v>177</v>
      </c>
      <c r="BM147" s="231" t="s">
        <v>2529</v>
      </c>
    </row>
    <row r="148" s="13" customFormat="1">
      <c r="A148" s="13"/>
      <c r="B148" s="233"/>
      <c r="C148" s="234"/>
      <c r="D148" s="235" t="s">
        <v>179</v>
      </c>
      <c r="E148" s="236" t="s">
        <v>1</v>
      </c>
      <c r="F148" s="237" t="s">
        <v>2523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179</v>
      </c>
      <c r="AU148" s="243" t="s">
        <v>82</v>
      </c>
      <c r="AV148" s="13" t="s">
        <v>80</v>
      </c>
      <c r="AW148" s="13" t="s">
        <v>30</v>
      </c>
      <c r="AX148" s="13" t="s">
        <v>73</v>
      </c>
      <c r="AY148" s="243" t="s">
        <v>171</v>
      </c>
    </row>
    <row r="149" s="14" customFormat="1">
      <c r="A149" s="14"/>
      <c r="B149" s="244"/>
      <c r="C149" s="245"/>
      <c r="D149" s="235" t="s">
        <v>179</v>
      </c>
      <c r="E149" s="246" t="s">
        <v>1</v>
      </c>
      <c r="F149" s="247" t="s">
        <v>2524</v>
      </c>
      <c r="G149" s="245"/>
      <c r="H149" s="248">
        <v>375.25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179</v>
      </c>
      <c r="AU149" s="254" t="s">
        <v>82</v>
      </c>
      <c r="AV149" s="14" t="s">
        <v>82</v>
      </c>
      <c r="AW149" s="14" t="s">
        <v>30</v>
      </c>
      <c r="AX149" s="14" t="s">
        <v>73</v>
      </c>
      <c r="AY149" s="254" t="s">
        <v>171</v>
      </c>
    </row>
    <row r="150" s="15" customFormat="1">
      <c r="A150" s="15"/>
      <c r="B150" s="255"/>
      <c r="C150" s="256"/>
      <c r="D150" s="235" t="s">
        <v>179</v>
      </c>
      <c r="E150" s="257" t="s">
        <v>1</v>
      </c>
      <c r="F150" s="258" t="s">
        <v>187</v>
      </c>
      <c r="G150" s="256"/>
      <c r="H150" s="259">
        <v>375.25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179</v>
      </c>
      <c r="AU150" s="265" t="s">
        <v>82</v>
      </c>
      <c r="AV150" s="15" t="s">
        <v>177</v>
      </c>
      <c r="AW150" s="15" t="s">
        <v>30</v>
      </c>
      <c r="AX150" s="15" t="s">
        <v>80</v>
      </c>
      <c r="AY150" s="265" t="s">
        <v>171</v>
      </c>
    </row>
    <row r="151" s="2" customFormat="1" ht="16.5" customHeight="1">
      <c r="A151" s="38"/>
      <c r="B151" s="39"/>
      <c r="C151" s="219" t="s">
        <v>203</v>
      </c>
      <c r="D151" s="219" t="s">
        <v>173</v>
      </c>
      <c r="E151" s="220" t="s">
        <v>2162</v>
      </c>
      <c r="F151" s="221" t="s">
        <v>2163</v>
      </c>
      <c r="G151" s="222" t="s">
        <v>239</v>
      </c>
      <c r="H151" s="223">
        <v>25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0.20499999999999999</v>
      </c>
      <c r="T151" s="230">
        <f>S151*H151</f>
        <v>5.125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177</v>
      </c>
      <c r="AT151" s="231" t="s">
        <v>173</v>
      </c>
      <c r="AU151" s="231" t="s">
        <v>82</v>
      </c>
      <c r="AY151" s="17" t="s">
        <v>171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80</v>
      </c>
      <c r="BK151" s="232">
        <f>ROUND(I151*H151,2)</f>
        <v>0</v>
      </c>
      <c r="BL151" s="17" t="s">
        <v>177</v>
      </c>
      <c r="BM151" s="231" t="s">
        <v>2530</v>
      </c>
    </row>
    <row r="152" s="13" customFormat="1">
      <c r="A152" s="13"/>
      <c r="B152" s="233"/>
      <c r="C152" s="234"/>
      <c r="D152" s="235" t="s">
        <v>179</v>
      </c>
      <c r="E152" s="236" t="s">
        <v>1</v>
      </c>
      <c r="F152" s="237" t="s">
        <v>2531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179</v>
      </c>
      <c r="AU152" s="243" t="s">
        <v>82</v>
      </c>
      <c r="AV152" s="13" t="s">
        <v>80</v>
      </c>
      <c r="AW152" s="13" t="s">
        <v>30</v>
      </c>
      <c r="AX152" s="13" t="s">
        <v>73</v>
      </c>
      <c r="AY152" s="243" t="s">
        <v>171</v>
      </c>
    </row>
    <row r="153" s="14" customFormat="1">
      <c r="A153" s="14"/>
      <c r="B153" s="244"/>
      <c r="C153" s="245"/>
      <c r="D153" s="235" t="s">
        <v>179</v>
      </c>
      <c r="E153" s="246" t="s">
        <v>1</v>
      </c>
      <c r="F153" s="247" t="s">
        <v>306</v>
      </c>
      <c r="G153" s="245"/>
      <c r="H153" s="248">
        <v>25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82</v>
      </c>
      <c r="AV153" s="14" t="s">
        <v>82</v>
      </c>
      <c r="AW153" s="14" t="s">
        <v>30</v>
      </c>
      <c r="AX153" s="14" t="s">
        <v>80</v>
      </c>
      <c r="AY153" s="254" t="s">
        <v>171</v>
      </c>
    </row>
    <row r="154" s="2" customFormat="1" ht="24.15" customHeight="1">
      <c r="A154" s="38"/>
      <c r="B154" s="39"/>
      <c r="C154" s="219" t="s">
        <v>208</v>
      </c>
      <c r="D154" s="219" t="s">
        <v>173</v>
      </c>
      <c r="E154" s="220" t="s">
        <v>2532</v>
      </c>
      <c r="F154" s="221" t="s">
        <v>2533</v>
      </c>
      <c r="G154" s="222" t="s">
        <v>176</v>
      </c>
      <c r="H154" s="223">
        <v>19.199999999999999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38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177</v>
      </c>
      <c r="AT154" s="231" t="s">
        <v>173</v>
      </c>
      <c r="AU154" s="231" t="s">
        <v>82</v>
      </c>
      <c r="AY154" s="17" t="s">
        <v>171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80</v>
      </c>
      <c r="BK154" s="232">
        <f>ROUND(I154*H154,2)</f>
        <v>0</v>
      </c>
      <c r="BL154" s="17" t="s">
        <v>177</v>
      </c>
      <c r="BM154" s="231" t="s">
        <v>2534</v>
      </c>
    </row>
    <row r="155" s="13" customFormat="1">
      <c r="A155" s="13"/>
      <c r="B155" s="233"/>
      <c r="C155" s="234"/>
      <c r="D155" s="235" t="s">
        <v>179</v>
      </c>
      <c r="E155" s="236" t="s">
        <v>1</v>
      </c>
      <c r="F155" s="237" t="s">
        <v>2526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179</v>
      </c>
      <c r="AU155" s="243" t="s">
        <v>82</v>
      </c>
      <c r="AV155" s="13" t="s">
        <v>80</v>
      </c>
      <c r="AW155" s="13" t="s">
        <v>30</v>
      </c>
      <c r="AX155" s="13" t="s">
        <v>73</v>
      </c>
      <c r="AY155" s="243" t="s">
        <v>171</v>
      </c>
    </row>
    <row r="156" s="14" customFormat="1">
      <c r="A156" s="14"/>
      <c r="B156" s="244"/>
      <c r="C156" s="245"/>
      <c r="D156" s="235" t="s">
        <v>179</v>
      </c>
      <c r="E156" s="246" t="s">
        <v>1</v>
      </c>
      <c r="F156" s="247" t="s">
        <v>2535</v>
      </c>
      <c r="G156" s="245"/>
      <c r="H156" s="248">
        <v>19.199999999999999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82</v>
      </c>
      <c r="AV156" s="14" t="s">
        <v>82</v>
      </c>
      <c r="AW156" s="14" t="s">
        <v>30</v>
      </c>
      <c r="AX156" s="14" t="s">
        <v>80</v>
      </c>
      <c r="AY156" s="254" t="s">
        <v>171</v>
      </c>
    </row>
    <row r="157" s="2" customFormat="1" ht="33" customHeight="1">
      <c r="A157" s="38"/>
      <c r="B157" s="39"/>
      <c r="C157" s="219" t="s">
        <v>220</v>
      </c>
      <c r="D157" s="219" t="s">
        <v>173</v>
      </c>
      <c r="E157" s="220" t="s">
        <v>174</v>
      </c>
      <c r="F157" s="221" t="s">
        <v>175</v>
      </c>
      <c r="G157" s="222" t="s">
        <v>176</v>
      </c>
      <c r="H157" s="223">
        <v>4.7999999999999998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177</v>
      </c>
      <c r="AT157" s="231" t="s">
        <v>173</v>
      </c>
      <c r="AU157" s="231" t="s">
        <v>82</v>
      </c>
      <c r="AY157" s="17" t="s">
        <v>171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80</v>
      </c>
      <c r="BK157" s="232">
        <f>ROUND(I157*H157,2)</f>
        <v>0</v>
      </c>
      <c r="BL157" s="17" t="s">
        <v>177</v>
      </c>
      <c r="BM157" s="231" t="s">
        <v>2536</v>
      </c>
    </row>
    <row r="158" s="13" customFormat="1">
      <c r="A158" s="13"/>
      <c r="B158" s="233"/>
      <c r="C158" s="234"/>
      <c r="D158" s="235" t="s">
        <v>179</v>
      </c>
      <c r="E158" s="236" t="s">
        <v>1</v>
      </c>
      <c r="F158" s="237" t="s">
        <v>2537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179</v>
      </c>
      <c r="AU158" s="243" t="s">
        <v>82</v>
      </c>
      <c r="AV158" s="13" t="s">
        <v>80</v>
      </c>
      <c r="AW158" s="13" t="s">
        <v>30</v>
      </c>
      <c r="AX158" s="13" t="s">
        <v>73</v>
      </c>
      <c r="AY158" s="243" t="s">
        <v>171</v>
      </c>
    </row>
    <row r="159" s="14" customFormat="1">
      <c r="A159" s="14"/>
      <c r="B159" s="244"/>
      <c r="C159" s="245"/>
      <c r="D159" s="235" t="s">
        <v>179</v>
      </c>
      <c r="E159" s="246" t="s">
        <v>1</v>
      </c>
      <c r="F159" s="247" t="s">
        <v>2538</v>
      </c>
      <c r="G159" s="245"/>
      <c r="H159" s="248">
        <v>4.7999999999999998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82</v>
      </c>
      <c r="AV159" s="14" t="s">
        <v>82</v>
      </c>
      <c r="AW159" s="14" t="s">
        <v>30</v>
      </c>
      <c r="AX159" s="14" t="s">
        <v>80</v>
      </c>
      <c r="AY159" s="254" t="s">
        <v>171</v>
      </c>
    </row>
    <row r="160" s="2" customFormat="1" ht="33" customHeight="1">
      <c r="A160" s="38"/>
      <c r="B160" s="39"/>
      <c r="C160" s="219" t="s">
        <v>236</v>
      </c>
      <c r="D160" s="219" t="s">
        <v>173</v>
      </c>
      <c r="E160" s="220" t="s">
        <v>2539</v>
      </c>
      <c r="F160" s="221" t="s">
        <v>2540</v>
      </c>
      <c r="G160" s="222" t="s">
        <v>176</v>
      </c>
      <c r="H160" s="223">
        <v>16.52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177</v>
      </c>
      <c r="AT160" s="231" t="s">
        <v>173</v>
      </c>
      <c r="AU160" s="231" t="s">
        <v>82</v>
      </c>
      <c r="AY160" s="17" t="s">
        <v>171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80</v>
      </c>
      <c r="BK160" s="232">
        <f>ROUND(I160*H160,2)</f>
        <v>0</v>
      </c>
      <c r="BL160" s="17" t="s">
        <v>177</v>
      </c>
      <c r="BM160" s="231" t="s">
        <v>2541</v>
      </c>
    </row>
    <row r="161" s="13" customFormat="1">
      <c r="A161" s="13"/>
      <c r="B161" s="233"/>
      <c r="C161" s="234"/>
      <c r="D161" s="235" t="s">
        <v>179</v>
      </c>
      <c r="E161" s="236" t="s">
        <v>1</v>
      </c>
      <c r="F161" s="237" t="s">
        <v>2542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179</v>
      </c>
      <c r="AU161" s="243" t="s">
        <v>82</v>
      </c>
      <c r="AV161" s="13" t="s">
        <v>80</v>
      </c>
      <c r="AW161" s="13" t="s">
        <v>30</v>
      </c>
      <c r="AX161" s="13" t="s">
        <v>73</v>
      </c>
      <c r="AY161" s="243" t="s">
        <v>171</v>
      </c>
    </row>
    <row r="162" s="14" customFormat="1">
      <c r="A162" s="14"/>
      <c r="B162" s="244"/>
      <c r="C162" s="245"/>
      <c r="D162" s="235" t="s">
        <v>179</v>
      </c>
      <c r="E162" s="246" t="s">
        <v>1</v>
      </c>
      <c r="F162" s="247" t="s">
        <v>2543</v>
      </c>
      <c r="G162" s="245"/>
      <c r="H162" s="248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179</v>
      </c>
      <c r="AU162" s="254" t="s">
        <v>82</v>
      </c>
      <c r="AV162" s="14" t="s">
        <v>82</v>
      </c>
      <c r="AW162" s="14" t="s">
        <v>30</v>
      </c>
      <c r="AX162" s="14" t="s">
        <v>73</v>
      </c>
      <c r="AY162" s="254" t="s">
        <v>171</v>
      </c>
    </row>
    <row r="163" s="13" customFormat="1">
      <c r="A163" s="13"/>
      <c r="B163" s="233"/>
      <c r="C163" s="234"/>
      <c r="D163" s="235" t="s">
        <v>179</v>
      </c>
      <c r="E163" s="236" t="s">
        <v>1</v>
      </c>
      <c r="F163" s="237" t="s">
        <v>2544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179</v>
      </c>
      <c r="AU163" s="243" t="s">
        <v>82</v>
      </c>
      <c r="AV163" s="13" t="s">
        <v>80</v>
      </c>
      <c r="AW163" s="13" t="s">
        <v>30</v>
      </c>
      <c r="AX163" s="13" t="s">
        <v>73</v>
      </c>
      <c r="AY163" s="243" t="s">
        <v>171</v>
      </c>
    </row>
    <row r="164" s="14" customFormat="1">
      <c r="A164" s="14"/>
      <c r="B164" s="244"/>
      <c r="C164" s="245"/>
      <c r="D164" s="235" t="s">
        <v>179</v>
      </c>
      <c r="E164" s="246" t="s">
        <v>1</v>
      </c>
      <c r="F164" s="247" t="s">
        <v>177</v>
      </c>
      <c r="G164" s="245"/>
      <c r="H164" s="248">
        <v>4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179</v>
      </c>
      <c r="AU164" s="254" t="s">
        <v>82</v>
      </c>
      <c r="AV164" s="14" t="s">
        <v>82</v>
      </c>
      <c r="AW164" s="14" t="s">
        <v>30</v>
      </c>
      <c r="AX164" s="14" t="s">
        <v>73</v>
      </c>
      <c r="AY164" s="254" t="s">
        <v>171</v>
      </c>
    </row>
    <row r="165" s="13" customFormat="1">
      <c r="A165" s="13"/>
      <c r="B165" s="233"/>
      <c r="C165" s="234"/>
      <c r="D165" s="235" t="s">
        <v>179</v>
      </c>
      <c r="E165" s="236" t="s">
        <v>1</v>
      </c>
      <c r="F165" s="237" t="s">
        <v>2545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179</v>
      </c>
      <c r="AU165" s="243" t="s">
        <v>82</v>
      </c>
      <c r="AV165" s="13" t="s">
        <v>80</v>
      </c>
      <c r="AW165" s="13" t="s">
        <v>30</v>
      </c>
      <c r="AX165" s="13" t="s">
        <v>73</v>
      </c>
      <c r="AY165" s="243" t="s">
        <v>171</v>
      </c>
    </row>
    <row r="166" s="14" customFormat="1">
      <c r="A166" s="14"/>
      <c r="B166" s="244"/>
      <c r="C166" s="245"/>
      <c r="D166" s="235" t="s">
        <v>179</v>
      </c>
      <c r="E166" s="246" t="s">
        <v>1</v>
      </c>
      <c r="F166" s="247" t="s">
        <v>2546</v>
      </c>
      <c r="G166" s="245"/>
      <c r="H166" s="248">
        <v>11.52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179</v>
      </c>
      <c r="AU166" s="254" t="s">
        <v>82</v>
      </c>
      <c r="AV166" s="14" t="s">
        <v>82</v>
      </c>
      <c r="AW166" s="14" t="s">
        <v>30</v>
      </c>
      <c r="AX166" s="14" t="s">
        <v>73</v>
      </c>
      <c r="AY166" s="254" t="s">
        <v>171</v>
      </c>
    </row>
    <row r="167" s="15" customFormat="1">
      <c r="A167" s="15"/>
      <c r="B167" s="255"/>
      <c r="C167" s="256"/>
      <c r="D167" s="235" t="s">
        <v>179</v>
      </c>
      <c r="E167" s="257" t="s">
        <v>1</v>
      </c>
      <c r="F167" s="258" t="s">
        <v>187</v>
      </c>
      <c r="G167" s="256"/>
      <c r="H167" s="259">
        <v>16.52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179</v>
      </c>
      <c r="AU167" s="265" t="s">
        <v>82</v>
      </c>
      <c r="AV167" s="15" t="s">
        <v>177</v>
      </c>
      <c r="AW167" s="15" t="s">
        <v>30</v>
      </c>
      <c r="AX167" s="15" t="s">
        <v>80</v>
      </c>
      <c r="AY167" s="265" t="s">
        <v>171</v>
      </c>
    </row>
    <row r="168" s="2" customFormat="1" ht="37.8" customHeight="1">
      <c r="A168" s="38"/>
      <c r="B168" s="39"/>
      <c r="C168" s="219" t="s">
        <v>242</v>
      </c>
      <c r="D168" s="219" t="s">
        <v>173</v>
      </c>
      <c r="E168" s="220" t="s">
        <v>2176</v>
      </c>
      <c r="F168" s="221" t="s">
        <v>2177</v>
      </c>
      <c r="G168" s="222" t="s">
        <v>176</v>
      </c>
      <c r="H168" s="223">
        <v>40.520000000000003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38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177</v>
      </c>
      <c r="AT168" s="231" t="s">
        <v>173</v>
      </c>
      <c r="AU168" s="231" t="s">
        <v>82</v>
      </c>
      <c r="AY168" s="17" t="s">
        <v>171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80</v>
      </c>
      <c r="BK168" s="232">
        <f>ROUND(I168*H168,2)</f>
        <v>0</v>
      </c>
      <c r="BL168" s="17" t="s">
        <v>177</v>
      </c>
      <c r="BM168" s="231" t="s">
        <v>2547</v>
      </c>
    </row>
    <row r="169" s="14" customFormat="1">
      <c r="A169" s="14"/>
      <c r="B169" s="244"/>
      <c r="C169" s="245"/>
      <c r="D169" s="235" t="s">
        <v>179</v>
      </c>
      <c r="E169" s="246" t="s">
        <v>1</v>
      </c>
      <c r="F169" s="247" t="s">
        <v>2548</v>
      </c>
      <c r="G169" s="245"/>
      <c r="H169" s="248">
        <v>40.520000000000003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82</v>
      </c>
      <c r="AV169" s="14" t="s">
        <v>82</v>
      </c>
      <c r="AW169" s="14" t="s">
        <v>30</v>
      </c>
      <c r="AX169" s="14" t="s">
        <v>80</v>
      </c>
      <c r="AY169" s="254" t="s">
        <v>171</v>
      </c>
    </row>
    <row r="170" s="2" customFormat="1" ht="37.8" customHeight="1">
      <c r="A170" s="38"/>
      <c r="B170" s="39"/>
      <c r="C170" s="219" t="s">
        <v>107</v>
      </c>
      <c r="D170" s="219" t="s">
        <v>173</v>
      </c>
      <c r="E170" s="220" t="s">
        <v>2180</v>
      </c>
      <c r="F170" s="221" t="s">
        <v>2549</v>
      </c>
      <c r="G170" s="222" t="s">
        <v>176</v>
      </c>
      <c r="H170" s="223">
        <v>40.520000000000003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177</v>
      </c>
      <c r="AT170" s="231" t="s">
        <v>173</v>
      </c>
      <c r="AU170" s="231" t="s">
        <v>82</v>
      </c>
      <c r="AY170" s="17" t="s">
        <v>171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80</v>
      </c>
      <c r="BK170" s="232">
        <f>ROUND(I170*H170,2)</f>
        <v>0</v>
      </c>
      <c r="BL170" s="17" t="s">
        <v>177</v>
      </c>
      <c r="BM170" s="231" t="s">
        <v>2550</v>
      </c>
    </row>
    <row r="171" s="14" customFormat="1">
      <c r="A171" s="14"/>
      <c r="B171" s="244"/>
      <c r="C171" s="245"/>
      <c r="D171" s="235" t="s">
        <v>179</v>
      </c>
      <c r="E171" s="246" t="s">
        <v>1</v>
      </c>
      <c r="F171" s="247" t="s">
        <v>2548</v>
      </c>
      <c r="G171" s="245"/>
      <c r="H171" s="248">
        <v>40.520000000000003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179</v>
      </c>
      <c r="AU171" s="254" t="s">
        <v>82</v>
      </c>
      <c r="AV171" s="14" t="s">
        <v>82</v>
      </c>
      <c r="AW171" s="14" t="s">
        <v>30</v>
      </c>
      <c r="AX171" s="14" t="s">
        <v>80</v>
      </c>
      <c r="AY171" s="254" t="s">
        <v>171</v>
      </c>
    </row>
    <row r="172" s="2" customFormat="1" ht="37.8" customHeight="1">
      <c r="A172" s="38"/>
      <c r="B172" s="39"/>
      <c r="C172" s="219" t="s">
        <v>110</v>
      </c>
      <c r="D172" s="219" t="s">
        <v>173</v>
      </c>
      <c r="E172" s="220" t="s">
        <v>2551</v>
      </c>
      <c r="F172" s="221" t="s">
        <v>2552</v>
      </c>
      <c r="G172" s="222" t="s">
        <v>176</v>
      </c>
      <c r="H172" s="223">
        <v>40.520000000000003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38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177</v>
      </c>
      <c r="AT172" s="231" t="s">
        <v>173</v>
      </c>
      <c r="AU172" s="231" t="s">
        <v>82</v>
      </c>
      <c r="AY172" s="17" t="s">
        <v>171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80</v>
      </c>
      <c r="BK172" s="232">
        <f>ROUND(I172*H172,2)</f>
        <v>0</v>
      </c>
      <c r="BL172" s="17" t="s">
        <v>177</v>
      </c>
      <c r="BM172" s="231" t="s">
        <v>2553</v>
      </c>
    </row>
    <row r="173" s="14" customFormat="1">
      <c r="A173" s="14"/>
      <c r="B173" s="244"/>
      <c r="C173" s="245"/>
      <c r="D173" s="235" t="s">
        <v>179</v>
      </c>
      <c r="E173" s="246" t="s">
        <v>1</v>
      </c>
      <c r="F173" s="247" t="s">
        <v>2548</v>
      </c>
      <c r="G173" s="245"/>
      <c r="H173" s="248">
        <v>40.520000000000003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82</v>
      </c>
      <c r="AV173" s="14" t="s">
        <v>82</v>
      </c>
      <c r="AW173" s="14" t="s">
        <v>30</v>
      </c>
      <c r="AX173" s="14" t="s">
        <v>80</v>
      </c>
      <c r="AY173" s="254" t="s">
        <v>171</v>
      </c>
    </row>
    <row r="174" s="2" customFormat="1" ht="37.8" customHeight="1">
      <c r="A174" s="38"/>
      <c r="B174" s="39"/>
      <c r="C174" s="219" t="s">
        <v>113</v>
      </c>
      <c r="D174" s="219" t="s">
        <v>173</v>
      </c>
      <c r="E174" s="220" t="s">
        <v>2554</v>
      </c>
      <c r="F174" s="221" t="s">
        <v>2555</v>
      </c>
      <c r="G174" s="222" t="s">
        <v>176</v>
      </c>
      <c r="H174" s="223">
        <v>405.19999999999999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177</v>
      </c>
      <c r="AT174" s="231" t="s">
        <v>173</v>
      </c>
      <c r="AU174" s="231" t="s">
        <v>82</v>
      </c>
      <c r="AY174" s="17" t="s">
        <v>171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80</v>
      </c>
      <c r="BK174" s="232">
        <f>ROUND(I174*H174,2)</f>
        <v>0</v>
      </c>
      <c r="BL174" s="17" t="s">
        <v>177</v>
      </c>
      <c r="BM174" s="231" t="s">
        <v>2556</v>
      </c>
    </row>
    <row r="175" s="14" customFormat="1">
      <c r="A175" s="14"/>
      <c r="B175" s="244"/>
      <c r="C175" s="245"/>
      <c r="D175" s="235" t="s">
        <v>179</v>
      </c>
      <c r="E175" s="246" t="s">
        <v>1</v>
      </c>
      <c r="F175" s="247" t="s">
        <v>2548</v>
      </c>
      <c r="G175" s="245"/>
      <c r="H175" s="248">
        <v>40.520000000000003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179</v>
      </c>
      <c r="AU175" s="254" t="s">
        <v>82</v>
      </c>
      <c r="AV175" s="14" t="s">
        <v>82</v>
      </c>
      <c r="AW175" s="14" t="s">
        <v>30</v>
      </c>
      <c r="AX175" s="14" t="s">
        <v>80</v>
      </c>
      <c r="AY175" s="254" t="s">
        <v>171</v>
      </c>
    </row>
    <row r="176" s="14" customFormat="1">
      <c r="A176" s="14"/>
      <c r="B176" s="244"/>
      <c r="C176" s="245"/>
      <c r="D176" s="235" t="s">
        <v>179</v>
      </c>
      <c r="E176" s="245"/>
      <c r="F176" s="247" t="s">
        <v>2557</v>
      </c>
      <c r="G176" s="245"/>
      <c r="H176" s="248">
        <v>405.19999999999999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179</v>
      </c>
      <c r="AU176" s="254" t="s">
        <v>82</v>
      </c>
      <c r="AV176" s="14" t="s">
        <v>82</v>
      </c>
      <c r="AW176" s="14" t="s">
        <v>4</v>
      </c>
      <c r="AX176" s="14" t="s">
        <v>80</v>
      </c>
      <c r="AY176" s="254" t="s">
        <v>171</v>
      </c>
    </row>
    <row r="177" s="2" customFormat="1" ht="24.15" customHeight="1">
      <c r="A177" s="38"/>
      <c r="B177" s="39"/>
      <c r="C177" s="219" t="s">
        <v>286</v>
      </c>
      <c r="D177" s="219" t="s">
        <v>173</v>
      </c>
      <c r="E177" s="220" t="s">
        <v>2191</v>
      </c>
      <c r="F177" s="221" t="s">
        <v>2192</v>
      </c>
      <c r="G177" s="222" t="s">
        <v>371</v>
      </c>
      <c r="H177" s="223">
        <v>73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38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177</v>
      </c>
      <c r="AT177" s="231" t="s">
        <v>173</v>
      </c>
      <c r="AU177" s="231" t="s">
        <v>82</v>
      </c>
      <c r="AY177" s="17" t="s">
        <v>171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80</v>
      </c>
      <c r="BK177" s="232">
        <f>ROUND(I177*H177,2)</f>
        <v>0</v>
      </c>
      <c r="BL177" s="17" t="s">
        <v>177</v>
      </c>
      <c r="BM177" s="231" t="s">
        <v>2558</v>
      </c>
    </row>
    <row r="178" s="14" customFormat="1">
      <c r="A178" s="14"/>
      <c r="B178" s="244"/>
      <c r="C178" s="245"/>
      <c r="D178" s="235" t="s">
        <v>179</v>
      </c>
      <c r="E178" s="246" t="s">
        <v>1</v>
      </c>
      <c r="F178" s="247" t="s">
        <v>662</v>
      </c>
      <c r="G178" s="245"/>
      <c r="H178" s="248">
        <v>73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179</v>
      </c>
      <c r="AU178" s="254" t="s">
        <v>82</v>
      </c>
      <c r="AV178" s="14" t="s">
        <v>82</v>
      </c>
      <c r="AW178" s="14" t="s">
        <v>30</v>
      </c>
      <c r="AX178" s="14" t="s">
        <v>80</v>
      </c>
      <c r="AY178" s="254" t="s">
        <v>171</v>
      </c>
    </row>
    <row r="179" s="2" customFormat="1" ht="24.15" customHeight="1">
      <c r="A179" s="38"/>
      <c r="B179" s="39"/>
      <c r="C179" s="219" t="s">
        <v>297</v>
      </c>
      <c r="D179" s="219" t="s">
        <v>173</v>
      </c>
      <c r="E179" s="220" t="s">
        <v>2559</v>
      </c>
      <c r="F179" s="221" t="s">
        <v>2560</v>
      </c>
      <c r="G179" s="222" t="s">
        <v>211</v>
      </c>
      <c r="H179" s="223">
        <v>32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177</v>
      </c>
      <c r="AT179" s="231" t="s">
        <v>173</v>
      </c>
      <c r="AU179" s="231" t="s">
        <v>82</v>
      </c>
      <c r="AY179" s="17" t="s">
        <v>171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80</v>
      </c>
      <c r="BK179" s="232">
        <f>ROUND(I179*H179,2)</f>
        <v>0</v>
      </c>
      <c r="BL179" s="17" t="s">
        <v>177</v>
      </c>
      <c r="BM179" s="231" t="s">
        <v>2561</v>
      </c>
    </row>
    <row r="180" s="13" customFormat="1">
      <c r="A180" s="13"/>
      <c r="B180" s="233"/>
      <c r="C180" s="234"/>
      <c r="D180" s="235" t="s">
        <v>179</v>
      </c>
      <c r="E180" s="236" t="s">
        <v>1</v>
      </c>
      <c r="F180" s="237" t="s">
        <v>2562</v>
      </c>
      <c r="G180" s="234"/>
      <c r="H180" s="236" t="s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179</v>
      </c>
      <c r="AU180" s="243" t="s">
        <v>82</v>
      </c>
      <c r="AV180" s="13" t="s">
        <v>80</v>
      </c>
      <c r="AW180" s="13" t="s">
        <v>30</v>
      </c>
      <c r="AX180" s="13" t="s">
        <v>73</v>
      </c>
      <c r="AY180" s="243" t="s">
        <v>171</v>
      </c>
    </row>
    <row r="181" s="14" customFormat="1">
      <c r="A181" s="14"/>
      <c r="B181" s="244"/>
      <c r="C181" s="245"/>
      <c r="D181" s="235" t="s">
        <v>179</v>
      </c>
      <c r="E181" s="246" t="s">
        <v>1</v>
      </c>
      <c r="F181" s="247" t="s">
        <v>399</v>
      </c>
      <c r="G181" s="245"/>
      <c r="H181" s="248">
        <v>32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179</v>
      </c>
      <c r="AU181" s="254" t="s">
        <v>82</v>
      </c>
      <c r="AV181" s="14" t="s">
        <v>82</v>
      </c>
      <c r="AW181" s="14" t="s">
        <v>30</v>
      </c>
      <c r="AX181" s="14" t="s">
        <v>80</v>
      </c>
      <c r="AY181" s="254" t="s">
        <v>171</v>
      </c>
    </row>
    <row r="182" s="12" customFormat="1" ht="22.8" customHeight="1">
      <c r="A182" s="12"/>
      <c r="B182" s="203"/>
      <c r="C182" s="204"/>
      <c r="D182" s="205" t="s">
        <v>72</v>
      </c>
      <c r="E182" s="217" t="s">
        <v>82</v>
      </c>
      <c r="F182" s="217" t="s">
        <v>2195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SUM(P183:P191)</f>
        <v>0</v>
      </c>
      <c r="Q182" s="211"/>
      <c r="R182" s="212">
        <f>SUM(R183:R191)</f>
        <v>41.335792399999995</v>
      </c>
      <c r="S182" s="211"/>
      <c r="T182" s="213">
        <f>SUM(T183:T191)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80</v>
      </c>
      <c r="AT182" s="215" t="s">
        <v>72</v>
      </c>
      <c r="AU182" s="215" t="s">
        <v>80</v>
      </c>
      <c r="AY182" s="214" t="s">
        <v>171</v>
      </c>
      <c r="BK182" s="216">
        <f>SUM(BK183:BK191)</f>
        <v>0</v>
      </c>
    </row>
    <row r="183" s="2" customFormat="1" ht="24.15" customHeight="1">
      <c r="A183" s="38"/>
      <c r="B183" s="39"/>
      <c r="C183" s="219" t="s">
        <v>8</v>
      </c>
      <c r="D183" s="219" t="s">
        <v>173</v>
      </c>
      <c r="E183" s="220" t="s">
        <v>2563</v>
      </c>
      <c r="F183" s="221" t="s">
        <v>2564</v>
      </c>
      <c r="G183" s="222" t="s">
        <v>239</v>
      </c>
      <c r="H183" s="223">
        <v>10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38</v>
      </c>
      <c r="O183" s="91"/>
      <c r="P183" s="229">
        <f>O183*H183</f>
        <v>0</v>
      </c>
      <c r="Q183" s="229">
        <v>0.00048999999999999998</v>
      </c>
      <c r="R183" s="229">
        <f>Q183*H183</f>
        <v>0.0048999999999999998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177</v>
      </c>
      <c r="AT183" s="231" t="s">
        <v>173</v>
      </c>
      <c r="AU183" s="231" t="s">
        <v>82</v>
      </c>
      <c r="AY183" s="17" t="s">
        <v>171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80</v>
      </c>
      <c r="BK183" s="232">
        <f>ROUND(I183*H183,2)</f>
        <v>0</v>
      </c>
      <c r="BL183" s="17" t="s">
        <v>177</v>
      </c>
      <c r="BM183" s="231" t="s">
        <v>2565</v>
      </c>
    </row>
    <row r="184" s="13" customFormat="1">
      <c r="A184" s="13"/>
      <c r="B184" s="233"/>
      <c r="C184" s="234"/>
      <c r="D184" s="235" t="s">
        <v>179</v>
      </c>
      <c r="E184" s="236" t="s">
        <v>1</v>
      </c>
      <c r="F184" s="237" t="s">
        <v>2566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179</v>
      </c>
      <c r="AU184" s="243" t="s">
        <v>82</v>
      </c>
      <c r="AV184" s="13" t="s">
        <v>80</v>
      </c>
      <c r="AW184" s="13" t="s">
        <v>30</v>
      </c>
      <c r="AX184" s="13" t="s">
        <v>73</v>
      </c>
      <c r="AY184" s="243" t="s">
        <v>171</v>
      </c>
    </row>
    <row r="185" s="14" customFormat="1">
      <c r="A185" s="14"/>
      <c r="B185" s="244"/>
      <c r="C185" s="245"/>
      <c r="D185" s="235" t="s">
        <v>179</v>
      </c>
      <c r="E185" s="246" t="s">
        <v>1</v>
      </c>
      <c r="F185" s="247" t="s">
        <v>107</v>
      </c>
      <c r="G185" s="245"/>
      <c r="H185" s="248">
        <v>10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82</v>
      </c>
      <c r="AV185" s="14" t="s">
        <v>82</v>
      </c>
      <c r="AW185" s="14" t="s">
        <v>30</v>
      </c>
      <c r="AX185" s="14" t="s">
        <v>80</v>
      </c>
      <c r="AY185" s="254" t="s">
        <v>171</v>
      </c>
    </row>
    <row r="186" s="2" customFormat="1" ht="16.5" customHeight="1">
      <c r="A186" s="38"/>
      <c r="B186" s="39"/>
      <c r="C186" s="219" t="s">
        <v>307</v>
      </c>
      <c r="D186" s="219" t="s">
        <v>173</v>
      </c>
      <c r="E186" s="220" t="s">
        <v>2567</v>
      </c>
      <c r="F186" s="221" t="s">
        <v>2568</v>
      </c>
      <c r="G186" s="222" t="s">
        <v>176</v>
      </c>
      <c r="H186" s="223">
        <v>16.52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2.5018699999999998</v>
      </c>
      <c r="R186" s="229">
        <f>Q186*H186</f>
        <v>41.330892399999996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177</v>
      </c>
      <c r="AT186" s="231" t="s">
        <v>173</v>
      </c>
      <c r="AU186" s="231" t="s">
        <v>82</v>
      </c>
      <c r="AY186" s="17" t="s">
        <v>171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80</v>
      </c>
      <c r="BK186" s="232">
        <f>ROUND(I186*H186,2)</f>
        <v>0</v>
      </c>
      <c r="BL186" s="17" t="s">
        <v>177</v>
      </c>
      <c r="BM186" s="231" t="s">
        <v>2569</v>
      </c>
    </row>
    <row r="187" s="13" customFormat="1">
      <c r="A187" s="13"/>
      <c r="B187" s="233"/>
      <c r="C187" s="234"/>
      <c r="D187" s="235" t="s">
        <v>179</v>
      </c>
      <c r="E187" s="236" t="s">
        <v>1</v>
      </c>
      <c r="F187" s="237" t="s">
        <v>2570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179</v>
      </c>
      <c r="AU187" s="243" t="s">
        <v>82</v>
      </c>
      <c r="AV187" s="13" t="s">
        <v>80</v>
      </c>
      <c r="AW187" s="13" t="s">
        <v>30</v>
      </c>
      <c r="AX187" s="13" t="s">
        <v>73</v>
      </c>
      <c r="AY187" s="243" t="s">
        <v>171</v>
      </c>
    </row>
    <row r="188" s="14" customFormat="1">
      <c r="A188" s="14"/>
      <c r="B188" s="244"/>
      <c r="C188" s="245"/>
      <c r="D188" s="235" t="s">
        <v>179</v>
      </c>
      <c r="E188" s="246" t="s">
        <v>1</v>
      </c>
      <c r="F188" s="247" t="s">
        <v>203</v>
      </c>
      <c r="G188" s="245"/>
      <c r="H188" s="248">
        <v>5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179</v>
      </c>
      <c r="AU188" s="254" t="s">
        <v>82</v>
      </c>
      <c r="AV188" s="14" t="s">
        <v>82</v>
      </c>
      <c r="AW188" s="14" t="s">
        <v>30</v>
      </c>
      <c r="AX188" s="14" t="s">
        <v>73</v>
      </c>
      <c r="AY188" s="254" t="s">
        <v>171</v>
      </c>
    </row>
    <row r="189" s="13" customFormat="1">
      <c r="A189" s="13"/>
      <c r="B189" s="233"/>
      <c r="C189" s="234"/>
      <c r="D189" s="235" t="s">
        <v>179</v>
      </c>
      <c r="E189" s="236" t="s">
        <v>1</v>
      </c>
      <c r="F189" s="237" t="s">
        <v>2571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179</v>
      </c>
      <c r="AU189" s="243" t="s">
        <v>82</v>
      </c>
      <c r="AV189" s="13" t="s">
        <v>80</v>
      </c>
      <c r="AW189" s="13" t="s">
        <v>30</v>
      </c>
      <c r="AX189" s="13" t="s">
        <v>73</v>
      </c>
      <c r="AY189" s="243" t="s">
        <v>171</v>
      </c>
    </row>
    <row r="190" s="14" customFormat="1">
      <c r="A190" s="14"/>
      <c r="B190" s="244"/>
      <c r="C190" s="245"/>
      <c r="D190" s="235" t="s">
        <v>179</v>
      </c>
      <c r="E190" s="246" t="s">
        <v>1</v>
      </c>
      <c r="F190" s="247" t="s">
        <v>2546</v>
      </c>
      <c r="G190" s="245"/>
      <c r="H190" s="248">
        <v>11.52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82</v>
      </c>
      <c r="AV190" s="14" t="s">
        <v>82</v>
      </c>
      <c r="AW190" s="14" t="s">
        <v>30</v>
      </c>
      <c r="AX190" s="14" t="s">
        <v>73</v>
      </c>
      <c r="AY190" s="254" t="s">
        <v>171</v>
      </c>
    </row>
    <row r="191" s="15" customFormat="1">
      <c r="A191" s="15"/>
      <c r="B191" s="255"/>
      <c r="C191" s="256"/>
      <c r="D191" s="235" t="s">
        <v>179</v>
      </c>
      <c r="E191" s="257" t="s">
        <v>1</v>
      </c>
      <c r="F191" s="258" t="s">
        <v>187</v>
      </c>
      <c r="G191" s="256"/>
      <c r="H191" s="259">
        <v>16.52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82</v>
      </c>
      <c r="AV191" s="15" t="s">
        <v>177</v>
      </c>
      <c r="AW191" s="15" t="s">
        <v>30</v>
      </c>
      <c r="AX191" s="15" t="s">
        <v>80</v>
      </c>
      <c r="AY191" s="265" t="s">
        <v>171</v>
      </c>
    </row>
    <row r="192" s="12" customFormat="1" ht="22.8" customHeight="1">
      <c r="A192" s="12"/>
      <c r="B192" s="203"/>
      <c r="C192" s="204"/>
      <c r="D192" s="205" t="s">
        <v>72</v>
      </c>
      <c r="E192" s="217" t="s">
        <v>191</v>
      </c>
      <c r="F192" s="217" t="s">
        <v>192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P193</f>
        <v>0</v>
      </c>
      <c r="Q192" s="211"/>
      <c r="R192" s="212">
        <f>R193</f>
        <v>0</v>
      </c>
      <c r="S192" s="211"/>
      <c r="T192" s="213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80</v>
      </c>
      <c r="AT192" s="215" t="s">
        <v>72</v>
      </c>
      <c r="AU192" s="215" t="s">
        <v>80</v>
      </c>
      <c r="AY192" s="214" t="s">
        <v>171</v>
      </c>
      <c r="BK192" s="216">
        <f>BK193</f>
        <v>0</v>
      </c>
    </row>
    <row r="193" s="2" customFormat="1" ht="16.5" customHeight="1">
      <c r="A193" s="38"/>
      <c r="B193" s="39"/>
      <c r="C193" s="219" t="s">
        <v>312</v>
      </c>
      <c r="D193" s="219" t="s">
        <v>173</v>
      </c>
      <c r="E193" s="220" t="s">
        <v>2572</v>
      </c>
      <c r="F193" s="221" t="s">
        <v>2573</v>
      </c>
      <c r="G193" s="222" t="s">
        <v>1182</v>
      </c>
      <c r="H193" s="223">
        <v>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38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177</v>
      </c>
      <c r="AT193" s="231" t="s">
        <v>173</v>
      </c>
      <c r="AU193" s="231" t="s">
        <v>82</v>
      </c>
      <c r="AY193" s="17" t="s">
        <v>171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80</v>
      </c>
      <c r="BK193" s="232">
        <f>ROUND(I193*H193,2)</f>
        <v>0</v>
      </c>
      <c r="BL193" s="17" t="s">
        <v>177</v>
      </c>
      <c r="BM193" s="231" t="s">
        <v>2574</v>
      </c>
    </row>
    <row r="194" s="12" customFormat="1" ht="22.8" customHeight="1">
      <c r="A194" s="12"/>
      <c r="B194" s="203"/>
      <c r="C194" s="204"/>
      <c r="D194" s="205" t="s">
        <v>72</v>
      </c>
      <c r="E194" s="217" t="s">
        <v>177</v>
      </c>
      <c r="F194" s="217" t="s">
        <v>2233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SUM(P195:P200)</f>
        <v>0</v>
      </c>
      <c r="Q194" s="211"/>
      <c r="R194" s="212">
        <f>SUM(R195:R200)</f>
        <v>3.6432000000000002</v>
      </c>
      <c r="S194" s="211"/>
      <c r="T194" s="213">
        <f>SUM(T195:T200)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80</v>
      </c>
      <c r="AT194" s="215" t="s">
        <v>72</v>
      </c>
      <c r="AU194" s="215" t="s">
        <v>80</v>
      </c>
      <c r="AY194" s="214" t="s">
        <v>171</v>
      </c>
      <c r="BK194" s="216">
        <f>SUM(BK195:BK200)</f>
        <v>0</v>
      </c>
    </row>
    <row r="195" s="2" customFormat="1" ht="33" customHeight="1">
      <c r="A195" s="38"/>
      <c r="B195" s="39"/>
      <c r="C195" s="219" t="s">
        <v>317</v>
      </c>
      <c r="D195" s="219" t="s">
        <v>173</v>
      </c>
      <c r="E195" s="220" t="s">
        <v>2575</v>
      </c>
      <c r="F195" s="221" t="s">
        <v>2576</v>
      </c>
      <c r="G195" s="222" t="s">
        <v>211</v>
      </c>
      <c r="H195" s="223">
        <v>10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38</v>
      </c>
      <c r="O195" s="91"/>
      <c r="P195" s="229">
        <f>O195*H195</f>
        <v>0</v>
      </c>
      <c r="Q195" s="229">
        <v>0.16192000000000001</v>
      </c>
      <c r="R195" s="229">
        <f>Q195*H195</f>
        <v>1.6192000000000002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177</v>
      </c>
      <c r="AT195" s="231" t="s">
        <v>173</v>
      </c>
      <c r="AU195" s="231" t="s">
        <v>82</v>
      </c>
      <c r="AY195" s="17" t="s">
        <v>171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80</v>
      </c>
      <c r="BK195" s="232">
        <f>ROUND(I195*H195,2)</f>
        <v>0</v>
      </c>
      <c r="BL195" s="17" t="s">
        <v>177</v>
      </c>
      <c r="BM195" s="231" t="s">
        <v>2577</v>
      </c>
    </row>
    <row r="196" s="13" customFormat="1">
      <c r="A196" s="13"/>
      <c r="B196" s="233"/>
      <c r="C196" s="234"/>
      <c r="D196" s="235" t="s">
        <v>179</v>
      </c>
      <c r="E196" s="236" t="s">
        <v>1</v>
      </c>
      <c r="F196" s="237" t="s">
        <v>2578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179</v>
      </c>
      <c r="AU196" s="243" t="s">
        <v>82</v>
      </c>
      <c r="AV196" s="13" t="s">
        <v>80</v>
      </c>
      <c r="AW196" s="13" t="s">
        <v>30</v>
      </c>
      <c r="AX196" s="13" t="s">
        <v>73</v>
      </c>
      <c r="AY196" s="243" t="s">
        <v>171</v>
      </c>
    </row>
    <row r="197" s="14" customFormat="1">
      <c r="A197" s="14"/>
      <c r="B197" s="244"/>
      <c r="C197" s="245"/>
      <c r="D197" s="235" t="s">
        <v>179</v>
      </c>
      <c r="E197" s="246" t="s">
        <v>1</v>
      </c>
      <c r="F197" s="247" t="s">
        <v>2579</v>
      </c>
      <c r="G197" s="245"/>
      <c r="H197" s="248">
        <v>10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82</v>
      </c>
      <c r="AV197" s="14" t="s">
        <v>82</v>
      </c>
      <c r="AW197" s="14" t="s">
        <v>30</v>
      </c>
      <c r="AX197" s="14" t="s">
        <v>80</v>
      </c>
      <c r="AY197" s="254" t="s">
        <v>171</v>
      </c>
    </row>
    <row r="198" s="2" customFormat="1" ht="24.15" customHeight="1">
      <c r="A198" s="38"/>
      <c r="B198" s="39"/>
      <c r="C198" s="219" t="s">
        <v>328</v>
      </c>
      <c r="D198" s="219" t="s">
        <v>173</v>
      </c>
      <c r="E198" s="220" t="s">
        <v>2580</v>
      </c>
      <c r="F198" s="221" t="s">
        <v>2581</v>
      </c>
      <c r="G198" s="222" t="s">
        <v>211</v>
      </c>
      <c r="H198" s="223">
        <v>100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38</v>
      </c>
      <c r="O198" s="91"/>
      <c r="P198" s="229">
        <f>O198*H198</f>
        <v>0</v>
      </c>
      <c r="Q198" s="229">
        <v>0.020240000000000001</v>
      </c>
      <c r="R198" s="229">
        <f>Q198*H198</f>
        <v>2.024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177</v>
      </c>
      <c r="AT198" s="231" t="s">
        <v>173</v>
      </c>
      <c r="AU198" s="231" t="s">
        <v>82</v>
      </c>
      <c r="AY198" s="17" t="s">
        <v>171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80</v>
      </c>
      <c r="BK198" s="232">
        <f>ROUND(I198*H198,2)</f>
        <v>0</v>
      </c>
      <c r="BL198" s="17" t="s">
        <v>177</v>
      </c>
      <c r="BM198" s="231" t="s">
        <v>2582</v>
      </c>
    </row>
    <row r="199" s="13" customFormat="1">
      <c r="A199" s="13"/>
      <c r="B199" s="233"/>
      <c r="C199" s="234"/>
      <c r="D199" s="235" t="s">
        <v>179</v>
      </c>
      <c r="E199" s="236" t="s">
        <v>1</v>
      </c>
      <c r="F199" s="237" t="s">
        <v>2578</v>
      </c>
      <c r="G199" s="234"/>
      <c r="H199" s="236" t="s">
        <v>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179</v>
      </c>
      <c r="AU199" s="243" t="s">
        <v>82</v>
      </c>
      <c r="AV199" s="13" t="s">
        <v>80</v>
      </c>
      <c r="AW199" s="13" t="s">
        <v>30</v>
      </c>
      <c r="AX199" s="13" t="s">
        <v>73</v>
      </c>
      <c r="AY199" s="243" t="s">
        <v>171</v>
      </c>
    </row>
    <row r="200" s="14" customFormat="1">
      <c r="A200" s="14"/>
      <c r="B200" s="244"/>
      <c r="C200" s="245"/>
      <c r="D200" s="235" t="s">
        <v>179</v>
      </c>
      <c r="E200" s="246" t="s">
        <v>1</v>
      </c>
      <c r="F200" s="247" t="s">
        <v>2583</v>
      </c>
      <c r="G200" s="245"/>
      <c r="H200" s="248">
        <v>100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82</v>
      </c>
      <c r="AV200" s="14" t="s">
        <v>82</v>
      </c>
      <c r="AW200" s="14" t="s">
        <v>30</v>
      </c>
      <c r="AX200" s="14" t="s">
        <v>80</v>
      </c>
      <c r="AY200" s="254" t="s">
        <v>171</v>
      </c>
    </row>
    <row r="201" s="12" customFormat="1" ht="22.8" customHeight="1">
      <c r="A201" s="12"/>
      <c r="B201" s="203"/>
      <c r="C201" s="204"/>
      <c r="D201" s="205" t="s">
        <v>72</v>
      </c>
      <c r="E201" s="217" t="s">
        <v>203</v>
      </c>
      <c r="F201" s="217" t="s">
        <v>2011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SUM(P202:P231)</f>
        <v>0</v>
      </c>
      <c r="Q201" s="211"/>
      <c r="R201" s="212">
        <f>SUM(R202:R231)</f>
        <v>147.86538249999998</v>
      </c>
      <c r="S201" s="211"/>
      <c r="T201" s="213">
        <f>SUM(T202:T231)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80</v>
      </c>
      <c r="AT201" s="215" t="s">
        <v>72</v>
      </c>
      <c r="AU201" s="215" t="s">
        <v>80</v>
      </c>
      <c r="AY201" s="214" t="s">
        <v>171</v>
      </c>
      <c r="BK201" s="216">
        <f>SUM(BK202:BK231)</f>
        <v>0</v>
      </c>
    </row>
    <row r="202" s="2" customFormat="1" ht="24.15" customHeight="1">
      <c r="A202" s="38"/>
      <c r="B202" s="39"/>
      <c r="C202" s="219" t="s">
        <v>311</v>
      </c>
      <c r="D202" s="219" t="s">
        <v>173</v>
      </c>
      <c r="E202" s="220" t="s">
        <v>2584</v>
      </c>
      <c r="F202" s="221" t="s">
        <v>2585</v>
      </c>
      <c r="G202" s="222" t="s">
        <v>211</v>
      </c>
      <c r="H202" s="223">
        <v>32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38</v>
      </c>
      <c r="O202" s="91"/>
      <c r="P202" s="229">
        <f>O202*H202</f>
        <v>0</v>
      </c>
      <c r="Q202" s="229">
        <v>0.68999999999999995</v>
      </c>
      <c r="R202" s="229">
        <f>Q202*H202</f>
        <v>22.079999999999998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177</v>
      </c>
      <c r="AT202" s="231" t="s">
        <v>173</v>
      </c>
      <c r="AU202" s="231" t="s">
        <v>82</v>
      </c>
      <c r="AY202" s="17" t="s">
        <v>171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80</v>
      </c>
      <c r="BK202" s="232">
        <f>ROUND(I202*H202,2)</f>
        <v>0</v>
      </c>
      <c r="BL202" s="17" t="s">
        <v>177</v>
      </c>
      <c r="BM202" s="231" t="s">
        <v>2586</v>
      </c>
    </row>
    <row r="203" s="13" customFormat="1">
      <c r="A203" s="13"/>
      <c r="B203" s="233"/>
      <c r="C203" s="234"/>
      <c r="D203" s="235" t="s">
        <v>179</v>
      </c>
      <c r="E203" s="236" t="s">
        <v>1</v>
      </c>
      <c r="F203" s="237" t="s">
        <v>2562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179</v>
      </c>
      <c r="AU203" s="243" t="s">
        <v>82</v>
      </c>
      <c r="AV203" s="13" t="s">
        <v>80</v>
      </c>
      <c r="AW203" s="13" t="s">
        <v>30</v>
      </c>
      <c r="AX203" s="13" t="s">
        <v>73</v>
      </c>
      <c r="AY203" s="243" t="s">
        <v>171</v>
      </c>
    </row>
    <row r="204" s="14" customFormat="1">
      <c r="A204" s="14"/>
      <c r="B204" s="244"/>
      <c r="C204" s="245"/>
      <c r="D204" s="235" t="s">
        <v>179</v>
      </c>
      <c r="E204" s="246" t="s">
        <v>1</v>
      </c>
      <c r="F204" s="247" t="s">
        <v>399</v>
      </c>
      <c r="G204" s="245"/>
      <c r="H204" s="248">
        <v>32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179</v>
      </c>
      <c r="AU204" s="254" t="s">
        <v>82</v>
      </c>
      <c r="AV204" s="14" t="s">
        <v>82</v>
      </c>
      <c r="AW204" s="14" t="s">
        <v>30</v>
      </c>
      <c r="AX204" s="14" t="s">
        <v>80</v>
      </c>
      <c r="AY204" s="254" t="s">
        <v>171</v>
      </c>
    </row>
    <row r="205" s="2" customFormat="1" ht="24.15" customHeight="1">
      <c r="A205" s="38"/>
      <c r="B205" s="39"/>
      <c r="C205" s="219" t="s">
        <v>7</v>
      </c>
      <c r="D205" s="219" t="s">
        <v>173</v>
      </c>
      <c r="E205" s="220" t="s">
        <v>2587</v>
      </c>
      <c r="F205" s="221" t="s">
        <v>2588</v>
      </c>
      <c r="G205" s="222" t="s">
        <v>211</v>
      </c>
      <c r="H205" s="223">
        <v>32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38</v>
      </c>
      <c r="O205" s="91"/>
      <c r="P205" s="229">
        <f>O205*H205</f>
        <v>0</v>
      </c>
      <c r="Q205" s="229">
        <v>0.38</v>
      </c>
      <c r="R205" s="229">
        <f>Q205*H205</f>
        <v>12.16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177</v>
      </c>
      <c r="AT205" s="231" t="s">
        <v>173</v>
      </c>
      <c r="AU205" s="231" t="s">
        <v>82</v>
      </c>
      <c r="AY205" s="17" t="s">
        <v>171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80</v>
      </c>
      <c r="BK205" s="232">
        <f>ROUND(I205*H205,2)</f>
        <v>0</v>
      </c>
      <c r="BL205" s="17" t="s">
        <v>177</v>
      </c>
      <c r="BM205" s="231" t="s">
        <v>2589</v>
      </c>
    </row>
    <row r="206" s="13" customFormat="1">
      <c r="A206" s="13"/>
      <c r="B206" s="233"/>
      <c r="C206" s="234"/>
      <c r="D206" s="235" t="s">
        <v>179</v>
      </c>
      <c r="E206" s="236" t="s">
        <v>1</v>
      </c>
      <c r="F206" s="237" t="s">
        <v>2562</v>
      </c>
      <c r="G206" s="234"/>
      <c r="H206" s="236" t="s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179</v>
      </c>
      <c r="AU206" s="243" t="s">
        <v>82</v>
      </c>
      <c r="AV206" s="13" t="s">
        <v>80</v>
      </c>
      <c r="AW206" s="13" t="s">
        <v>30</v>
      </c>
      <c r="AX206" s="13" t="s">
        <v>73</v>
      </c>
      <c r="AY206" s="243" t="s">
        <v>171</v>
      </c>
    </row>
    <row r="207" s="14" customFormat="1">
      <c r="A207" s="14"/>
      <c r="B207" s="244"/>
      <c r="C207" s="245"/>
      <c r="D207" s="235" t="s">
        <v>179</v>
      </c>
      <c r="E207" s="246" t="s">
        <v>1</v>
      </c>
      <c r="F207" s="247" t="s">
        <v>399</v>
      </c>
      <c r="G207" s="245"/>
      <c r="H207" s="248">
        <v>32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179</v>
      </c>
      <c r="AU207" s="254" t="s">
        <v>82</v>
      </c>
      <c r="AV207" s="14" t="s">
        <v>82</v>
      </c>
      <c r="AW207" s="14" t="s">
        <v>30</v>
      </c>
      <c r="AX207" s="14" t="s">
        <v>80</v>
      </c>
      <c r="AY207" s="254" t="s">
        <v>171</v>
      </c>
    </row>
    <row r="208" s="2" customFormat="1" ht="37.8" customHeight="1">
      <c r="A208" s="38"/>
      <c r="B208" s="39"/>
      <c r="C208" s="219" t="s">
        <v>347</v>
      </c>
      <c r="D208" s="219" t="s">
        <v>173</v>
      </c>
      <c r="E208" s="220" t="s">
        <v>2590</v>
      </c>
      <c r="F208" s="221" t="s">
        <v>2591</v>
      </c>
      <c r="G208" s="222" t="s">
        <v>211</v>
      </c>
      <c r="H208" s="223">
        <v>375.25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38</v>
      </c>
      <c r="O208" s="91"/>
      <c r="P208" s="229">
        <f>O208*H208</f>
        <v>0</v>
      </c>
      <c r="Q208" s="229">
        <v>0.13769000000000001</v>
      </c>
      <c r="R208" s="229">
        <f>Q208*H208</f>
        <v>51.668172500000004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177</v>
      </c>
      <c r="AT208" s="231" t="s">
        <v>173</v>
      </c>
      <c r="AU208" s="231" t="s">
        <v>82</v>
      </c>
      <c r="AY208" s="17" t="s">
        <v>171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80</v>
      </c>
      <c r="BK208" s="232">
        <f>ROUND(I208*H208,2)</f>
        <v>0</v>
      </c>
      <c r="BL208" s="17" t="s">
        <v>177</v>
      </c>
      <c r="BM208" s="231" t="s">
        <v>2592</v>
      </c>
    </row>
    <row r="209" s="13" customFormat="1">
      <c r="A209" s="13"/>
      <c r="B209" s="233"/>
      <c r="C209" s="234"/>
      <c r="D209" s="235" t="s">
        <v>179</v>
      </c>
      <c r="E209" s="236" t="s">
        <v>1</v>
      </c>
      <c r="F209" s="237" t="s">
        <v>2523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179</v>
      </c>
      <c r="AU209" s="243" t="s">
        <v>82</v>
      </c>
      <c r="AV209" s="13" t="s">
        <v>80</v>
      </c>
      <c r="AW209" s="13" t="s">
        <v>30</v>
      </c>
      <c r="AX209" s="13" t="s">
        <v>73</v>
      </c>
      <c r="AY209" s="243" t="s">
        <v>171</v>
      </c>
    </row>
    <row r="210" s="14" customFormat="1">
      <c r="A210" s="14"/>
      <c r="B210" s="244"/>
      <c r="C210" s="245"/>
      <c r="D210" s="235" t="s">
        <v>179</v>
      </c>
      <c r="E210" s="246" t="s">
        <v>1</v>
      </c>
      <c r="F210" s="247" t="s">
        <v>2524</v>
      </c>
      <c r="G210" s="245"/>
      <c r="H210" s="248">
        <v>375.25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179</v>
      </c>
      <c r="AU210" s="254" t="s">
        <v>82</v>
      </c>
      <c r="AV210" s="14" t="s">
        <v>82</v>
      </c>
      <c r="AW210" s="14" t="s">
        <v>30</v>
      </c>
      <c r="AX210" s="14" t="s">
        <v>73</v>
      </c>
      <c r="AY210" s="254" t="s">
        <v>171</v>
      </c>
    </row>
    <row r="211" s="15" customFormat="1">
      <c r="A211" s="15"/>
      <c r="B211" s="255"/>
      <c r="C211" s="256"/>
      <c r="D211" s="235" t="s">
        <v>179</v>
      </c>
      <c r="E211" s="257" t="s">
        <v>1</v>
      </c>
      <c r="F211" s="258" t="s">
        <v>187</v>
      </c>
      <c r="G211" s="256"/>
      <c r="H211" s="259">
        <v>375.25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5" t="s">
        <v>179</v>
      </c>
      <c r="AU211" s="265" t="s">
        <v>82</v>
      </c>
      <c r="AV211" s="15" t="s">
        <v>177</v>
      </c>
      <c r="AW211" s="15" t="s">
        <v>30</v>
      </c>
      <c r="AX211" s="15" t="s">
        <v>80</v>
      </c>
      <c r="AY211" s="265" t="s">
        <v>171</v>
      </c>
    </row>
    <row r="212" s="2" customFormat="1" ht="24.15" customHeight="1">
      <c r="A212" s="38"/>
      <c r="B212" s="39"/>
      <c r="C212" s="219" t="s">
        <v>353</v>
      </c>
      <c r="D212" s="219" t="s">
        <v>173</v>
      </c>
      <c r="E212" s="220" t="s">
        <v>2012</v>
      </c>
      <c r="F212" s="221" t="s">
        <v>2013</v>
      </c>
      <c r="G212" s="222" t="s">
        <v>211</v>
      </c>
      <c r="H212" s="223">
        <v>375.25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38</v>
      </c>
      <c r="O212" s="91"/>
      <c r="P212" s="229">
        <f>O212*H212</f>
        <v>0</v>
      </c>
      <c r="Q212" s="229">
        <v>0.13919999999999999</v>
      </c>
      <c r="R212" s="229">
        <f>Q212*H212</f>
        <v>52.2348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177</v>
      </c>
      <c r="AT212" s="231" t="s">
        <v>173</v>
      </c>
      <c r="AU212" s="231" t="s">
        <v>82</v>
      </c>
      <c r="AY212" s="17" t="s">
        <v>171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80</v>
      </c>
      <c r="BK212" s="232">
        <f>ROUND(I212*H212,2)</f>
        <v>0</v>
      </c>
      <c r="BL212" s="17" t="s">
        <v>177</v>
      </c>
      <c r="BM212" s="231" t="s">
        <v>2593</v>
      </c>
    </row>
    <row r="213" s="13" customFormat="1">
      <c r="A213" s="13"/>
      <c r="B213" s="233"/>
      <c r="C213" s="234"/>
      <c r="D213" s="235" t="s">
        <v>179</v>
      </c>
      <c r="E213" s="236" t="s">
        <v>1</v>
      </c>
      <c r="F213" s="237" t="s">
        <v>2523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179</v>
      </c>
      <c r="AU213" s="243" t="s">
        <v>82</v>
      </c>
      <c r="AV213" s="13" t="s">
        <v>80</v>
      </c>
      <c r="AW213" s="13" t="s">
        <v>30</v>
      </c>
      <c r="AX213" s="13" t="s">
        <v>73</v>
      </c>
      <c r="AY213" s="243" t="s">
        <v>171</v>
      </c>
    </row>
    <row r="214" s="14" customFormat="1">
      <c r="A214" s="14"/>
      <c r="B214" s="244"/>
      <c r="C214" s="245"/>
      <c r="D214" s="235" t="s">
        <v>179</v>
      </c>
      <c r="E214" s="246" t="s">
        <v>1</v>
      </c>
      <c r="F214" s="247" t="s">
        <v>2524</v>
      </c>
      <c r="G214" s="245"/>
      <c r="H214" s="248">
        <v>375.25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179</v>
      </c>
      <c r="AU214" s="254" t="s">
        <v>82</v>
      </c>
      <c r="AV214" s="14" t="s">
        <v>82</v>
      </c>
      <c r="AW214" s="14" t="s">
        <v>30</v>
      </c>
      <c r="AX214" s="14" t="s">
        <v>73</v>
      </c>
      <c r="AY214" s="254" t="s">
        <v>171</v>
      </c>
    </row>
    <row r="215" s="15" customFormat="1">
      <c r="A215" s="15"/>
      <c r="B215" s="255"/>
      <c r="C215" s="256"/>
      <c r="D215" s="235" t="s">
        <v>179</v>
      </c>
      <c r="E215" s="257" t="s">
        <v>1</v>
      </c>
      <c r="F215" s="258" t="s">
        <v>187</v>
      </c>
      <c r="G215" s="256"/>
      <c r="H215" s="259">
        <v>375.25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5" t="s">
        <v>179</v>
      </c>
      <c r="AU215" s="265" t="s">
        <v>82</v>
      </c>
      <c r="AV215" s="15" t="s">
        <v>177</v>
      </c>
      <c r="AW215" s="15" t="s">
        <v>30</v>
      </c>
      <c r="AX215" s="15" t="s">
        <v>80</v>
      </c>
      <c r="AY215" s="265" t="s">
        <v>171</v>
      </c>
    </row>
    <row r="216" s="2" customFormat="1" ht="33" customHeight="1">
      <c r="A216" s="38"/>
      <c r="B216" s="39"/>
      <c r="C216" s="219" t="s">
        <v>357</v>
      </c>
      <c r="D216" s="219" t="s">
        <v>173</v>
      </c>
      <c r="E216" s="220" t="s">
        <v>2594</v>
      </c>
      <c r="F216" s="221" t="s">
        <v>2595</v>
      </c>
      <c r="G216" s="222" t="s">
        <v>211</v>
      </c>
      <c r="H216" s="223">
        <v>375.25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38</v>
      </c>
      <c r="O216" s="91"/>
      <c r="P216" s="229">
        <f>O216*H216</f>
        <v>0</v>
      </c>
      <c r="Q216" s="229">
        <v>0.015400000000000001</v>
      </c>
      <c r="R216" s="229">
        <f>Q216*H216</f>
        <v>5.7788500000000003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177</v>
      </c>
      <c r="AT216" s="231" t="s">
        <v>173</v>
      </c>
      <c r="AU216" s="231" t="s">
        <v>82</v>
      </c>
      <c r="AY216" s="17" t="s">
        <v>171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80</v>
      </c>
      <c r="BK216" s="232">
        <f>ROUND(I216*H216,2)</f>
        <v>0</v>
      </c>
      <c r="BL216" s="17" t="s">
        <v>177</v>
      </c>
      <c r="BM216" s="231" t="s">
        <v>2596</v>
      </c>
    </row>
    <row r="217" s="13" customFormat="1">
      <c r="A217" s="13"/>
      <c r="B217" s="233"/>
      <c r="C217" s="234"/>
      <c r="D217" s="235" t="s">
        <v>179</v>
      </c>
      <c r="E217" s="236" t="s">
        <v>1</v>
      </c>
      <c r="F217" s="237" t="s">
        <v>2523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179</v>
      </c>
      <c r="AU217" s="243" t="s">
        <v>82</v>
      </c>
      <c r="AV217" s="13" t="s">
        <v>80</v>
      </c>
      <c r="AW217" s="13" t="s">
        <v>30</v>
      </c>
      <c r="AX217" s="13" t="s">
        <v>73</v>
      </c>
      <c r="AY217" s="243" t="s">
        <v>171</v>
      </c>
    </row>
    <row r="218" s="14" customFormat="1">
      <c r="A218" s="14"/>
      <c r="B218" s="244"/>
      <c r="C218" s="245"/>
      <c r="D218" s="235" t="s">
        <v>179</v>
      </c>
      <c r="E218" s="246" t="s">
        <v>1</v>
      </c>
      <c r="F218" s="247" t="s">
        <v>2524</v>
      </c>
      <c r="G218" s="245"/>
      <c r="H218" s="248">
        <v>375.25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179</v>
      </c>
      <c r="AU218" s="254" t="s">
        <v>82</v>
      </c>
      <c r="AV218" s="14" t="s">
        <v>82</v>
      </c>
      <c r="AW218" s="14" t="s">
        <v>30</v>
      </c>
      <c r="AX218" s="14" t="s">
        <v>73</v>
      </c>
      <c r="AY218" s="254" t="s">
        <v>171</v>
      </c>
    </row>
    <row r="219" s="15" customFormat="1">
      <c r="A219" s="15"/>
      <c r="B219" s="255"/>
      <c r="C219" s="256"/>
      <c r="D219" s="235" t="s">
        <v>179</v>
      </c>
      <c r="E219" s="257" t="s">
        <v>1</v>
      </c>
      <c r="F219" s="258" t="s">
        <v>187</v>
      </c>
      <c r="G219" s="256"/>
      <c r="H219" s="259">
        <v>375.25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179</v>
      </c>
      <c r="AU219" s="265" t="s">
        <v>82</v>
      </c>
      <c r="AV219" s="15" t="s">
        <v>177</v>
      </c>
      <c r="AW219" s="15" t="s">
        <v>30</v>
      </c>
      <c r="AX219" s="15" t="s">
        <v>80</v>
      </c>
      <c r="AY219" s="265" t="s">
        <v>171</v>
      </c>
    </row>
    <row r="220" s="2" customFormat="1" ht="24.15" customHeight="1">
      <c r="A220" s="38"/>
      <c r="B220" s="39"/>
      <c r="C220" s="219" t="s">
        <v>306</v>
      </c>
      <c r="D220" s="219" t="s">
        <v>173</v>
      </c>
      <c r="E220" s="220" t="s">
        <v>2597</v>
      </c>
      <c r="F220" s="221" t="s">
        <v>2598</v>
      </c>
      <c r="G220" s="222" t="s">
        <v>211</v>
      </c>
      <c r="H220" s="223">
        <v>32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38</v>
      </c>
      <c r="O220" s="91"/>
      <c r="P220" s="229">
        <f>O220*H220</f>
        <v>0</v>
      </c>
      <c r="Q220" s="229">
        <v>0.053530000000000001</v>
      </c>
      <c r="R220" s="229">
        <f>Q220*H220</f>
        <v>1.71296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177</v>
      </c>
      <c r="AT220" s="231" t="s">
        <v>173</v>
      </c>
      <c r="AU220" s="231" t="s">
        <v>82</v>
      </c>
      <c r="AY220" s="17" t="s">
        <v>171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80</v>
      </c>
      <c r="BK220" s="232">
        <f>ROUND(I220*H220,2)</f>
        <v>0</v>
      </c>
      <c r="BL220" s="17" t="s">
        <v>177</v>
      </c>
      <c r="BM220" s="231" t="s">
        <v>2599</v>
      </c>
    </row>
    <row r="221" s="13" customFormat="1">
      <c r="A221" s="13"/>
      <c r="B221" s="233"/>
      <c r="C221" s="234"/>
      <c r="D221" s="235" t="s">
        <v>179</v>
      </c>
      <c r="E221" s="236" t="s">
        <v>1</v>
      </c>
      <c r="F221" s="237" t="s">
        <v>2526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179</v>
      </c>
      <c r="AU221" s="243" t="s">
        <v>82</v>
      </c>
      <c r="AV221" s="13" t="s">
        <v>80</v>
      </c>
      <c r="AW221" s="13" t="s">
        <v>30</v>
      </c>
      <c r="AX221" s="13" t="s">
        <v>73</v>
      </c>
      <c r="AY221" s="243" t="s">
        <v>171</v>
      </c>
    </row>
    <row r="222" s="14" customFormat="1">
      <c r="A222" s="14"/>
      <c r="B222" s="244"/>
      <c r="C222" s="245"/>
      <c r="D222" s="235" t="s">
        <v>179</v>
      </c>
      <c r="E222" s="246" t="s">
        <v>1</v>
      </c>
      <c r="F222" s="247" t="s">
        <v>399</v>
      </c>
      <c r="G222" s="245"/>
      <c r="H222" s="248">
        <v>32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179</v>
      </c>
      <c r="AU222" s="254" t="s">
        <v>82</v>
      </c>
      <c r="AV222" s="14" t="s">
        <v>82</v>
      </c>
      <c r="AW222" s="14" t="s">
        <v>30</v>
      </c>
      <c r="AX222" s="14" t="s">
        <v>80</v>
      </c>
      <c r="AY222" s="254" t="s">
        <v>171</v>
      </c>
    </row>
    <row r="223" s="2" customFormat="1" ht="24.15" customHeight="1">
      <c r="A223" s="38"/>
      <c r="B223" s="39"/>
      <c r="C223" s="219" t="s">
        <v>364</v>
      </c>
      <c r="D223" s="219" t="s">
        <v>173</v>
      </c>
      <c r="E223" s="220" t="s">
        <v>2257</v>
      </c>
      <c r="F223" s="221" t="s">
        <v>2258</v>
      </c>
      <c r="G223" s="222" t="s">
        <v>239</v>
      </c>
      <c r="H223" s="223">
        <v>220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38</v>
      </c>
      <c r="O223" s="91"/>
      <c r="P223" s="229">
        <f>O223*H223</f>
        <v>0</v>
      </c>
      <c r="Q223" s="229">
        <v>1.0000000000000001E-05</v>
      </c>
      <c r="R223" s="229">
        <f>Q223*H223</f>
        <v>0.0022000000000000001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177</v>
      </c>
      <c r="AT223" s="231" t="s">
        <v>173</v>
      </c>
      <c r="AU223" s="231" t="s">
        <v>82</v>
      </c>
      <c r="AY223" s="17" t="s">
        <v>171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80</v>
      </c>
      <c r="BK223" s="232">
        <f>ROUND(I223*H223,2)</f>
        <v>0</v>
      </c>
      <c r="BL223" s="17" t="s">
        <v>177</v>
      </c>
      <c r="BM223" s="231" t="s">
        <v>2600</v>
      </c>
    </row>
    <row r="224" s="13" customFormat="1">
      <c r="A224" s="13"/>
      <c r="B224" s="233"/>
      <c r="C224" s="234"/>
      <c r="D224" s="235" t="s">
        <v>179</v>
      </c>
      <c r="E224" s="236" t="s">
        <v>1</v>
      </c>
      <c r="F224" s="237" t="s">
        <v>2523</v>
      </c>
      <c r="G224" s="234"/>
      <c r="H224" s="236" t="s">
        <v>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179</v>
      </c>
      <c r="AU224" s="243" t="s">
        <v>82</v>
      </c>
      <c r="AV224" s="13" t="s">
        <v>80</v>
      </c>
      <c r="AW224" s="13" t="s">
        <v>30</v>
      </c>
      <c r="AX224" s="13" t="s">
        <v>73</v>
      </c>
      <c r="AY224" s="243" t="s">
        <v>171</v>
      </c>
    </row>
    <row r="225" s="14" customFormat="1">
      <c r="A225" s="14"/>
      <c r="B225" s="244"/>
      <c r="C225" s="245"/>
      <c r="D225" s="235" t="s">
        <v>179</v>
      </c>
      <c r="E225" s="246" t="s">
        <v>1</v>
      </c>
      <c r="F225" s="247" t="s">
        <v>1318</v>
      </c>
      <c r="G225" s="245"/>
      <c r="H225" s="248">
        <v>220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179</v>
      </c>
      <c r="AU225" s="254" t="s">
        <v>82</v>
      </c>
      <c r="AV225" s="14" t="s">
        <v>82</v>
      </c>
      <c r="AW225" s="14" t="s">
        <v>30</v>
      </c>
      <c r="AX225" s="14" t="s">
        <v>73</v>
      </c>
      <c r="AY225" s="254" t="s">
        <v>171</v>
      </c>
    </row>
    <row r="226" s="15" customFormat="1">
      <c r="A226" s="15"/>
      <c r="B226" s="255"/>
      <c r="C226" s="256"/>
      <c r="D226" s="235" t="s">
        <v>179</v>
      </c>
      <c r="E226" s="257" t="s">
        <v>1</v>
      </c>
      <c r="F226" s="258" t="s">
        <v>187</v>
      </c>
      <c r="G226" s="256"/>
      <c r="H226" s="259">
        <v>220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179</v>
      </c>
      <c r="AU226" s="265" t="s">
        <v>82</v>
      </c>
      <c r="AV226" s="15" t="s">
        <v>177</v>
      </c>
      <c r="AW226" s="15" t="s">
        <v>30</v>
      </c>
      <c r="AX226" s="15" t="s">
        <v>80</v>
      </c>
      <c r="AY226" s="265" t="s">
        <v>171</v>
      </c>
    </row>
    <row r="227" s="2" customFormat="1" ht="24.15" customHeight="1">
      <c r="A227" s="38"/>
      <c r="B227" s="39"/>
      <c r="C227" s="219" t="s">
        <v>368</v>
      </c>
      <c r="D227" s="219" t="s">
        <v>173</v>
      </c>
      <c r="E227" s="220" t="s">
        <v>2601</v>
      </c>
      <c r="F227" s="221" t="s">
        <v>2602</v>
      </c>
      <c r="G227" s="222" t="s">
        <v>211</v>
      </c>
      <c r="H227" s="223">
        <v>10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38</v>
      </c>
      <c r="O227" s="91"/>
      <c r="P227" s="229">
        <f>O227*H227</f>
        <v>0</v>
      </c>
      <c r="Q227" s="229">
        <v>0.089219999999999994</v>
      </c>
      <c r="R227" s="229">
        <f>Q227*H227</f>
        <v>0.89219999999999988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177</v>
      </c>
      <c r="AT227" s="231" t="s">
        <v>173</v>
      </c>
      <c r="AU227" s="231" t="s">
        <v>82</v>
      </c>
      <c r="AY227" s="17" t="s">
        <v>171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80</v>
      </c>
      <c r="BK227" s="232">
        <f>ROUND(I227*H227,2)</f>
        <v>0</v>
      </c>
      <c r="BL227" s="17" t="s">
        <v>177</v>
      </c>
      <c r="BM227" s="231" t="s">
        <v>2603</v>
      </c>
    </row>
    <row r="228" s="13" customFormat="1">
      <c r="A228" s="13"/>
      <c r="B228" s="233"/>
      <c r="C228" s="234"/>
      <c r="D228" s="235" t="s">
        <v>179</v>
      </c>
      <c r="E228" s="236" t="s">
        <v>1</v>
      </c>
      <c r="F228" s="237" t="s">
        <v>2537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179</v>
      </c>
      <c r="AU228" s="243" t="s">
        <v>82</v>
      </c>
      <c r="AV228" s="13" t="s">
        <v>80</v>
      </c>
      <c r="AW228" s="13" t="s">
        <v>30</v>
      </c>
      <c r="AX228" s="13" t="s">
        <v>73</v>
      </c>
      <c r="AY228" s="243" t="s">
        <v>171</v>
      </c>
    </row>
    <row r="229" s="14" customFormat="1">
      <c r="A229" s="14"/>
      <c r="B229" s="244"/>
      <c r="C229" s="245"/>
      <c r="D229" s="235" t="s">
        <v>179</v>
      </c>
      <c r="E229" s="246" t="s">
        <v>1</v>
      </c>
      <c r="F229" s="247" t="s">
        <v>2579</v>
      </c>
      <c r="G229" s="245"/>
      <c r="H229" s="248">
        <v>10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179</v>
      </c>
      <c r="AU229" s="254" t="s">
        <v>82</v>
      </c>
      <c r="AV229" s="14" t="s">
        <v>82</v>
      </c>
      <c r="AW229" s="14" t="s">
        <v>30</v>
      </c>
      <c r="AX229" s="14" t="s">
        <v>80</v>
      </c>
      <c r="AY229" s="254" t="s">
        <v>171</v>
      </c>
    </row>
    <row r="230" s="2" customFormat="1" ht="21.75" customHeight="1">
      <c r="A230" s="38"/>
      <c r="B230" s="39"/>
      <c r="C230" s="266" t="s">
        <v>374</v>
      </c>
      <c r="D230" s="266" t="s">
        <v>393</v>
      </c>
      <c r="E230" s="267" t="s">
        <v>2264</v>
      </c>
      <c r="F230" s="268" t="s">
        <v>2265</v>
      </c>
      <c r="G230" s="269" t="s">
        <v>211</v>
      </c>
      <c r="H230" s="270">
        <v>10.199999999999999</v>
      </c>
      <c r="I230" s="271"/>
      <c r="J230" s="272">
        <f>ROUND(I230*H230,2)</f>
        <v>0</v>
      </c>
      <c r="K230" s="273"/>
      <c r="L230" s="274"/>
      <c r="M230" s="275" t="s">
        <v>1</v>
      </c>
      <c r="N230" s="276" t="s">
        <v>38</v>
      </c>
      <c r="O230" s="91"/>
      <c r="P230" s="229">
        <f>O230*H230</f>
        <v>0</v>
      </c>
      <c r="Q230" s="229">
        <v>0.13100000000000001</v>
      </c>
      <c r="R230" s="229">
        <f>Q230*H230</f>
        <v>1.3362000000000001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236</v>
      </c>
      <c r="AT230" s="231" t="s">
        <v>393</v>
      </c>
      <c r="AU230" s="231" t="s">
        <v>82</v>
      </c>
      <c r="AY230" s="17" t="s">
        <v>171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80</v>
      </c>
      <c r="BK230" s="232">
        <f>ROUND(I230*H230,2)</f>
        <v>0</v>
      </c>
      <c r="BL230" s="17" t="s">
        <v>177</v>
      </c>
      <c r="BM230" s="231" t="s">
        <v>2604</v>
      </c>
    </row>
    <row r="231" s="14" customFormat="1">
      <c r="A231" s="14"/>
      <c r="B231" s="244"/>
      <c r="C231" s="245"/>
      <c r="D231" s="235" t="s">
        <v>179</v>
      </c>
      <c r="E231" s="245"/>
      <c r="F231" s="247" t="s">
        <v>2605</v>
      </c>
      <c r="G231" s="245"/>
      <c r="H231" s="248">
        <v>10.199999999999999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179</v>
      </c>
      <c r="AU231" s="254" t="s">
        <v>82</v>
      </c>
      <c r="AV231" s="14" t="s">
        <v>82</v>
      </c>
      <c r="AW231" s="14" t="s">
        <v>4</v>
      </c>
      <c r="AX231" s="14" t="s">
        <v>80</v>
      </c>
      <c r="AY231" s="254" t="s">
        <v>171</v>
      </c>
    </row>
    <row r="232" s="12" customFormat="1" ht="22.8" customHeight="1">
      <c r="A232" s="12"/>
      <c r="B232" s="203"/>
      <c r="C232" s="204"/>
      <c r="D232" s="205" t="s">
        <v>72</v>
      </c>
      <c r="E232" s="217" t="s">
        <v>242</v>
      </c>
      <c r="F232" s="217" t="s">
        <v>403</v>
      </c>
      <c r="G232" s="204"/>
      <c r="H232" s="204"/>
      <c r="I232" s="207"/>
      <c r="J232" s="218">
        <f>BK232</f>
        <v>0</v>
      </c>
      <c r="K232" s="204"/>
      <c r="L232" s="209"/>
      <c r="M232" s="210"/>
      <c r="N232" s="211"/>
      <c r="O232" s="211"/>
      <c r="P232" s="212">
        <f>SUM(P233:P271)</f>
        <v>0</v>
      </c>
      <c r="Q232" s="211"/>
      <c r="R232" s="212">
        <f>SUM(R233:R271)</f>
        <v>6.2257000000000007</v>
      </c>
      <c r="S232" s="211"/>
      <c r="T232" s="213">
        <f>SUM(T233:T271)</f>
        <v>66.044000000000011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80</v>
      </c>
      <c r="AT232" s="215" t="s">
        <v>72</v>
      </c>
      <c r="AU232" s="215" t="s">
        <v>80</v>
      </c>
      <c r="AY232" s="214" t="s">
        <v>171</v>
      </c>
      <c r="BK232" s="216">
        <f>SUM(BK233:BK271)</f>
        <v>0</v>
      </c>
    </row>
    <row r="233" s="2" customFormat="1" ht="21.75" customHeight="1">
      <c r="A233" s="38"/>
      <c r="B233" s="39"/>
      <c r="C233" s="219" t="s">
        <v>378</v>
      </c>
      <c r="D233" s="219" t="s">
        <v>173</v>
      </c>
      <c r="E233" s="220" t="s">
        <v>2606</v>
      </c>
      <c r="F233" s="221" t="s">
        <v>2607</v>
      </c>
      <c r="G233" s="222" t="s">
        <v>195</v>
      </c>
      <c r="H233" s="223">
        <v>6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38</v>
      </c>
      <c r="O233" s="91"/>
      <c r="P233" s="229">
        <f>O233*H233</f>
        <v>0</v>
      </c>
      <c r="Q233" s="229">
        <v>0.00052999999999999998</v>
      </c>
      <c r="R233" s="229">
        <f>Q233*H233</f>
        <v>0.0031799999999999997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177</v>
      </c>
      <c r="AT233" s="231" t="s">
        <v>173</v>
      </c>
      <c r="AU233" s="231" t="s">
        <v>82</v>
      </c>
      <c r="AY233" s="17" t="s">
        <v>171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80</v>
      </c>
      <c r="BK233" s="232">
        <f>ROUND(I233*H233,2)</f>
        <v>0</v>
      </c>
      <c r="BL233" s="17" t="s">
        <v>177</v>
      </c>
      <c r="BM233" s="231" t="s">
        <v>2608</v>
      </c>
    </row>
    <row r="234" s="14" customFormat="1">
      <c r="A234" s="14"/>
      <c r="B234" s="244"/>
      <c r="C234" s="245"/>
      <c r="D234" s="235" t="s">
        <v>179</v>
      </c>
      <c r="E234" s="246" t="s">
        <v>1</v>
      </c>
      <c r="F234" s="247" t="s">
        <v>2609</v>
      </c>
      <c r="G234" s="245"/>
      <c r="H234" s="248">
        <v>6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179</v>
      </c>
      <c r="AU234" s="254" t="s">
        <v>82</v>
      </c>
      <c r="AV234" s="14" t="s">
        <v>82</v>
      </c>
      <c r="AW234" s="14" t="s">
        <v>30</v>
      </c>
      <c r="AX234" s="14" t="s">
        <v>80</v>
      </c>
      <c r="AY234" s="254" t="s">
        <v>171</v>
      </c>
    </row>
    <row r="235" s="2" customFormat="1" ht="24.15" customHeight="1">
      <c r="A235" s="38"/>
      <c r="B235" s="39"/>
      <c r="C235" s="219" t="s">
        <v>385</v>
      </c>
      <c r="D235" s="219" t="s">
        <v>173</v>
      </c>
      <c r="E235" s="220" t="s">
        <v>2279</v>
      </c>
      <c r="F235" s="221" t="s">
        <v>2280</v>
      </c>
      <c r="G235" s="222" t="s">
        <v>239</v>
      </c>
      <c r="H235" s="223">
        <v>40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38</v>
      </c>
      <c r="O235" s="91"/>
      <c r="P235" s="229">
        <f>O235*H235</f>
        <v>0</v>
      </c>
      <c r="Q235" s="229">
        <v>0.10095</v>
      </c>
      <c r="R235" s="229">
        <f>Q235*H235</f>
        <v>4.0380000000000003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177</v>
      </c>
      <c r="AT235" s="231" t="s">
        <v>173</v>
      </c>
      <c r="AU235" s="231" t="s">
        <v>82</v>
      </c>
      <c r="AY235" s="17" t="s">
        <v>171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80</v>
      </c>
      <c r="BK235" s="232">
        <f>ROUND(I235*H235,2)</f>
        <v>0</v>
      </c>
      <c r="BL235" s="17" t="s">
        <v>177</v>
      </c>
      <c r="BM235" s="231" t="s">
        <v>2610</v>
      </c>
    </row>
    <row r="236" s="13" customFormat="1">
      <c r="A236" s="13"/>
      <c r="B236" s="233"/>
      <c r="C236" s="234"/>
      <c r="D236" s="235" t="s">
        <v>179</v>
      </c>
      <c r="E236" s="236" t="s">
        <v>1</v>
      </c>
      <c r="F236" s="237" t="s">
        <v>2578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179</v>
      </c>
      <c r="AU236" s="243" t="s">
        <v>82</v>
      </c>
      <c r="AV236" s="13" t="s">
        <v>80</v>
      </c>
      <c r="AW236" s="13" t="s">
        <v>30</v>
      </c>
      <c r="AX236" s="13" t="s">
        <v>73</v>
      </c>
      <c r="AY236" s="243" t="s">
        <v>171</v>
      </c>
    </row>
    <row r="237" s="14" customFormat="1">
      <c r="A237" s="14"/>
      <c r="B237" s="244"/>
      <c r="C237" s="245"/>
      <c r="D237" s="235" t="s">
        <v>179</v>
      </c>
      <c r="E237" s="246" t="s">
        <v>1</v>
      </c>
      <c r="F237" s="247" t="s">
        <v>2611</v>
      </c>
      <c r="G237" s="245"/>
      <c r="H237" s="248">
        <v>40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179</v>
      </c>
      <c r="AU237" s="254" t="s">
        <v>82</v>
      </c>
      <c r="AV237" s="14" t="s">
        <v>82</v>
      </c>
      <c r="AW237" s="14" t="s">
        <v>30</v>
      </c>
      <c r="AX237" s="14" t="s">
        <v>80</v>
      </c>
      <c r="AY237" s="254" t="s">
        <v>171</v>
      </c>
    </row>
    <row r="238" s="2" customFormat="1" ht="16.5" customHeight="1">
      <c r="A238" s="38"/>
      <c r="B238" s="39"/>
      <c r="C238" s="266" t="s">
        <v>392</v>
      </c>
      <c r="D238" s="266" t="s">
        <v>393</v>
      </c>
      <c r="E238" s="267" t="s">
        <v>2283</v>
      </c>
      <c r="F238" s="268" t="s">
        <v>2284</v>
      </c>
      <c r="G238" s="269" t="s">
        <v>239</v>
      </c>
      <c r="H238" s="270">
        <v>42</v>
      </c>
      <c r="I238" s="271"/>
      <c r="J238" s="272">
        <f>ROUND(I238*H238,2)</f>
        <v>0</v>
      </c>
      <c r="K238" s="273"/>
      <c r="L238" s="274"/>
      <c r="M238" s="275" t="s">
        <v>1</v>
      </c>
      <c r="N238" s="276" t="s">
        <v>38</v>
      </c>
      <c r="O238" s="91"/>
      <c r="P238" s="229">
        <f>O238*H238</f>
        <v>0</v>
      </c>
      <c r="Q238" s="229">
        <v>0.028000000000000001</v>
      </c>
      <c r="R238" s="229">
        <f>Q238*H238</f>
        <v>1.1759999999999999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236</v>
      </c>
      <c r="AT238" s="231" t="s">
        <v>393</v>
      </c>
      <c r="AU238" s="231" t="s">
        <v>82</v>
      </c>
      <c r="AY238" s="17" t="s">
        <v>171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80</v>
      </c>
      <c r="BK238" s="232">
        <f>ROUND(I238*H238,2)</f>
        <v>0</v>
      </c>
      <c r="BL238" s="17" t="s">
        <v>177</v>
      </c>
      <c r="BM238" s="231" t="s">
        <v>2612</v>
      </c>
    </row>
    <row r="239" s="14" customFormat="1">
      <c r="A239" s="14"/>
      <c r="B239" s="244"/>
      <c r="C239" s="245"/>
      <c r="D239" s="235" t="s">
        <v>179</v>
      </c>
      <c r="E239" s="245"/>
      <c r="F239" s="247" t="s">
        <v>2613</v>
      </c>
      <c r="G239" s="245"/>
      <c r="H239" s="248">
        <v>42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179</v>
      </c>
      <c r="AU239" s="254" t="s">
        <v>82</v>
      </c>
      <c r="AV239" s="14" t="s">
        <v>82</v>
      </c>
      <c r="AW239" s="14" t="s">
        <v>4</v>
      </c>
      <c r="AX239" s="14" t="s">
        <v>80</v>
      </c>
      <c r="AY239" s="254" t="s">
        <v>171</v>
      </c>
    </row>
    <row r="240" s="2" customFormat="1" ht="24.15" customHeight="1">
      <c r="A240" s="38"/>
      <c r="B240" s="39"/>
      <c r="C240" s="219" t="s">
        <v>399</v>
      </c>
      <c r="D240" s="219" t="s">
        <v>173</v>
      </c>
      <c r="E240" s="220" t="s">
        <v>2614</v>
      </c>
      <c r="F240" s="221" t="s">
        <v>2615</v>
      </c>
      <c r="G240" s="222" t="s">
        <v>239</v>
      </c>
      <c r="H240" s="223">
        <v>32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38</v>
      </c>
      <c r="O240" s="91"/>
      <c r="P240" s="229">
        <f>O240*H240</f>
        <v>0</v>
      </c>
      <c r="Q240" s="229">
        <v>0.03014</v>
      </c>
      <c r="R240" s="229">
        <f>Q240*H240</f>
        <v>0.96448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177</v>
      </c>
      <c r="AT240" s="231" t="s">
        <v>173</v>
      </c>
      <c r="AU240" s="231" t="s">
        <v>82</v>
      </c>
      <c r="AY240" s="17" t="s">
        <v>171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80</v>
      </c>
      <c r="BK240" s="232">
        <f>ROUND(I240*H240,2)</f>
        <v>0</v>
      </c>
      <c r="BL240" s="17" t="s">
        <v>177</v>
      </c>
      <c r="BM240" s="231" t="s">
        <v>2616</v>
      </c>
    </row>
    <row r="241" s="13" customFormat="1">
      <c r="A241" s="13"/>
      <c r="B241" s="233"/>
      <c r="C241" s="234"/>
      <c r="D241" s="235" t="s">
        <v>179</v>
      </c>
      <c r="E241" s="236" t="s">
        <v>1</v>
      </c>
      <c r="F241" s="237" t="s">
        <v>2617</v>
      </c>
      <c r="G241" s="234"/>
      <c r="H241" s="236" t="s">
        <v>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179</v>
      </c>
      <c r="AU241" s="243" t="s">
        <v>82</v>
      </c>
      <c r="AV241" s="13" t="s">
        <v>80</v>
      </c>
      <c r="AW241" s="13" t="s">
        <v>30</v>
      </c>
      <c r="AX241" s="13" t="s">
        <v>73</v>
      </c>
      <c r="AY241" s="243" t="s">
        <v>171</v>
      </c>
    </row>
    <row r="242" s="14" customFormat="1">
      <c r="A242" s="14"/>
      <c r="B242" s="244"/>
      <c r="C242" s="245"/>
      <c r="D242" s="235" t="s">
        <v>179</v>
      </c>
      <c r="E242" s="246" t="s">
        <v>1</v>
      </c>
      <c r="F242" s="247" t="s">
        <v>399</v>
      </c>
      <c r="G242" s="245"/>
      <c r="H242" s="248">
        <v>32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179</v>
      </c>
      <c r="AU242" s="254" t="s">
        <v>82</v>
      </c>
      <c r="AV242" s="14" t="s">
        <v>82</v>
      </c>
      <c r="AW242" s="14" t="s">
        <v>30</v>
      </c>
      <c r="AX242" s="14" t="s">
        <v>80</v>
      </c>
      <c r="AY242" s="254" t="s">
        <v>171</v>
      </c>
    </row>
    <row r="243" s="2" customFormat="1" ht="33" customHeight="1">
      <c r="A243" s="38"/>
      <c r="B243" s="39"/>
      <c r="C243" s="219" t="s">
        <v>404</v>
      </c>
      <c r="D243" s="219" t="s">
        <v>173</v>
      </c>
      <c r="E243" s="220" t="s">
        <v>2300</v>
      </c>
      <c r="F243" s="221" t="s">
        <v>2301</v>
      </c>
      <c r="G243" s="222" t="s">
        <v>211</v>
      </c>
      <c r="H243" s="223">
        <v>200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38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177</v>
      </c>
      <c r="AT243" s="231" t="s">
        <v>173</v>
      </c>
      <c r="AU243" s="231" t="s">
        <v>82</v>
      </c>
      <c r="AY243" s="17" t="s">
        <v>171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80</v>
      </c>
      <c r="BK243" s="232">
        <f>ROUND(I243*H243,2)</f>
        <v>0</v>
      </c>
      <c r="BL243" s="17" t="s">
        <v>177</v>
      </c>
      <c r="BM243" s="231" t="s">
        <v>2618</v>
      </c>
    </row>
    <row r="244" s="13" customFormat="1">
      <c r="A244" s="13"/>
      <c r="B244" s="233"/>
      <c r="C244" s="234"/>
      <c r="D244" s="235" t="s">
        <v>179</v>
      </c>
      <c r="E244" s="236" t="s">
        <v>1</v>
      </c>
      <c r="F244" s="237" t="s">
        <v>2619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179</v>
      </c>
      <c r="AU244" s="243" t="s">
        <v>82</v>
      </c>
      <c r="AV244" s="13" t="s">
        <v>80</v>
      </c>
      <c r="AW244" s="13" t="s">
        <v>30</v>
      </c>
      <c r="AX244" s="13" t="s">
        <v>73</v>
      </c>
      <c r="AY244" s="243" t="s">
        <v>171</v>
      </c>
    </row>
    <row r="245" s="14" customFormat="1">
      <c r="A245" s="14"/>
      <c r="B245" s="244"/>
      <c r="C245" s="245"/>
      <c r="D245" s="235" t="s">
        <v>179</v>
      </c>
      <c r="E245" s="246" t="s">
        <v>1</v>
      </c>
      <c r="F245" s="247" t="s">
        <v>2620</v>
      </c>
      <c r="G245" s="245"/>
      <c r="H245" s="248">
        <v>200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82</v>
      </c>
      <c r="AV245" s="14" t="s">
        <v>82</v>
      </c>
      <c r="AW245" s="14" t="s">
        <v>30</v>
      </c>
      <c r="AX245" s="14" t="s">
        <v>80</v>
      </c>
      <c r="AY245" s="254" t="s">
        <v>171</v>
      </c>
    </row>
    <row r="246" s="2" customFormat="1" ht="33" customHeight="1">
      <c r="A246" s="38"/>
      <c r="B246" s="39"/>
      <c r="C246" s="219" t="s">
        <v>430</v>
      </c>
      <c r="D246" s="219" t="s">
        <v>173</v>
      </c>
      <c r="E246" s="220" t="s">
        <v>2304</v>
      </c>
      <c r="F246" s="221" t="s">
        <v>2305</v>
      </c>
      <c r="G246" s="222" t="s">
        <v>211</v>
      </c>
      <c r="H246" s="223">
        <v>2800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38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177</v>
      </c>
      <c r="AT246" s="231" t="s">
        <v>173</v>
      </c>
      <c r="AU246" s="231" t="s">
        <v>82</v>
      </c>
      <c r="AY246" s="17" t="s">
        <v>171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80</v>
      </c>
      <c r="BK246" s="232">
        <f>ROUND(I246*H246,2)</f>
        <v>0</v>
      </c>
      <c r="BL246" s="17" t="s">
        <v>177</v>
      </c>
      <c r="BM246" s="231" t="s">
        <v>2621</v>
      </c>
    </row>
    <row r="247" s="13" customFormat="1">
      <c r="A247" s="13"/>
      <c r="B247" s="233"/>
      <c r="C247" s="234"/>
      <c r="D247" s="235" t="s">
        <v>179</v>
      </c>
      <c r="E247" s="236" t="s">
        <v>1</v>
      </c>
      <c r="F247" s="237" t="s">
        <v>2619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179</v>
      </c>
      <c r="AU247" s="243" t="s">
        <v>82</v>
      </c>
      <c r="AV247" s="13" t="s">
        <v>80</v>
      </c>
      <c r="AW247" s="13" t="s">
        <v>30</v>
      </c>
      <c r="AX247" s="13" t="s">
        <v>73</v>
      </c>
      <c r="AY247" s="243" t="s">
        <v>171</v>
      </c>
    </row>
    <row r="248" s="14" customFormat="1">
      <c r="A248" s="14"/>
      <c r="B248" s="244"/>
      <c r="C248" s="245"/>
      <c r="D248" s="235" t="s">
        <v>179</v>
      </c>
      <c r="E248" s="246" t="s">
        <v>1</v>
      </c>
      <c r="F248" s="247" t="s">
        <v>2622</v>
      </c>
      <c r="G248" s="245"/>
      <c r="H248" s="248">
        <v>2800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179</v>
      </c>
      <c r="AU248" s="254" t="s">
        <v>82</v>
      </c>
      <c r="AV248" s="14" t="s">
        <v>82</v>
      </c>
      <c r="AW248" s="14" t="s">
        <v>30</v>
      </c>
      <c r="AX248" s="14" t="s">
        <v>80</v>
      </c>
      <c r="AY248" s="254" t="s">
        <v>171</v>
      </c>
    </row>
    <row r="249" s="2" customFormat="1" ht="33" customHeight="1">
      <c r="A249" s="38"/>
      <c r="B249" s="39"/>
      <c r="C249" s="219" t="s">
        <v>435</v>
      </c>
      <c r="D249" s="219" t="s">
        <v>173</v>
      </c>
      <c r="E249" s="220" t="s">
        <v>2308</v>
      </c>
      <c r="F249" s="221" t="s">
        <v>2309</v>
      </c>
      <c r="G249" s="222" t="s">
        <v>211</v>
      </c>
      <c r="H249" s="223">
        <v>200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38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177</v>
      </c>
      <c r="AT249" s="231" t="s">
        <v>173</v>
      </c>
      <c r="AU249" s="231" t="s">
        <v>82</v>
      </c>
      <c r="AY249" s="17" t="s">
        <v>171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80</v>
      </c>
      <c r="BK249" s="232">
        <f>ROUND(I249*H249,2)</f>
        <v>0</v>
      </c>
      <c r="BL249" s="17" t="s">
        <v>177</v>
      </c>
      <c r="BM249" s="231" t="s">
        <v>2623</v>
      </c>
    </row>
    <row r="250" s="13" customFormat="1">
      <c r="A250" s="13"/>
      <c r="B250" s="233"/>
      <c r="C250" s="234"/>
      <c r="D250" s="235" t="s">
        <v>179</v>
      </c>
      <c r="E250" s="236" t="s">
        <v>1</v>
      </c>
      <c r="F250" s="237" t="s">
        <v>2619</v>
      </c>
      <c r="G250" s="234"/>
      <c r="H250" s="236" t="s">
        <v>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179</v>
      </c>
      <c r="AU250" s="243" t="s">
        <v>82</v>
      </c>
      <c r="AV250" s="13" t="s">
        <v>80</v>
      </c>
      <c r="AW250" s="13" t="s">
        <v>30</v>
      </c>
      <c r="AX250" s="13" t="s">
        <v>73</v>
      </c>
      <c r="AY250" s="243" t="s">
        <v>171</v>
      </c>
    </row>
    <row r="251" s="14" customFormat="1">
      <c r="A251" s="14"/>
      <c r="B251" s="244"/>
      <c r="C251" s="245"/>
      <c r="D251" s="235" t="s">
        <v>179</v>
      </c>
      <c r="E251" s="246" t="s">
        <v>1</v>
      </c>
      <c r="F251" s="247" t="s">
        <v>2620</v>
      </c>
      <c r="G251" s="245"/>
      <c r="H251" s="248">
        <v>200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179</v>
      </c>
      <c r="AU251" s="254" t="s">
        <v>82</v>
      </c>
      <c r="AV251" s="14" t="s">
        <v>82</v>
      </c>
      <c r="AW251" s="14" t="s">
        <v>30</v>
      </c>
      <c r="AX251" s="14" t="s">
        <v>80</v>
      </c>
      <c r="AY251" s="254" t="s">
        <v>171</v>
      </c>
    </row>
    <row r="252" s="2" customFormat="1" ht="16.5" customHeight="1">
      <c r="A252" s="38"/>
      <c r="B252" s="39"/>
      <c r="C252" s="219" t="s">
        <v>441</v>
      </c>
      <c r="D252" s="219" t="s">
        <v>173</v>
      </c>
      <c r="E252" s="220" t="s">
        <v>2311</v>
      </c>
      <c r="F252" s="221" t="s">
        <v>2312</v>
      </c>
      <c r="G252" s="222" t="s">
        <v>211</v>
      </c>
      <c r="H252" s="223">
        <v>240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38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177</v>
      </c>
      <c r="AT252" s="231" t="s">
        <v>173</v>
      </c>
      <c r="AU252" s="231" t="s">
        <v>82</v>
      </c>
      <c r="AY252" s="17" t="s">
        <v>171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80</v>
      </c>
      <c r="BK252" s="232">
        <f>ROUND(I252*H252,2)</f>
        <v>0</v>
      </c>
      <c r="BL252" s="17" t="s">
        <v>177</v>
      </c>
      <c r="BM252" s="231" t="s">
        <v>2624</v>
      </c>
    </row>
    <row r="253" s="13" customFormat="1">
      <c r="A253" s="13"/>
      <c r="B253" s="233"/>
      <c r="C253" s="234"/>
      <c r="D253" s="235" t="s">
        <v>179</v>
      </c>
      <c r="E253" s="236" t="s">
        <v>1</v>
      </c>
      <c r="F253" s="237" t="s">
        <v>2625</v>
      </c>
      <c r="G253" s="234"/>
      <c r="H253" s="236" t="s">
        <v>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179</v>
      </c>
      <c r="AU253" s="243" t="s">
        <v>82</v>
      </c>
      <c r="AV253" s="13" t="s">
        <v>80</v>
      </c>
      <c r="AW253" s="13" t="s">
        <v>30</v>
      </c>
      <c r="AX253" s="13" t="s">
        <v>73</v>
      </c>
      <c r="AY253" s="243" t="s">
        <v>171</v>
      </c>
    </row>
    <row r="254" s="14" customFormat="1">
      <c r="A254" s="14"/>
      <c r="B254" s="244"/>
      <c r="C254" s="245"/>
      <c r="D254" s="235" t="s">
        <v>179</v>
      </c>
      <c r="E254" s="246" t="s">
        <v>1</v>
      </c>
      <c r="F254" s="247" t="s">
        <v>2626</v>
      </c>
      <c r="G254" s="245"/>
      <c r="H254" s="248">
        <v>240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179</v>
      </c>
      <c r="AU254" s="254" t="s">
        <v>82</v>
      </c>
      <c r="AV254" s="14" t="s">
        <v>82</v>
      </c>
      <c r="AW254" s="14" t="s">
        <v>30</v>
      </c>
      <c r="AX254" s="14" t="s">
        <v>73</v>
      </c>
      <c r="AY254" s="254" t="s">
        <v>171</v>
      </c>
    </row>
    <row r="255" s="15" customFormat="1">
      <c r="A255" s="15"/>
      <c r="B255" s="255"/>
      <c r="C255" s="256"/>
      <c r="D255" s="235" t="s">
        <v>179</v>
      </c>
      <c r="E255" s="257" t="s">
        <v>1</v>
      </c>
      <c r="F255" s="258" t="s">
        <v>187</v>
      </c>
      <c r="G255" s="256"/>
      <c r="H255" s="259">
        <v>240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179</v>
      </c>
      <c r="AU255" s="265" t="s">
        <v>82</v>
      </c>
      <c r="AV255" s="15" t="s">
        <v>177</v>
      </c>
      <c r="AW255" s="15" t="s">
        <v>30</v>
      </c>
      <c r="AX255" s="15" t="s">
        <v>80</v>
      </c>
      <c r="AY255" s="265" t="s">
        <v>171</v>
      </c>
    </row>
    <row r="256" s="2" customFormat="1" ht="24.15" customHeight="1">
      <c r="A256" s="38"/>
      <c r="B256" s="39"/>
      <c r="C256" s="219" t="s">
        <v>459</v>
      </c>
      <c r="D256" s="219" t="s">
        <v>173</v>
      </c>
      <c r="E256" s="220" t="s">
        <v>2315</v>
      </c>
      <c r="F256" s="221" t="s">
        <v>2627</v>
      </c>
      <c r="G256" s="222" t="s">
        <v>211</v>
      </c>
      <c r="H256" s="223">
        <v>288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38</v>
      </c>
      <c r="O256" s="91"/>
      <c r="P256" s="229">
        <f>O256*H256</f>
        <v>0</v>
      </c>
      <c r="Q256" s="229">
        <v>0.00014999999999999999</v>
      </c>
      <c r="R256" s="229">
        <f>Q256*H256</f>
        <v>0.043199999999999995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177</v>
      </c>
      <c r="AT256" s="231" t="s">
        <v>173</v>
      </c>
      <c r="AU256" s="231" t="s">
        <v>82</v>
      </c>
      <c r="AY256" s="17" t="s">
        <v>171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80</v>
      </c>
      <c r="BK256" s="232">
        <f>ROUND(I256*H256,2)</f>
        <v>0</v>
      </c>
      <c r="BL256" s="17" t="s">
        <v>177</v>
      </c>
      <c r="BM256" s="231" t="s">
        <v>2628</v>
      </c>
    </row>
    <row r="257" s="13" customFormat="1">
      <c r="A257" s="13"/>
      <c r="B257" s="233"/>
      <c r="C257" s="234"/>
      <c r="D257" s="235" t="s">
        <v>179</v>
      </c>
      <c r="E257" s="236" t="s">
        <v>1</v>
      </c>
      <c r="F257" s="237" t="s">
        <v>2625</v>
      </c>
      <c r="G257" s="234"/>
      <c r="H257" s="236" t="s">
        <v>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179</v>
      </c>
      <c r="AU257" s="243" t="s">
        <v>82</v>
      </c>
      <c r="AV257" s="13" t="s">
        <v>80</v>
      </c>
      <c r="AW257" s="13" t="s">
        <v>30</v>
      </c>
      <c r="AX257" s="13" t="s">
        <v>73</v>
      </c>
      <c r="AY257" s="243" t="s">
        <v>171</v>
      </c>
    </row>
    <row r="258" s="14" customFormat="1">
      <c r="A258" s="14"/>
      <c r="B258" s="244"/>
      <c r="C258" s="245"/>
      <c r="D258" s="235" t="s">
        <v>179</v>
      </c>
      <c r="E258" s="246" t="s">
        <v>1</v>
      </c>
      <c r="F258" s="247" t="s">
        <v>2629</v>
      </c>
      <c r="G258" s="245"/>
      <c r="H258" s="248">
        <v>288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179</v>
      </c>
      <c r="AU258" s="254" t="s">
        <v>82</v>
      </c>
      <c r="AV258" s="14" t="s">
        <v>82</v>
      </c>
      <c r="AW258" s="14" t="s">
        <v>30</v>
      </c>
      <c r="AX258" s="14" t="s">
        <v>73</v>
      </c>
      <c r="AY258" s="254" t="s">
        <v>171</v>
      </c>
    </row>
    <row r="259" s="15" customFormat="1">
      <c r="A259" s="15"/>
      <c r="B259" s="255"/>
      <c r="C259" s="256"/>
      <c r="D259" s="235" t="s">
        <v>179</v>
      </c>
      <c r="E259" s="257" t="s">
        <v>1</v>
      </c>
      <c r="F259" s="258" t="s">
        <v>187</v>
      </c>
      <c r="G259" s="256"/>
      <c r="H259" s="259">
        <v>288</v>
      </c>
      <c r="I259" s="260"/>
      <c r="J259" s="256"/>
      <c r="K259" s="256"/>
      <c r="L259" s="261"/>
      <c r="M259" s="262"/>
      <c r="N259" s="263"/>
      <c r="O259" s="263"/>
      <c r="P259" s="263"/>
      <c r="Q259" s="263"/>
      <c r="R259" s="263"/>
      <c r="S259" s="263"/>
      <c r="T259" s="26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5" t="s">
        <v>179</v>
      </c>
      <c r="AU259" s="265" t="s">
        <v>82</v>
      </c>
      <c r="AV259" s="15" t="s">
        <v>177</v>
      </c>
      <c r="AW259" s="15" t="s">
        <v>30</v>
      </c>
      <c r="AX259" s="15" t="s">
        <v>80</v>
      </c>
      <c r="AY259" s="265" t="s">
        <v>171</v>
      </c>
    </row>
    <row r="260" s="2" customFormat="1" ht="37.8" customHeight="1">
      <c r="A260" s="38"/>
      <c r="B260" s="39"/>
      <c r="C260" s="219" t="s">
        <v>466</v>
      </c>
      <c r="D260" s="219" t="s">
        <v>173</v>
      </c>
      <c r="E260" s="220" t="s">
        <v>2321</v>
      </c>
      <c r="F260" s="221" t="s">
        <v>2322</v>
      </c>
      <c r="G260" s="222" t="s">
        <v>211</v>
      </c>
      <c r="H260" s="223">
        <v>4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38</v>
      </c>
      <c r="O260" s="91"/>
      <c r="P260" s="229">
        <f>O260*H260</f>
        <v>0</v>
      </c>
      <c r="Q260" s="229">
        <v>0.00021000000000000001</v>
      </c>
      <c r="R260" s="229">
        <f>Q260*H260</f>
        <v>0.00084000000000000003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177</v>
      </c>
      <c r="AT260" s="231" t="s">
        <v>173</v>
      </c>
      <c r="AU260" s="231" t="s">
        <v>82</v>
      </c>
      <c r="AY260" s="17" t="s">
        <v>171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80</v>
      </c>
      <c r="BK260" s="232">
        <f>ROUND(I260*H260,2)</f>
        <v>0</v>
      </c>
      <c r="BL260" s="17" t="s">
        <v>177</v>
      </c>
      <c r="BM260" s="231" t="s">
        <v>2630</v>
      </c>
    </row>
    <row r="261" s="13" customFormat="1">
      <c r="A261" s="13"/>
      <c r="B261" s="233"/>
      <c r="C261" s="234"/>
      <c r="D261" s="235" t="s">
        <v>179</v>
      </c>
      <c r="E261" s="236" t="s">
        <v>1</v>
      </c>
      <c r="F261" s="237" t="s">
        <v>2631</v>
      </c>
      <c r="G261" s="234"/>
      <c r="H261" s="236" t="s">
        <v>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179</v>
      </c>
      <c r="AU261" s="243" t="s">
        <v>82</v>
      </c>
      <c r="AV261" s="13" t="s">
        <v>80</v>
      </c>
      <c r="AW261" s="13" t="s">
        <v>30</v>
      </c>
      <c r="AX261" s="13" t="s">
        <v>73</v>
      </c>
      <c r="AY261" s="243" t="s">
        <v>171</v>
      </c>
    </row>
    <row r="262" s="14" customFormat="1">
      <c r="A262" s="14"/>
      <c r="B262" s="244"/>
      <c r="C262" s="245"/>
      <c r="D262" s="235" t="s">
        <v>179</v>
      </c>
      <c r="E262" s="246" t="s">
        <v>1</v>
      </c>
      <c r="F262" s="247" t="s">
        <v>2343</v>
      </c>
      <c r="G262" s="245"/>
      <c r="H262" s="248">
        <v>4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179</v>
      </c>
      <c r="AU262" s="254" t="s">
        <v>82</v>
      </c>
      <c r="AV262" s="14" t="s">
        <v>82</v>
      </c>
      <c r="AW262" s="14" t="s">
        <v>30</v>
      </c>
      <c r="AX262" s="14" t="s">
        <v>80</v>
      </c>
      <c r="AY262" s="254" t="s">
        <v>171</v>
      </c>
    </row>
    <row r="263" s="2" customFormat="1" ht="24.15" customHeight="1">
      <c r="A263" s="38"/>
      <c r="B263" s="39"/>
      <c r="C263" s="219" t="s">
        <v>474</v>
      </c>
      <c r="D263" s="219" t="s">
        <v>173</v>
      </c>
      <c r="E263" s="220" t="s">
        <v>2036</v>
      </c>
      <c r="F263" s="221" t="s">
        <v>2037</v>
      </c>
      <c r="G263" s="222" t="s">
        <v>211</v>
      </c>
      <c r="H263" s="223">
        <v>375.25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38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177</v>
      </c>
      <c r="AT263" s="231" t="s">
        <v>173</v>
      </c>
      <c r="AU263" s="231" t="s">
        <v>82</v>
      </c>
      <c r="AY263" s="17" t="s">
        <v>171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80</v>
      </c>
      <c r="BK263" s="232">
        <f>ROUND(I263*H263,2)</f>
        <v>0</v>
      </c>
      <c r="BL263" s="17" t="s">
        <v>177</v>
      </c>
      <c r="BM263" s="231" t="s">
        <v>2632</v>
      </c>
    </row>
    <row r="264" s="13" customFormat="1">
      <c r="A264" s="13"/>
      <c r="B264" s="233"/>
      <c r="C264" s="234"/>
      <c r="D264" s="235" t="s">
        <v>179</v>
      </c>
      <c r="E264" s="236" t="s">
        <v>1</v>
      </c>
      <c r="F264" s="237" t="s">
        <v>2039</v>
      </c>
      <c r="G264" s="234"/>
      <c r="H264" s="236" t="s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179</v>
      </c>
      <c r="AU264" s="243" t="s">
        <v>82</v>
      </c>
      <c r="AV264" s="13" t="s">
        <v>80</v>
      </c>
      <c r="AW264" s="13" t="s">
        <v>30</v>
      </c>
      <c r="AX264" s="13" t="s">
        <v>73</v>
      </c>
      <c r="AY264" s="243" t="s">
        <v>171</v>
      </c>
    </row>
    <row r="265" s="14" customFormat="1">
      <c r="A265" s="14"/>
      <c r="B265" s="244"/>
      <c r="C265" s="245"/>
      <c r="D265" s="235" t="s">
        <v>179</v>
      </c>
      <c r="E265" s="246" t="s">
        <v>1</v>
      </c>
      <c r="F265" s="247" t="s">
        <v>2633</v>
      </c>
      <c r="G265" s="245"/>
      <c r="H265" s="248">
        <v>375.25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179</v>
      </c>
      <c r="AU265" s="254" t="s">
        <v>82</v>
      </c>
      <c r="AV265" s="14" t="s">
        <v>82</v>
      </c>
      <c r="AW265" s="14" t="s">
        <v>30</v>
      </c>
      <c r="AX265" s="14" t="s">
        <v>80</v>
      </c>
      <c r="AY265" s="254" t="s">
        <v>171</v>
      </c>
    </row>
    <row r="266" s="2" customFormat="1" ht="16.5" customHeight="1">
      <c r="A266" s="38"/>
      <c r="B266" s="39"/>
      <c r="C266" s="219" t="s">
        <v>478</v>
      </c>
      <c r="D266" s="219" t="s">
        <v>173</v>
      </c>
      <c r="E266" s="220" t="s">
        <v>436</v>
      </c>
      <c r="F266" s="221" t="s">
        <v>437</v>
      </c>
      <c r="G266" s="222" t="s">
        <v>211</v>
      </c>
      <c r="H266" s="223">
        <v>3000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38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177</v>
      </c>
      <c r="AT266" s="231" t="s">
        <v>173</v>
      </c>
      <c r="AU266" s="231" t="s">
        <v>82</v>
      </c>
      <c r="AY266" s="17" t="s">
        <v>171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80</v>
      </c>
      <c r="BK266" s="232">
        <f>ROUND(I266*H266,2)</f>
        <v>0</v>
      </c>
      <c r="BL266" s="17" t="s">
        <v>177</v>
      </c>
      <c r="BM266" s="231" t="s">
        <v>2634</v>
      </c>
    </row>
    <row r="267" s="13" customFormat="1">
      <c r="A267" s="13"/>
      <c r="B267" s="233"/>
      <c r="C267" s="234"/>
      <c r="D267" s="235" t="s">
        <v>179</v>
      </c>
      <c r="E267" s="236" t="s">
        <v>1</v>
      </c>
      <c r="F267" s="237" t="s">
        <v>2042</v>
      </c>
      <c r="G267" s="234"/>
      <c r="H267" s="236" t="s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179</v>
      </c>
      <c r="AU267" s="243" t="s">
        <v>82</v>
      </c>
      <c r="AV267" s="13" t="s">
        <v>80</v>
      </c>
      <c r="AW267" s="13" t="s">
        <v>30</v>
      </c>
      <c r="AX267" s="13" t="s">
        <v>73</v>
      </c>
      <c r="AY267" s="243" t="s">
        <v>171</v>
      </c>
    </row>
    <row r="268" s="14" customFormat="1">
      <c r="A268" s="14"/>
      <c r="B268" s="244"/>
      <c r="C268" s="245"/>
      <c r="D268" s="235" t="s">
        <v>179</v>
      </c>
      <c r="E268" s="246" t="s">
        <v>1</v>
      </c>
      <c r="F268" s="247" t="s">
        <v>2635</v>
      </c>
      <c r="G268" s="245"/>
      <c r="H268" s="248">
        <v>3000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179</v>
      </c>
      <c r="AU268" s="254" t="s">
        <v>82</v>
      </c>
      <c r="AV268" s="14" t="s">
        <v>82</v>
      </c>
      <c r="AW268" s="14" t="s">
        <v>30</v>
      </c>
      <c r="AX268" s="14" t="s">
        <v>80</v>
      </c>
      <c r="AY268" s="254" t="s">
        <v>171</v>
      </c>
    </row>
    <row r="269" s="2" customFormat="1" ht="37.8" customHeight="1">
      <c r="A269" s="38"/>
      <c r="B269" s="39"/>
      <c r="C269" s="219" t="s">
        <v>482</v>
      </c>
      <c r="D269" s="219" t="s">
        <v>173</v>
      </c>
      <c r="E269" s="220" t="s">
        <v>2636</v>
      </c>
      <c r="F269" s="221" t="s">
        <v>2637</v>
      </c>
      <c r="G269" s="222" t="s">
        <v>176</v>
      </c>
      <c r="H269" s="223">
        <v>30.02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38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2.2000000000000002</v>
      </c>
      <c r="T269" s="230">
        <f>S269*H269</f>
        <v>66.044000000000011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177</v>
      </c>
      <c r="AT269" s="231" t="s">
        <v>173</v>
      </c>
      <c r="AU269" s="231" t="s">
        <v>82</v>
      </c>
      <c r="AY269" s="17" t="s">
        <v>171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80</v>
      </c>
      <c r="BK269" s="232">
        <f>ROUND(I269*H269,2)</f>
        <v>0</v>
      </c>
      <c r="BL269" s="17" t="s">
        <v>177</v>
      </c>
      <c r="BM269" s="231" t="s">
        <v>2638</v>
      </c>
    </row>
    <row r="270" s="13" customFormat="1">
      <c r="A270" s="13"/>
      <c r="B270" s="233"/>
      <c r="C270" s="234"/>
      <c r="D270" s="235" t="s">
        <v>179</v>
      </c>
      <c r="E270" s="236" t="s">
        <v>1</v>
      </c>
      <c r="F270" s="237" t="s">
        <v>2639</v>
      </c>
      <c r="G270" s="234"/>
      <c r="H270" s="236" t="s">
        <v>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179</v>
      </c>
      <c r="AU270" s="243" t="s">
        <v>82</v>
      </c>
      <c r="AV270" s="13" t="s">
        <v>80</v>
      </c>
      <c r="AW270" s="13" t="s">
        <v>30</v>
      </c>
      <c r="AX270" s="13" t="s">
        <v>73</v>
      </c>
      <c r="AY270" s="243" t="s">
        <v>171</v>
      </c>
    </row>
    <row r="271" s="14" customFormat="1">
      <c r="A271" s="14"/>
      <c r="B271" s="244"/>
      <c r="C271" s="245"/>
      <c r="D271" s="235" t="s">
        <v>179</v>
      </c>
      <c r="E271" s="246" t="s">
        <v>1</v>
      </c>
      <c r="F271" s="247" t="s">
        <v>2640</v>
      </c>
      <c r="G271" s="245"/>
      <c r="H271" s="248">
        <v>30.02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179</v>
      </c>
      <c r="AU271" s="254" t="s">
        <v>82</v>
      </c>
      <c r="AV271" s="14" t="s">
        <v>82</v>
      </c>
      <c r="AW271" s="14" t="s">
        <v>30</v>
      </c>
      <c r="AX271" s="14" t="s">
        <v>80</v>
      </c>
      <c r="AY271" s="254" t="s">
        <v>171</v>
      </c>
    </row>
    <row r="272" s="12" customFormat="1" ht="22.8" customHeight="1">
      <c r="A272" s="12"/>
      <c r="B272" s="203"/>
      <c r="C272" s="204"/>
      <c r="D272" s="205" t="s">
        <v>72</v>
      </c>
      <c r="E272" s="217" t="s">
        <v>569</v>
      </c>
      <c r="F272" s="217" t="s">
        <v>570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SUM(P273:P279)</f>
        <v>0</v>
      </c>
      <c r="Q272" s="211"/>
      <c r="R272" s="212">
        <f>SUM(R273:R279)</f>
        <v>0</v>
      </c>
      <c r="S272" s="211"/>
      <c r="T272" s="213">
        <f>SUM(T273:T279)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80</v>
      </c>
      <c r="AT272" s="215" t="s">
        <v>72</v>
      </c>
      <c r="AU272" s="215" t="s">
        <v>80</v>
      </c>
      <c r="AY272" s="214" t="s">
        <v>171</v>
      </c>
      <c r="BK272" s="216">
        <f>SUM(BK273:BK279)</f>
        <v>0</v>
      </c>
    </row>
    <row r="273" s="2" customFormat="1" ht="24.15" customHeight="1">
      <c r="A273" s="38"/>
      <c r="B273" s="39"/>
      <c r="C273" s="219" t="s">
        <v>486</v>
      </c>
      <c r="D273" s="219" t="s">
        <v>173</v>
      </c>
      <c r="E273" s="220" t="s">
        <v>572</v>
      </c>
      <c r="F273" s="221" t="s">
        <v>573</v>
      </c>
      <c r="G273" s="222" t="s">
        <v>371</v>
      </c>
      <c r="H273" s="223">
        <v>157.53899999999999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38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177</v>
      </c>
      <c r="AT273" s="231" t="s">
        <v>173</v>
      </c>
      <c r="AU273" s="231" t="s">
        <v>82</v>
      </c>
      <c r="AY273" s="17" t="s">
        <v>171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80</v>
      </c>
      <c r="BK273" s="232">
        <f>ROUND(I273*H273,2)</f>
        <v>0</v>
      </c>
      <c r="BL273" s="17" t="s">
        <v>177</v>
      </c>
      <c r="BM273" s="231" t="s">
        <v>2641</v>
      </c>
    </row>
    <row r="274" s="2" customFormat="1" ht="33" customHeight="1">
      <c r="A274" s="38"/>
      <c r="B274" s="39"/>
      <c r="C274" s="219" t="s">
        <v>490</v>
      </c>
      <c r="D274" s="219" t="s">
        <v>173</v>
      </c>
      <c r="E274" s="220" t="s">
        <v>576</v>
      </c>
      <c r="F274" s="221" t="s">
        <v>577</v>
      </c>
      <c r="G274" s="222" t="s">
        <v>371</v>
      </c>
      <c r="H274" s="223">
        <v>3150.7800000000002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38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177</v>
      </c>
      <c r="AT274" s="231" t="s">
        <v>173</v>
      </c>
      <c r="AU274" s="231" t="s">
        <v>82</v>
      </c>
      <c r="AY274" s="17" t="s">
        <v>171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80</v>
      </c>
      <c r="BK274" s="232">
        <f>ROUND(I274*H274,2)</f>
        <v>0</v>
      </c>
      <c r="BL274" s="17" t="s">
        <v>177</v>
      </c>
      <c r="BM274" s="231" t="s">
        <v>2642</v>
      </c>
    </row>
    <row r="275" s="14" customFormat="1">
      <c r="A275" s="14"/>
      <c r="B275" s="244"/>
      <c r="C275" s="245"/>
      <c r="D275" s="235" t="s">
        <v>179</v>
      </c>
      <c r="E275" s="245"/>
      <c r="F275" s="247" t="s">
        <v>2643</v>
      </c>
      <c r="G275" s="245"/>
      <c r="H275" s="248">
        <v>3150.7800000000002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179</v>
      </c>
      <c r="AU275" s="254" t="s">
        <v>82</v>
      </c>
      <c r="AV275" s="14" t="s">
        <v>82</v>
      </c>
      <c r="AW275" s="14" t="s">
        <v>4</v>
      </c>
      <c r="AX275" s="14" t="s">
        <v>80</v>
      </c>
      <c r="AY275" s="254" t="s">
        <v>171</v>
      </c>
    </row>
    <row r="276" s="2" customFormat="1" ht="24.15" customHeight="1">
      <c r="A276" s="38"/>
      <c r="B276" s="39"/>
      <c r="C276" s="219" t="s">
        <v>512</v>
      </c>
      <c r="D276" s="219" t="s">
        <v>173</v>
      </c>
      <c r="E276" s="220" t="s">
        <v>581</v>
      </c>
      <c r="F276" s="221" t="s">
        <v>582</v>
      </c>
      <c r="G276" s="222" t="s">
        <v>371</v>
      </c>
      <c r="H276" s="223">
        <v>157.53899999999999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38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177</v>
      </c>
      <c r="AT276" s="231" t="s">
        <v>173</v>
      </c>
      <c r="AU276" s="231" t="s">
        <v>82</v>
      </c>
      <c r="AY276" s="17" t="s">
        <v>171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80</v>
      </c>
      <c r="BK276" s="232">
        <f>ROUND(I276*H276,2)</f>
        <v>0</v>
      </c>
      <c r="BL276" s="17" t="s">
        <v>177</v>
      </c>
      <c r="BM276" s="231" t="s">
        <v>2644</v>
      </c>
    </row>
    <row r="277" s="2" customFormat="1" ht="24.15" customHeight="1">
      <c r="A277" s="38"/>
      <c r="B277" s="39"/>
      <c r="C277" s="219" t="s">
        <v>516</v>
      </c>
      <c r="D277" s="219" t="s">
        <v>173</v>
      </c>
      <c r="E277" s="220" t="s">
        <v>585</v>
      </c>
      <c r="F277" s="221" t="s">
        <v>586</v>
      </c>
      <c r="G277" s="222" t="s">
        <v>371</v>
      </c>
      <c r="H277" s="223">
        <v>2993.241</v>
      </c>
      <c r="I277" s="224"/>
      <c r="J277" s="225">
        <f>ROUND(I277*H277,2)</f>
        <v>0</v>
      </c>
      <c r="K277" s="226"/>
      <c r="L277" s="44"/>
      <c r="M277" s="227" t="s">
        <v>1</v>
      </c>
      <c r="N277" s="228" t="s">
        <v>38</v>
      </c>
      <c r="O277" s="91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177</v>
      </c>
      <c r="AT277" s="231" t="s">
        <v>173</v>
      </c>
      <c r="AU277" s="231" t="s">
        <v>82</v>
      </c>
      <c r="AY277" s="17" t="s">
        <v>171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80</v>
      </c>
      <c r="BK277" s="232">
        <f>ROUND(I277*H277,2)</f>
        <v>0</v>
      </c>
      <c r="BL277" s="17" t="s">
        <v>177</v>
      </c>
      <c r="BM277" s="231" t="s">
        <v>2645</v>
      </c>
    </row>
    <row r="278" s="14" customFormat="1">
      <c r="A278" s="14"/>
      <c r="B278" s="244"/>
      <c r="C278" s="245"/>
      <c r="D278" s="235" t="s">
        <v>179</v>
      </c>
      <c r="E278" s="245"/>
      <c r="F278" s="247" t="s">
        <v>2646</v>
      </c>
      <c r="G278" s="245"/>
      <c r="H278" s="248">
        <v>2993.241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179</v>
      </c>
      <c r="AU278" s="254" t="s">
        <v>82</v>
      </c>
      <c r="AV278" s="14" t="s">
        <v>82</v>
      </c>
      <c r="AW278" s="14" t="s">
        <v>4</v>
      </c>
      <c r="AX278" s="14" t="s">
        <v>80</v>
      </c>
      <c r="AY278" s="254" t="s">
        <v>171</v>
      </c>
    </row>
    <row r="279" s="2" customFormat="1" ht="37.8" customHeight="1">
      <c r="A279" s="38"/>
      <c r="B279" s="39"/>
      <c r="C279" s="219" t="s">
        <v>523</v>
      </c>
      <c r="D279" s="219" t="s">
        <v>173</v>
      </c>
      <c r="E279" s="220" t="s">
        <v>2054</v>
      </c>
      <c r="F279" s="221" t="s">
        <v>2055</v>
      </c>
      <c r="G279" s="222" t="s">
        <v>371</v>
      </c>
      <c r="H279" s="223">
        <v>157.53899999999999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38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177</v>
      </c>
      <c r="AT279" s="231" t="s">
        <v>173</v>
      </c>
      <c r="AU279" s="231" t="s">
        <v>82</v>
      </c>
      <c r="AY279" s="17" t="s">
        <v>171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80</v>
      </c>
      <c r="BK279" s="232">
        <f>ROUND(I279*H279,2)</f>
        <v>0</v>
      </c>
      <c r="BL279" s="17" t="s">
        <v>177</v>
      </c>
      <c r="BM279" s="231" t="s">
        <v>2647</v>
      </c>
    </row>
    <row r="280" s="12" customFormat="1" ht="22.8" customHeight="1">
      <c r="A280" s="12"/>
      <c r="B280" s="203"/>
      <c r="C280" s="204"/>
      <c r="D280" s="205" t="s">
        <v>72</v>
      </c>
      <c r="E280" s="217" t="s">
        <v>593</v>
      </c>
      <c r="F280" s="217" t="s">
        <v>594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SUM(P281:P282)</f>
        <v>0</v>
      </c>
      <c r="Q280" s="211"/>
      <c r="R280" s="212">
        <f>SUM(R281:R282)</f>
        <v>0</v>
      </c>
      <c r="S280" s="211"/>
      <c r="T280" s="213">
        <f>SUM(T281:T282)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80</v>
      </c>
      <c r="AT280" s="215" t="s">
        <v>72</v>
      </c>
      <c r="AU280" s="215" t="s">
        <v>80</v>
      </c>
      <c r="AY280" s="214" t="s">
        <v>171</v>
      </c>
      <c r="BK280" s="216">
        <f>SUM(BK281:BK282)</f>
        <v>0</v>
      </c>
    </row>
    <row r="281" s="2" customFormat="1" ht="16.5" customHeight="1">
      <c r="A281" s="38"/>
      <c r="B281" s="39"/>
      <c r="C281" s="219" t="s">
        <v>527</v>
      </c>
      <c r="D281" s="219" t="s">
        <v>173</v>
      </c>
      <c r="E281" s="220" t="s">
        <v>2057</v>
      </c>
      <c r="F281" s="221" t="s">
        <v>2058</v>
      </c>
      <c r="G281" s="222" t="s">
        <v>371</v>
      </c>
      <c r="H281" s="223">
        <v>199.06999999999999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38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177</v>
      </c>
      <c r="AT281" s="231" t="s">
        <v>173</v>
      </c>
      <c r="AU281" s="231" t="s">
        <v>82</v>
      </c>
      <c r="AY281" s="17" t="s">
        <v>171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80</v>
      </c>
      <c r="BK281" s="232">
        <f>ROUND(I281*H281,2)</f>
        <v>0</v>
      </c>
      <c r="BL281" s="17" t="s">
        <v>177</v>
      </c>
      <c r="BM281" s="231" t="s">
        <v>2648</v>
      </c>
    </row>
    <row r="282" s="2" customFormat="1" ht="24.15" customHeight="1">
      <c r="A282" s="38"/>
      <c r="B282" s="39"/>
      <c r="C282" s="219" t="s">
        <v>533</v>
      </c>
      <c r="D282" s="219" t="s">
        <v>173</v>
      </c>
      <c r="E282" s="220" t="s">
        <v>2060</v>
      </c>
      <c r="F282" s="221" t="s">
        <v>2061</v>
      </c>
      <c r="G282" s="222" t="s">
        <v>371</v>
      </c>
      <c r="H282" s="223">
        <v>199.06999999999999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38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177</v>
      </c>
      <c r="AT282" s="231" t="s">
        <v>173</v>
      </c>
      <c r="AU282" s="231" t="s">
        <v>82</v>
      </c>
      <c r="AY282" s="17" t="s">
        <v>171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80</v>
      </c>
      <c r="BK282" s="232">
        <f>ROUND(I282*H282,2)</f>
        <v>0</v>
      </c>
      <c r="BL282" s="17" t="s">
        <v>177</v>
      </c>
      <c r="BM282" s="231" t="s">
        <v>2649</v>
      </c>
    </row>
    <row r="283" s="12" customFormat="1" ht="25.92" customHeight="1">
      <c r="A283" s="12"/>
      <c r="B283" s="203"/>
      <c r="C283" s="204"/>
      <c r="D283" s="205" t="s">
        <v>72</v>
      </c>
      <c r="E283" s="206" t="s">
        <v>604</v>
      </c>
      <c r="F283" s="206" t="s">
        <v>605</v>
      </c>
      <c r="G283" s="204"/>
      <c r="H283" s="204"/>
      <c r="I283" s="207"/>
      <c r="J283" s="208">
        <f>BK283</f>
        <v>0</v>
      </c>
      <c r="K283" s="204"/>
      <c r="L283" s="209"/>
      <c r="M283" s="210"/>
      <c r="N283" s="211"/>
      <c r="O283" s="211"/>
      <c r="P283" s="212">
        <f>P284+P285+P300+P325</f>
        <v>0</v>
      </c>
      <c r="Q283" s="211"/>
      <c r="R283" s="212">
        <f>R284+R285+R300+R325</f>
        <v>0.45104639999999996</v>
      </c>
      <c r="S283" s="211"/>
      <c r="T283" s="213">
        <f>T284+T285+T300+T325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4" t="s">
        <v>82</v>
      </c>
      <c r="AT283" s="215" t="s">
        <v>72</v>
      </c>
      <c r="AU283" s="215" t="s">
        <v>73</v>
      </c>
      <c r="AY283" s="214" t="s">
        <v>171</v>
      </c>
      <c r="BK283" s="216">
        <f>BK284+BK285+BK300+BK325</f>
        <v>0</v>
      </c>
    </row>
    <row r="284" s="12" customFormat="1" ht="22.8" customHeight="1">
      <c r="A284" s="12"/>
      <c r="B284" s="203"/>
      <c r="C284" s="204"/>
      <c r="D284" s="205" t="s">
        <v>72</v>
      </c>
      <c r="E284" s="217" t="s">
        <v>2063</v>
      </c>
      <c r="F284" s="217" t="s">
        <v>2064</v>
      </c>
      <c r="G284" s="204"/>
      <c r="H284" s="204"/>
      <c r="I284" s="207"/>
      <c r="J284" s="218">
        <f>BK284</f>
        <v>0</v>
      </c>
      <c r="K284" s="204"/>
      <c r="L284" s="209"/>
      <c r="M284" s="210"/>
      <c r="N284" s="211"/>
      <c r="O284" s="211"/>
      <c r="P284" s="212">
        <v>0</v>
      </c>
      <c r="Q284" s="211"/>
      <c r="R284" s="212">
        <v>0</v>
      </c>
      <c r="S284" s="211"/>
      <c r="T284" s="213"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82</v>
      </c>
      <c r="AT284" s="215" t="s">
        <v>72</v>
      </c>
      <c r="AU284" s="215" t="s">
        <v>80</v>
      </c>
      <c r="AY284" s="214" t="s">
        <v>171</v>
      </c>
      <c r="BK284" s="216">
        <v>0</v>
      </c>
    </row>
    <row r="285" s="12" customFormat="1" ht="22.8" customHeight="1">
      <c r="A285" s="12"/>
      <c r="B285" s="203"/>
      <c r="C285" s="204"/>
      <c r="D285" s="205" t="s">
        <v>72</v>
      </c>
      <c r="E285" s="217" t="s">
        <v>2089</v>
      </c>
      <c r="F285" s="217" t="s">
        <v>2090</v>
      </c>
      <c r="G285" s="204"/>
      <c r="H285" s="204"/>
      <c r="I285" s="207"/>
      <c r="J285" s="218">
        <f>BK285</f>
        <v>0</v>
      </c>
      <c r="K285" s="204"/>
      <c r="L285" s="209"/>
      <c r="M285" s="210"/>
      <c r="N285" s="211"/>
      <c r="O285" s="211"/>
      <c r="P285" s="212">
        <f>SUM(P286:P299)</f>
        <v>0</v>
      </c>
      <c r="Q285" s="211"/>
      <c r="R285" s="212">
        <f>SUM(R286:R299)</f>
        <v>0.43151999999999996</v>
      </c>
      <c r="S285" s="211"/>
      <c r="T285" s="213">
        <f>SUM(T286:T299)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4" t="s">
        <v>82</v>
      </c>
      <c r="AT285" s="215" t="s">
        <v>72</v>
      </c>
      <c r="AU285" s="215" t="s">
        <v>80</v>
      </c>
      <c r="AY285" s="214" t="s">
        <v>171</v>
      </c>
      <c r="BK285" s="216">
        <f>SUM(BK286:BK299)</f>
        <v>0</v>
      </c>
    </row>
    <row r="286" s="2" customFormat="1" ht="33" customHeight="1">
      <c r="A286" s="38"/>
      <c r="B286" s="39"/>
      <c r="C286" s="219" t="s">
        <v>537</v>
      </c>
      <c r="D286" s="219" t="s">
        <v>173</v>
      </c>
      <c r="E286" s="220" t="s">
        <v>2091</v>
      </c>
      <c r="F286" s="221" t="s">
        <v>2650</v>
      </c>
      <c r="G286" s="222" t="s">
        <v>1182</v>
      </c>
      <c r="H286" s="223">
        <v>1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38</v>
      </c>
      <c r="O286" s="91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307</v>
      </c>
      <c r="AT286" s="231" t="s">
        <v>173</v>
      </c>
      <c r="AU286" s="231" t="s">
        <v>82</v>
      </c>
      <c r="AY286" s="17" t="s">
        <v>171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80</v>
      </c>
      <c r="BK286" s="232">
        <f>ROUND(I286*H286,2)</f>
        <v>0</v>
      </c>
      <c r="BL286" s="17" t="s">
        <v>307</v>
      </c>
      <c r="BM286" s="231" t="s">
        <v>2651</v>
      </c>
    </row>
    <row r="287" s="2" customFormat="1" ht="21.75" customHeight="1">
      <c r="A287" s="38"/>
      <c r="B287" s="39"/>
      <c r="C287" s="219" t="s">
        <v>285</v>
      </c>
      <c r="D287" s="219" t="s">
        <v>173</v>
      </c>
      <c r="E287" s="220" t="s">
        <v>2652</v>
      </c>
      <c r="F287" s="221" t="s">
        <v>2653</v>
      </c>
      <c r="G287" s="222" t="s">
        <v>1182</v>
      </c>
      <c r="H287" s="223">
        <v>2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38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307</v>
      </c>
      <c r="AT287" s="231" t="s">
        <v>173</v>
      </c>
      <c r="AU287" s="231" t="s">
        <v>82</v>
      </c>
      <c r="AY287" s="17" t="s">
        <v>171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80</v>
      </c>
      <c r="BK287" s="232">
        <f>ROUND(I287*H287,2)</f>
        <v>0</v>
      </c>
      <c r="BL287" s="17" t="s">
        <v>307</v>
      </c>
      <c r="BM287" s="231" t="s">
        <v>2654</v>
      </c>
    </row>
    <row r="288" s="2" customFormat="1" ht="16.5" customHeight="1">
      <c r="A288" s="38"/>
      <c r="B288" s="39"/>
      <c r="C288" s="219" t="s">
        <v>547</v>
      </c>
      <c r="D288" s="219" t="s">
        <v>173</v>
      </c>
      <c r="E288" s="220" t="s">
        <v>2655</v>
      </c>
      <c r="F288" s="221" t="s">
        <v>2656</v>
      </c>
      <c r="G288" s="222" t="s">
        <v>1182</v>
      </c>
      <c r="H288" s="223">
        <v>2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38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307</v>
      </c>
      <c r="AT288" s="231" t="s">
        <v>173</v>
      </c>
      <c r="AU288" s="231" t="s">
        <v>82</v>
      </c>
      <c r="AY288" s="17" t="s">
        <v>171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80</v>
      </c>
      <c r="BK288" s="232">
        <f>ROUND(I288*H288,2)</f>
        <v>0</v>
      </c>
      <c r="BL288" s="17" t="s">
        <v>307</v>
      </c>
      <c r="BM288" s="231" t="s">
        <v>2657</v>
      </c>
    </row>
    <row r="289" s="2" customFormat="1" ht="24.15" customHeight="1">
      <c r="A289" s="38"/>
      <c r="B289" s="39"/>
      <c r="C289" s="219" t="s">
        <v>552</v>
      </c>
      <c r="D289" s="219" t="s">
        <v>173</v>
      </c>
      <c r="E289" s="220" t="s">
        <v>2658</v>
      </c>
      <c r="F289" s="221" t="s">
        <v>2659</v>
      </c>
      <c r="G289" s="222" t="s">
        <v>1182</v>
      </c>
      <c r="H289" s="223">
        <v>2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38</v>
      </c>
      <c r="O289" s="91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307</v>
      </c>
      <c r="AT289" s="231" t="s">
        <v>173</v>
      </c>
      <c r="AU289" s="231" t="s">
        <v>82</v>
      </c>
      <c r="AY289" s="17" t="s">
        <v>171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80</v>
      </c>
      <c r="BK289" s="232">
        <f>ROUND(I289*H289,2)</f>
        <v>0</v>
      </c>
      <c r="BL289" s="17" t="s">
        <v>307</v>
      </c>
      <c r="BM289" s="231" t="s">
        <v>2660</v>
      </c>
    </row>
    <row r="290" s="2" customFormat="1" ht="21.75" customHeight="1">
      <c r="A290" s="38"/>
      <c r="B290" s="39"/>
      <c r="C290" s="219" t="s">
        <v>559</v>
      </c>
      <c r="D290" s="219" t="s">
        <v>173</v>
      </c>
      <c r="E290" s="220" t="s">
        <v>2661</v>
      </c>
      <c r="F290" s="221" t="s">
        <v>2662</v>
      </c>
      <c r="G290" s="222" t="s">
        <v>1182</v>
      </c>
      <c r="H290" s="223">
        <v>4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38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307</v>
      </c>
      <c r="AT290" s="231" t="s">
        <v>173</v>
      </c>
      <c r="AU290" s="231" t="s">
        <v>82</v>
      </c>
      <c r="AY290" s="17" t="s">
        <v>171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80</v>
      </c>
      <c r="BK290" s="232">
        <f>ROUND(I290*H290,2)</f>
        <v>0</v>
      </c>
      <c r="BL290" s="17" t="s">
        <v>307</v>
      </c>
      <c r="BM290" s="231" t="s">
        <v>2663</v>
      </c>
    </row>
    <row r="291" s="2" customFormat="1" ht="24.15" customHeight="1">
      <c r="A291" s="38"/>
      <c r="B291" s="39"/>
      <c r="C291" s="219" t="s">
        <v>563</v>
      </c>
      <c r="D291" s="219" t="s">
        <v>173</v>
      </c>
      <c r="E291" s="220" t="s">
        <v>2664</v>
      </c>
      <c r="F291" s="221" t="s">
        <v>2665</v>
      </c>
      <c r="G291" s="222" t="s">
        <v>2096</v>
      </c>
      <c r="H291" s="223">
        <v>372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38</v>
      </c>
      <c r="O291" s="91"/>
      <c r="P291" s="229">
        <f>O291*H291</f>
        <v>0</v>
      </c>
      <c r="Q291" s="229">
        <v>6.0000000000000002E-05</v>
      </c>
      <c r="R291" s="229">
        <f>Q291*H291</f>
        <v>0.02232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307</v>
      </c>
      <c r="AT291" s="231" t="s">
        <v>173</v>
      </c>
      <c r="AU291" s="231" t="s">
        <v>82</v>
      </c>
      <c r="AY291" s="17" t="s">
        <v>171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80</v>
      </c>
      <c r="BK291" s="232">
        <f>ROUND(I291*H291,2)</f>
        <v>0</v>
      </c>
      <c r="BL291" s="17" t="s">
        <v>307</v>
      </c>
      <c r="BM291" s="231" t="s">
        <v>2666</v>
      </c>
    </row>
    <row r="292" s="13" customFormat="1">
      <c r="A292" s="13"/>
      <c r="B292" s="233"/>
      <c r="C292" s="234"/>
      <c r="D292" s="235" t="s">
        <v>179</v>
      </c>
      <c r="E292" s="236" t="s">
        <v>1</v>
      </c>
      <c r="F292" s="237" t="s">
        <v>2667</v>
      </c>
      <c r="G292" s="234"/>
      <c r="H292" s="236" t="s">
        <v>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179</v>
      </c>
      <c r="AU292" s="243" t="s">
        <v>82</v>
      </c>
      <c r="AV292" s="13" t="s">
        <v>80</v>
      </c>
      <c r="AW292" s="13" t="s">
        <v>30</v>
      </c>
      <c r="AX292" s="13" t="s">
        <v>73</v>
      </c>
      <c r="AY292" s="243" t="s">
        <v>171</v>
      </c>
    </row>
    <row r="293" s="14" customFormat="1">
      <c r="A293" s="14"/>
      <c r="B293" s="244"/>
      <c r="C293" s="245"/>
      <c r="D293" s="235" t="s">
        <v>179</v>
      </c>
      <c r="E293" s="246" t="s">
        <v>1</v>
      </c>
      <c r="F293" s="247" t="s">
        <v>2668</v>
      </c>
      <c r="G293" s="245"/>
      <c r="H293" s="248">
        <v>372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179</v>
      </c>
      <c r="AU293" s="254" t="s">
        <v>82</v>
      </c>
      <c r="AV293" s="14" t="s">
        <v>82</v>
      </c>
      <c r="AW293" s="14" t="s">
        <v>30</v>
      </c>
      <c r="AX293" s="14" t="s">
        <v>80</v>
      </c>
      <c r="AY293" s="254" t="s">
        <v>171</v>
      </c>
    </row>
    <row r="294" s="2" customFormat="1" ht="24.15" customHeight="1">
      <c r="A294" s="38"/>
      <c r="B294" s="39"/>
      <c r="C294" s="266" t="s">
        <v>571</v>
      </c>
      <c r="D294" s="266" t="s">
        <v>393</v>
      </c>
      <c r="E294" s="267" t="s">
        <v>2669</v>
      </c>
      <c r="F294" s="268" t="s">
        <v>2670</v>
      </c>
      <c r="G294" s="269" t="s">
        <v>239</v>
      </c>
      <c r="H294" s="270">
        <v>88</v>
      </c>
      <c r="I294" s="271"/>
      <c r="J294" s="272">
        <f>ROUND(I294*H294,2)</f>
        <v>0</v>
      </c>
      <c r="K294" s="273"/>
      <c r="L294" s="274"/>
      <c r="M294" s="275" t="s">
        <v>1</v>
      </c>
      <c r="N294" s="276" t="s">
        <v>38</v>
      </c>
      <c r="O294" s="91"/>
      <c r="P294" s="229">
        <f>O294*H294</f>
        <v>0</v>
      </c>
      <c r="Q294" s="229">
        <v>0.0046499999999999996</v>
      </c>
      <c r="R294" s="229">
        <f>Q294*H294</f>
        <v>0.40919999999999995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399</v>
      </c>
      <c r="AT294" s="231" t="s">
        <v>393</v>
      </c>
      <c r="AU294" s="231" t="s">
        <v>82</v>
      </c>
      <c r="AY294" s="17" t="s">
        <v>171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80</v>
      </c>
      <c r="BK294" s="232">
        <f>ROUND(I294*H294,2)</f>
        <v>0</v>
      </c>
      <c r="BL294" s="17" t="s">
        <v>307</v>
      </c>
      <c r="BM294" s="231" t="s">
        <v>2671</v>
      </c>
    </row>
    <row r="295" s="13" customFormat="1">
      <c r="A295" s="13"/>
      <c r="B295" s="233"/>
      <c r="C295" s="234"/>
      <c r="D295" s="235" t="s">
        <v>179</v>
      </c>
      <c r="E295" s="236" t="s">
        <v>1</v>
      </c>
      <c r="F295" s="237" t="s">
        <v>2672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179</v>
      </c>
      <c r="AU295" s="243" t="s">
        <v>82</v>
      </c>
      <c r="AV295" s="13" t="s">
        <v>80</v>
      </c>
      <c r="AW295" s="13" t="s">
        <v>30</v>
      </c>
      <c r="AX295" s="13" t="s">
        <v>73</v>
      </c>
      <c r="AY295" s="243" t="s">
        <v>171</v>
      </c>
    </row>
    <row r="296" s="14" customFormat="1">
      <c r="A296" s="14"/>
      <c r="B296" s="244"/>
      <c r="C296" s="245"/>
      <c r="D296" s="235" t="s">
        <v>179</v>
      </c>
      <c r="E296" s="246" t="s">
        <v>1</v>
      </c>
      <c r="F296" s="247" t="s">
        <v>2673</v>
      </c>
      <c r="G296" s="245"/>
      <c r="H296" s="248">
        <v>88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179</v>
      </c>
      <c r="AU296" s="254" t="s">
        <v>82</v>
      </c>
      <c r="AV296" s="14" t="s">
        <v>82</v>
      </c>
      <c r="AW296" s="14" t="s">
        <v>30</v>
      </c>
      <c r="AX296" s="14" t="s">
        <v>80</v>
      </c>
      <c r="AY296" s="254" t="s">
        <v>171</v>
      </c>
    </row>
    <row r="297" s="2" customFormat="1" ht="24.15" customHeight="1">
      <c r="A297" s="38"/>
      <c r="B297" s="39"/>
      <c r="C297" s="219" t="s">
        <v>575</v>
      </c>
      <c r="D297" s="219" t="s">
        <v>173</v>
      </c>
      <c r="E297" s="220" t="s">
        <v>2434</v>
      </c>
      <c r="F297" s="221" t="s">
        <v>2435</v>
      </c>
      <c r="G297" s="222" t="s">
        <v>371</v>
      </c>
      <c r="H297" s="223">
        <v>0.432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38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307</v>
      </c>
      <c r="AT297" s="231" t="s">
        <v>173</v>
      </c>
      <c r="AU297" s="231" t="s">
        <v>82</v>
      </c>
      <c r="AY297" s="17" t="s">
        <v>171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80</v>
      </c>
      <c r="BK297" s="232">
        <f>ROUND(I297*H297,2)</f>
        <v>0</v>
      </c>
      <c r="BL297" s="17" t="s">
        <v>307</v>
      </c>
      <c r="BM297" s="231" t="s">
        <v>2674</v>
      </c>
    </row>
    <row r="298" s="2" customFormat="1" ht="24.15" customHeight="1">
      <c r="A298" s="38"/>
      <c r="B298" s="39"/>
      <c r="C298" s="219" t="s">
        <v>580</v>
      </c>
      <c r="D298" s="219" t="s">
        <v>173</v>
      </c>
      <c r="E298" s="220" t="s">
        <v>2437</v>
      </c>
      <c r="F298" s="221" t="s">
        <v>2438</v>
      </c>
      <c r="G298" s="222" t="s">
        <v>371</v>
      </c>
      <c r="H298" s="223">
        <v>0.432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38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307</v>
      </c>
      <c r="AT298" s="231" t="s">
        <v>173</v>
      </c>
      <c r="AU298" s="231" t="s">
        <v>82</v>
      </c>
      <c r="AY298" s="17" t="s">
        <v>171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80</v>
      </c>
      <c r="BK298" s="232">
        <f>ROUND(I298*H298,2)</f>
        <v>0</v>
      </c>
      <c r="BL298" s="17" t="s">
        <v>307</v>
      </c>
      <c r="BM298" s="231" t="s">
        <v>2675</v>
      </c>
    </row>
    <row r="299" s="2" customFormat="1" ht="24.15" customHeight="1">
      <c r="A299" s="38"/>
      <c r="B299" s="39"/>
      <c r="C299" s="219" t="s">
        <v>584</v>
      </c>
      <c r="D299" s="219" t="s">
        <v>173</v>
      </c>
      <c r="E299" s="220" t="s">
        <v>2440</v>
      </c>
      <c r="F299" s="221" t="s">
        <v>2441</v>
      </c>
      <c r="G299" s="222" t="s">
        <v>371</v>
      </c>
      <c r="H299" s="223">
        <v>0.432</v>
      </c>
      <c r="I299" s="224"/>
      <c r="J299" s="225">
        <f>ROUND(I299*H299,2)</f>
        <v>0</v>
      </c>
      <c r="K299" s="226"/>
      <c r="L299" s="44"/>
      <c r="M299" s="227" t="s">
        <v>1</v>
      </c>
      <c r="N299" s="228" t="s">
        <v>38</v>
      </c>
      <c r="O299" s="91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1" t="s">
        <v>307</v>
      </c>
      <c r="AT299" s="231" t="s">
        <v>173</v>
      </c>
      <c r="AU299" s="231" t="s">
        <v>82</v>
      </c>
      <c r="AY299" s="17" t="s">
        <v>171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7" t="s">
        <v>80</v>
      </c>
      <c r="BK299" s="232">
        <f>ROUND(I299*H299,2)</f>
        <v>0</v>
      </c>
      <c r="BL299" s="17" t="s">
        <v>307</v>
      </c>
      <c r="BM299" s="231" t="s">
        <v>2676</v>
      </c>
    </row>
    <row r="300" s="12" customFormat="1" ht="22.8" customHeight="1">
      <c r="A300" s="12"/>
      <c r="B300" s="203"/>
      <c r="C300" s="204"/>
      <c r="D300" s="205" t="s">
        <v>72</v>
      </c>
      <c r="E300" s="217" t="s">
        <v>1871</v>
      </c>
      <c r="F300" s="217" t="s">
        <v>1872</v>
      </c>
      <c r="G300" s="204"/>
      <c r="H300" s="204"/>
      <c r="I300" s="207"/>
      <c r="J300" s="218">
        <f>BK300</f>
        <v>0</v>
      </c>
      <c r="K300" s="204"/>
      <c r="L300" s="209"/>
      <c r="M300" s="210"/>
      <c r="N300" s="211"/>
      <c r="O300" s="211"/>
      <c r="P300" s="212">
        <f>SUM(P301:P324)</f>
        <v>0</v>
      </c>
      <c r="Q300" s="211"/>
      <c r="R300" s="212">
        <f>SUM(R301:R324)</f>
        <v>0.019526399999999999</v>
      </c>
      <c r="S300" s="211"/>
      <c r="T300" s="213">
        <f>SUM(T301:T324)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4" t="s">
        <v>82</v>
      </c>
      <c r="AT300" s="215" t="s">
        <v>72</v>
      </c>
      <c r="AU300" s="215" t="s">
        <v>80</v>
      </c>
      <c r="AY300" s="214" t="s">
        <v>171</v>
      </c>
      <c r="BK300" s="216">
        <f>SUM(BK301:BK324)</f>
        <v>0</v>
      </c>
    </row>
    <row r="301" s="2" customFormat="1" ht="16.5" customHeight="1">
      <c r="A301" s="38"/>
      <c r="B301" s="39"/>
      <c r="C301" s="219" t="s">
        <v>589</v>
      </c>
      <c r="D301" s="219" t="s">
        <v>173</v>
      </c>
      <c r="E301" s="220" t="s">
        <v>2108</v>
      </c>
      <c r="F301" s="221" t="s">
        <v>2109</v>
      </c>
      <c r="G301" s="222" t="s">
        <v>211</v>
      </c>
      <c r="H301" s="223">
        <v>48.816000000000002</v>
      </c>
      <c r="I301" s="224"/>
      <c r="J301" s="225">
        <f>ROUND(I301*H301,2)</f>
        <v>0</v>
      </c>
      <c r="K301" s="226"/>
      <c r="L301" s="44"/>
      <c r="M301" s="227" t="s">
        <v>1</v>
      </c>
      <c r="N301" s="228" t="s">
        <v>38</v>
      </c>
      <c r="O301" s="91"/>
      <c r="P301" s="229">
        <f>O301*H301</f>
        <v>0</v>
      </c>
      <c r="Q301" s="229">
        <v>6.9999999999999994E-05</v>
      </c>
      <c r="R301" s="229">
        <f>Q301*H301</f>
        <v>0.0034171200000000001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307</v>
      </c>
      <c r="AT301" s="231" t="s">
        <v>173</v>
      </c>
      <c r="AU301" s="231" t="s">
        <v>82</v>
      </c>
      <c r="AY301" s="17" t="s">
        <v>171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80</v>
      </c>
      <c r="BK301" s="232">
        <f>ROUND(I301*H301,2)</f>
        <v>0</v>
      </c>
      <c r="BL301" s="17" t="s">
        <v>307</v>
      </c>
      <c r="BM301" s="231" t="s">
        <v>2677</v>
      </c>
    </row>
    <row r="302" s="13" customFormat="1">
      <c r="A302" s="13"/>
      <c r="B302" s="233"/>
      <c r="C302" s="234"/>
      <c r="D302" s="235" t="s">
        <v>179</v>
      </c>
      <c r="E302" s="236" t="s">
        <v>1</v>
      </c>
      <c r="F302" s="237" t="s">
        <v>2672</v>
      </c>
      <c r="G302" s="234"/>
      <c r="H302" s="236" t="s">
        <v>1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179</v>
      </c>
      <c r="AU302" s="243" t="s">
        <v>82</v>
      </c>
      <c r="AV302" s="13" t="s">
        <v>80</v>
      </c>
      <c r="AW302" s="13" t="s">
        <v>30</v>
      </c>
      <c r="AX302" s="13" t="s">
        <v>73</v>
      </c>
      <c r="AY302" s="243" t="s">
        <v>171</v>
      </c>
    </row>
    <row r="303" s="14" customFormat="1">
      <c r="A303" s="14"/>
      <c r="B303" s="244"/>
      <c r="C303" s="245"/>
      <c r="D303" s="235" t="s">
        <v>179</v>
      </c>
      <c r="E303" s="246" t="s">
        <v>1</v>
      </c>
      <c r="F303" s="247" t="s">
        <v>2678</v>
      </c>
      <c r="G303" s="245"/>
      <c r="H303" s="248">
        <v>12.811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179</v>
      </c>
      <c r="AU303" s="254" t="s">
        <v>82</v>
      </c>
      <c r="AV303" s="14" t="s">
        <v>82</v>
      </c>
      <c r="AW303" s="14" t="s">
        <v>30</v>
      </c>
      <c r="AX303" s="14" t="s">
        <v>73</v>
      </c>
      <c r="AY303" s="254" t="s">
        <v>171</v>
      </c>
    </row>
    <row r="304" s="13" customFormat="1">
      <c r="A304" s="13"/>
      <c r="B304" s="233"/>
      <c r="C304" s="234"/>
      <c r="D304" s="235" t="s">
        <v>179</v>
      </c>
      <c r="E304" s="236" t="s">
        <v>1</v>
      </c>
      <c r="F304" s="237" t="s">
        <v>2679</v>
      </c>
      <c r="G304" s="234"/>
      <c r="H304" s="236" t="s">
        <v>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179</v>
      </c>
      <c r="AU304" s="243" t="s">
        <v>82</v>
      </c>
      <c r="AV304" s="13" t="s">
        <v>80</v>
      </c>
      <c r="AW304" s="13" t="s">
        <v>30</v>
      </c>
      <c r="AX304" s="13" t="s">
        <v>73</v>
      </c>
      <c r="AY304" s="243" t="s">
        <v>171</v>
      </c>
    </row>
    <row r="305" s="14" customFormat="1">
      <c r="A305" s="14"/>
      <c r="B305" s="244"/>
      <c r="C305" s="245"/>
      <c r="D305" s="235" t="s">
        <v>179</v>
      </c>
      <c r="E305" s="246" t="s">
        <v>1</v>
      </c>
      <c r="F305" s="247" t="s">
        <v>2680</v>
      </c>
      <c r="G305" s="245"/>
      <c r="H305" s="248">
        <v>36.005000000000003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179</v>
      </c>
      <c r="AU305" s="254" t="s">
        <v>82</v>
      </c>
      <c r="AV305" s="14" t="s">
        <v>82</v>
      </c>
      <c r="AW305" s="14" t="s">
        <v>30</v>
      </c>
      <c r="AX305" s="14" t="s">
        <v>73</v>
      </c>
      <c r="AY305" s="254" t="s">
        <v>171</v>
      </c>
    </row>
    <row r="306" s="15" customFormat="1">
      <c r="A306" s="15"/>
      <c r="B306" s="255"/>
      <c r="C306" s="256"/>
      <c r="D306" s="235" t="s">
        <v>179</v>
      </c>
      <c r="E306" s="257" t="s">
        <v>1</v>
      </c>
      <c r="F306" s="258" t="s">
        <v>187</v>
      </c>
      <c r="G306" s="256"/>
      <c r="H306" s="259">
        <v>48.816000000000002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5" t="s">
        <v>179</v>
      </c>
      <c r="AU306" s="265" t="s">
        <v>82</v>
      </c>
      <c r="AV306" s="15" t="s">
        <v>177</v>
      </c>
      <c r="AW306" s="15" t="s">
        <v>30</v>
      </c>
      <c r="AX306" s="15" t="s">
        <v>80</v>
      </c>
      <c r="AY306" s="265" t="s">
        <v>171</v>
      </c>
    </row>
    <row r="307" s="2" customFormat="1" ht="24.15" customHeight="1">
      <c r="A307" s="38"/>
      <c r="B307" s="39"/>
      <c r="C307" s="219" t="s">
        <v>595</v>
      </c>
      <c r="D307" s="219" t="s">
        <v>173</v>
      </c>
      <c r="E307" s="220" t="s">
        <v>2115</v>
      </c>
      <c r="F307" s="221" t="s">
        <v>2116</v>
      </c>
      <c r="G307" s="222" t="s">
        <v>211</v>
      </c>
      <c r="H307" s="223">
        <v>48.816000000000002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38</v>
      </c>
      <c r="O307" s="91"/>
      <c r="P307" s="229">
        <f>O307*H307</f>
        <v>0</v>
      </c>
      <c r="Q307" s="229">
        <v>0.00010000000000000001</v>
      </c>
      <c r="R307" s="229">
        <f>Q307*H307</f>
        <v>0.0048816000000000007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307</v>
      </c>
      <c r="AT307" s="231" t="s">
        <v>173</v>
      </c>
      <c r="AU307" s="231" t="s">
        <v>82</v>
      </c>
      <c r="AY307" s="17" t="s">
        <v>171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80</v>
      </c>
      <c r="BK307" s="232">
        <f>ROUND(I307*H307,2)</f>
        <v>0</v>
      </c>
      <c r="BL307" s="17" t="s">
        <v>307</v>
      </c>
      <c r="BM307" s="231" t="s">
        <v>2681</v>
      </c>
    </row>
    <row r="308" s="13" customFormat="1">
      <c r="A308" s="13"/>
      <c r="B308" s="233"/>
      <c r="C308" s="234"/>
      <c r="D308" s="235" t="s">
        <v>179</v>
      </c>
      <c r="E308" s="236" t="s">
        <v>1</v>
      </c>
      <c r="F308" s="237" t="s">
        <v>2672</v>
      </c>
      <c r="G308" s="234"/>
      <c r="H308" s="236" t="s">
        <v>1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179</v>
      </c>
      <c r="AU308" s="243" t="s">
        <v>82</v>
      </c>
      <c r="AV308" s="13" t="s">
        <v>80</v>
      </c>
      <c r="AW308" s="13" t="s">
        <v>30</v>
      </c>
      <c r="AX308" s="13" t="s">
        <v>73</v>
      </c>
      <c r="AY308" s="243" t="s">
        <v>171</v>
      </c>
    </row>
    <row r="309" s="14" customFormat="1">
      <c r="A309" s="14"/>
      <c r="B309" s="244"/>
      <c r="C309" s="245"/>
      <c r="D309" s="235" t="s">
        <v>179</v>
      </c>
      <c r="E309" s="246" t="s">
        <v>1</v>
      </c>
      <c r="F309" s="247" t="s">
        <v>2678</v>
      </c>
      <c r="G309" s="245"/>
      <c r="H309" s="248">
        <v>12.811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179</v>
      </c>
      <c r="AU309" s="254" t="s">
        <v>82</v>
      </c>
      <c r="AV309" s="14" t="s">
        <v>82</v>
      </c>
      <c r="AW309" s="14" t="s">
        <v>30</v>
      </c>
      <c r="AX309" s="14" t="s">
        <v>73</v>
      </c>
      <c r="AY309" s="254" t="s">
        <v>171</v>
      </c>
    </row>
    <row r="310" s="13" customFormat="1">
      <c r="A310" s="13"/>
      <c r="B310" s="233"/>
      <c r="C310" s="234"/>
      <c r="D310" s="235" t="s">
        <v>179</v>
      </c>
      <c r="E310" s="236" t="s">
        <v>1</v>
      </c>
      <c r="F310" s="237" t="s">
        <v>2679</v>
      </c>
      <c r="G310" s="234"/>
      <c r="H310" s="236" t="s">
        <v>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179</v>
      </c>
      <c r="AU310" s="243" t="s">
        <v>82</v>
      </c>
      <c r="AV310" s="13" t="s">
        <v>80</v>
      </c>
      <c r="AW310" s="13" t="s">
        <v>30</v>
      </c>
      <c r="AX310" s="13" t="s">
        <v>73</v>
      </c>
      <c r="AY310" s="243" t="s">
        <v>171</v>
      </c>
    </row>
    <row r="311" s="14" customFormat="1">
      <c r="A311" s="14"/>
      <c r="B311" s="244"/>
      <c r="C311" s="245"/>
      <c r="D311" s="235" t="s">
        <v>179</v>
      </c>
      <c r="E311" s="246" t="s">
        <v>1</v>
      </c>
      <c r="F311" s="247" t="s">
        <v>2680</v>
      </c>
      <c r="G311" s="245"/>
      <c r="H311" s="248">
        <v>36.005000000000003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179</v>
      </c>
      <c r="AU311" s="254" t="s">
        <v>82</v>
      </c>
      <c r="AV311" s="14" t="s">
        <v>82</v>
      </c>
      <c r="AW311" s="14" t="s">
        <v>30</v>
      </c>
      <c r="AX311" s="14" t="s">
        <v>73</v>
      </c>
      <c r="AY311" s="254" t="s">
        <v>171</v>
      </c>
    </row>
    <row r="312" s="15" customFormat="1">
      <c r="A312" s="15"/>
      <c r="B312" s="255"/>
      <c r="C312" s="256"/>
      <c r="D312" s="235" t="s">
        <v>179</v>
      </c>
      <c r="E312" s="257" t="s">
        <v>1</v>
      </c>
      <c r="F312" s="258" t="s">
        <v>187</v>
      </c>
      <c r="G312" s="256"/>
      <c r="H312" s="259">
        <v>48.816000000000002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179</v>
      </c>
      <c r="AU312" s="265" t="s">
        <v>82</v>
      </c>
      <c r="AV312" s="15" t="s">
        <v>177</v>
      </c>
      <c r="AW312" s="15" t="s">
        <v>30</v>
      </c>
      <c r="AX312" s="15" t="s">
        <v>80</v>
      </c>
      <c r="AY312" s="265" t="s">
        <v>171</v>
      </c>
    </row>
    <row r="313" s="2" customFormat="1" ht="24.15" customHeight="1">
      <c r="A313" s="38"/>
      <c r="B313" s="39"/>
      <c r="C313" s="219" t="s">
        <v>599</v>
      </c>
      <c r="D313" s="219" t="s">
        <v>173</v>
      </c>
      <c r="E313" s="220" t="s">
        <v>2118</v>
      </c>
      <c r="F313" s="221" t="s">
        <v>2119</v>
      </c>
      <c r="G313" s="222" t="s">
        <v>211</v>
      </c>
      <c r="H313" s="223">
        <v>48.816000000000002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38</v>
      </c>
      <c r="O313" s="91"/>
      <c r="P313" s="229">
        <f>O313*H313</f>
        <v>0</v>
      </c>
      <c r="Q313" s="229">
        <v>0.00013999999999999999</v>
      </c>
      <c r="R313" s="229">
        <f>Q313*H313</f>
        <v>0.0068342400000000001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307</v>
      </c>
      <c r="AT313" s="231" t="s">
        <v>173</v>
      </c>
      <c r="AU313" s="231" t="s">
        <v>82</v>
      </c>
      <c r="AY313" s="17" t="s">
        <v>171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80</v>
      </c>
      <c r="BK313" s="232">
        <f>ROUND(I313*H313,2)</f>
        <v>0</v>
      </c>
      <c r="BL313" s="17" t="s">
        <v>307</v>
      </c>
      <c r="BM313" s="231" t="s">
        <v>2682</v>
      </c>
    </row>
    <row r="314" s="13" customFormat="1">
      <c r="A314" s="13"/>
      <c r="B314" s="233"/>
      <c r="C314" s="234"/>
      <c r="D314" s="235" t="s">
        <v>179</v>
      </c>
      <c r="E314" s="236" t="s">
        <v>1</v>
      </c>
      <c r="F314" s="237" t="s">
        <v>2672</v>
      </c>
      <c r="G314" s="234"/>
      <c r="H314" s="236" t="s">
        <v>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179</v>
      </c>
      <c r="AU314" s="243" t="s">
        <v>82</v>
      </c>
      <c r="AV314" s="13" t="s">
        <v>80</v>
      </c>
      <c r="AW314" s="13" t="s">
        <v>30</v>
      </c>
      <c r="AX314" s="13" t="s">
        <v>73</v>
      </c>
      <c r="AY314" s="243" t="s">
        <v>171</v>
      </c>
    </row>
    <row r="315" s="14" customFormat="1">
      <c r="A315" s="14"/>
      <c r="B315" s="244"/>
      <c r="C315" s="245"/>
      <c r="D315" s="235" t="s">
        <v>179</v>
      </c>
      <c r="E315" s="246" t="s">
        <v>1</v>
      </c>
      <c r="F315" s="247" t="s">
        <v>2678</v>
      </c>
      <c r="G315" s="245"/>
      <c r="H315" s="248">
        <v>12.811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179</v>
      </c>
      <c r="AU315" s="254" t="s">
        <v>82</v>
      </c>
      <c r="AV315" s="14" t="s">
        <v>82</v>
      </c>
      <c r="AW315" s="14" t="s">
        <v>30</v>
      </c>
      <c r="AX315" s="14" t="s">
        <v>73</v>
      </c>
      <c r="AY315" s="254" t="s">
        <v>171</v>
      </c>
    </row>
    <row r="316" s="13" customFormat="1">
      <c r="A316" s="13"/>
      <c r="B316" s="233"/>
      <c r="C316" s="234"/>
      <c r="D316" s="235" t="s">
        <v>179</v>
      </c>
      <c r="E316" s="236" t="s">
        <v>1</v>
      </c>
      <c r="F316" s="237" t="s">
        <v>2679</v>
      </c>
      <c r="G316" s="234"/>
      <c r="H316" s="236" t="s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179</v>
      </c>
      <c r="AU316" s="243" t="s">
        <v>82</v>
      </c>
      <c r="AV316" s="13" t="s">
        <v>80</v>
      </c>
      <c r="AW316" s="13" t="s">
        <v>30</v>
      </c>
      <c r="AX316" s="13" t="s">
        <v>73</v>
      </c>
      <c r="AY316" s="243" t="s">
        <v>171</v>
      </c>
    </row>
    <row r="317" s="14" customFormat="1">
      <c r="A317" s="14"/>
      <c r="B317" s="244"/>
      <c r="C317" s="245"/>
      <c r="D317" s="235" t="s">
        <v>179</v>
      </c>
      <c r="E317" s="246" t="s">
        <v>1</v>
      </c>
      <c r="F317" s="247" t="s">
        <v>2680</v>
      </c>
      <c r="G317" s="245"/>
      <c r="H317" s="248">
        <v>36.005000000000003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179</v>
      </c>
      <c r="AU317" s="254" t="s">
        <v>82</v>
      </c>
      <c r="AV317" s="14" t="s">
        <v>82</v>
      </c>
      <c r="AW317" s="14" t="s">
        <v>30</v>
      </c>
      <c r="AX317" s="14" t="s">
        <v>73</v>
      </c>
      <c r="AY317" s="254" t="s">
        <v>171</v>
      </c>
    </row>
    <row r="318" s="15" customFormat="1">
      <c r="A318" s="15"/>
      <c r="B318" s="255"/>
      <c r="C318" s="256"/>
      <c r="D318" s="235" t="s">
        <v>179</v>
      </c>
      <c r="E318" s="257" t="s">
        <v>1</v>
      </c>
      <c r="F318" s="258" t="s">
        <v>187</v>
      </c>
      <c r="G318" s="256"/>
      <c r="H318" s="259">
        <v>48.816000000000002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5" t="s">
        <v>179</v>
      </c>
      <c r="AU318" s="265" t="s">
        <v>82</v>
      </c>
      <c r="AV318" s="15" t="s">
        <v>177</v>
      </c>
      <c r="AW318" s="15" t="s">
        <v>30</v>
      </c>
      <c r="AX318" s="15" t="s">
        <v>80</v>
      </c>
      <c r="AY318" s="265" t="s">
        <v>171</v>
      </c>
    </row>
    <row r="319" s="2" customFormat="1" ht="24.15" customHeight="1">
      <c r="A319" s="38"/>
      <c r="B319" s="39"/>
      <c r="C319" s="219" t="s">
        <v>608</v>
      </c>
      <c r="D319" s="219" t="s">
        <v>173</v>
      </c>
      <c r="E319" s="220" t="s">
        <v>2121</v>
      </c>
      <c r="F319" s="221" t="s">
        <v>2122</v>
      </c>
      <c r="G319" s="222" t="s">
        <v>211</v>
      </c>
      <c r="H319" s="223">
        <v>48.816000000000002</v>
      </c>
      <c r="I319" s="224"/>
      <c r="J319" s="225">
        <f>ROUND(I319*H319,2)</f>
        <v>0</v>
      </c>
      <c r="K319" s="226"/>
      <c r="L319" s="44"/>
      <c r="M319" s="227" t="s">
        <v>1</v>
      </c>
      <c r="N319" s="228" t="s">
        <v>38</v>
      </c>
      <c r="O319" s="91"/>
      <c r="P319" s="229">
        <f>O319*H319</f>
        <v>0</v>
      </c>
      <c r="Q319" s="229">
        <v>9.0000000000000006E-05</v>
      </c>
      <c r="R319" s="229">
        <f>Q319*H319</f>
        <v>0.0043934400000000002</v>
      </c>
      <c r="S319" s="229">
        <v>0</v>
      </c>
      <c r="T319" s="23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307</v>
      </c>
      <c r="AT319" s="231" t="s">
        <v>173</v>
      </c>
      <c r="AU319" s="231" t="s">
        <v>82</v>
      </c>
      <c r="AY319" s="17" t="s">
        <v>171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80</v>
      </c>
      <c r="BK319" s="232">
        <f>ROUND(I319*H319,2)</f>
        <v>0</v>
      </c>
      <c r="BL319" s="17" t="s">
        <v>307</v>
      </c>
      <c r="BM319" s="231" t="s">
        <v>2683</v>
      </c>
    </row>
    <row r="320" s="13" customFormat="1">
      <c r="A320" s="13"/>
      <c r="B320" s="233"/>
      <c r="C320" s="234"/>
      <c r="D320" s="235" t="s">
        <v>179</v>
      </c>
      <c r="E320" s="236" t="s">
        <v>1</v>
      </c>
      <c r="F320" s="237" t="s">
        <v>2672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179</v>
      </c>
      <c r="AU320" s="243" t="s">
        <v>82</v>
      </c>
      <c r="AV320" s="13" t="s">
        <v>80</v>
      </c>
      <c r="AW320" s="13" t="s">
        <v>30</v>
      </c>
      <c r="AX320" s="13" t="s">
        <v>73</v>
      </c>
      <c r="AY320" s="243" t="s">
        <v>171</v>
      </c>
    </row>
    <row r="321" s="14" customFormat="1">
      <c r="A321" s="14"/>
      <c r="B321" s="244"/>
      <c r="C321" s="245"/>
      <c r="D321" s="235" t="s">
        <v>179</v>
      </c>
      <c r="E321" s="246" t="s">
        <v>1</v>
      </c>
      <c r="F321" s="247" t="s">
        <v>2678</v>
      </c>
      <c r="G321" s="245"/>
      <c r="H321" s="248">
        <v>12.811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179</v>
      </c>
      <c r="AU321" s="254" t="s">
        <v>82</v>
      </c>
      <c r="AV321" s="14" t="s">
        <v>82</v>
      </c>
      <c r="AW321" s="14" t="s">
        <v>30</v>
      </c>
      <c r="AX321" s="14" t="s">
        <v>73</v>
      </c>
      <c r="AY321" s="254" t="s">
        <v>171</v>
      </c>
    </row>
    <row r="322" s="13" customFormat="1">
      <c r="A322" s="13"/>
      <c r="B322" s="233"/>
      <c r="C322" s="234"/>
      <c r="D322" s="235" t="s">
        <v>179</v>
      </c>
      <c r="E322" s="236" t="s">
        <v>1</v>
      </c>
      <c r="F322" s="237" t="s">
        <v>2679</v>
      </c>
      <c r="G322" s="234"/>
      <c r="H322" s="236" t="s">
        <v>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179</v>
      </c>
      <c r="AU322" s="243" t="s">
        <v>82</v>
      </c>
      <c r="AV322" s="13" t="s">
        <v>80</v>
      </c>
      <c r="AW322" s="13" t="s">
        <v>30</v>
      </c>
      <c r="AX322" s="13" t="s">
        <v>73</v>
      </c>
      <c r="AY322" s="243" t="s">
        <v>171</v>
      </c>
    </row>
    <row r="323" s="14" customFormat="1">
      <c r="A323" s="14"/>
      <c r="B323" s="244"/>
      <c r="C323" s="245"/>
      <c r="D323" s="235" t="s">
        <v>179</v>
      </c>
      <c r="E323" s="246" t="s">
        <v>1</v>
      </c>
      <c r="F323" s="247" t="s">
        <v>2680</v>
      </c>
      <c r="G323" s="245"/>
      <c r="H323" s="248">
        <v>36.005000000000003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179</v>
      </c>
      <c r="AU323" s="254" t="s">
        <v>82</v>
      </c>
      <c r="AV323" s="14" t="s">
        <v>82</v>
      </c>
      <c r="AW323" s="14" t="s">
        <v>30</v>
      </c>
      <c r="AX323" s="14" t="s">
        <v>73</v>
      </c>
      <c r="AY323" s="254" t="s">
        <v>171</v>
      </c>
    </row>
    <row r="324" s="15" customFormat="1">
      <c r="A324" s="15"/>
      <c r="B324" s="255"/>
      <c r="C324" s="256"/>
      <c r="D324" s="235" t="s">
        <v>179</v>
      </c>
      <c r="E324" s="257" t="s">
        <v>1</v>
      </c>
      <c r="F324" s="258" t="s">
        <v>187</v>
      </c>
      <c r="G324" s="256"/>
      <c r="H324" s="259">
        <v>48.816000000000002</v>
      </c>
      <c r="I324" s="260"/>
      <c r="J324" s="256"/>
      <c r="K324" s="256"/>
      <c r="L324" s="261"/>
      <c r="M324" s="262"/>
      <c r="N324" s="263"/>
      <c r="O324" s="263"/>
      <c r="P324" s="263"/>
      <c r="Q324" s="263"/>
      <c r="R324" s="263"/>
      <c r="S324" s="263"/>
      <c r="T324" s="264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5" t="s">
        <v>179</v>
      </c>
      <c r="AU324" s="265" t="s">
        <v>82</v>
      </c>
      <c r="AV324" s="15" t="s">
        <v>177</v>
      </c>
      <c r="AW324" s="15" t="s">
        <v>30</v>
      </c>
      <c r="AX324" s="15" t="s">
        <v>80</v>
      </c>
      <c r="AY324" s="265" t="s">
        <v>171</v>
      </c>
    </row>
    <row r="325" s="12" customFormat="1" ht="22.8" customHeight="1">
      <c r="A325" s="12"/>
      <c r="B325" s="203"/>
      <c r="C325" s="204"/>
      <c r="D325" s="205" t="s">
        <v>72</v>
      </c>
      <c r="E325" s="217" t="s">
        <v>2684</v>
      </c>
      <c r="F325" s="217" t="s">
        <v>2685</v>
      </c>
      <c r="G325" s="204"/>
      <c r="H325" s="204"/>
      <c r="I325" s="207"/>
      <c r="J325" s="218">
        <f>BK325</f>
        <v>0</v>
      </c>
      <c r="K325" s="204"/>
      <c r="L325" s="209"/>
      <c r="M325" s="210"/>
      <c r="N325" s="211"/>
      <c r="O325" s="211"/>
      <c r="P325" s="212">
        <f>SUM(P326:P331)</f>
        <v>0</v>
      </c>
      <c r="Q325" s="211"/>
      <c r="R325" s="212">
        <f>SUM(R326:R331)</f>
        <v>0</v>
      </c>
      <c r="S325" s="211"/>
      <c r="T325" s="213">
        <f>SUM(T326:T331)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4" t="s">
        <v>82</v>
      </c>
      <c r="AT325" s="215" t="s">
        <v>72</v>
      </c>
      <c r="AU325" s="215" t="s">
        <v>80</v>
      </c>
      <c r="AY325" s="214" t="s">
        <v>171</v>
      </c>
      <c r="BK325" s="216">
        <f>SUM(BK326:BK331)</f>
        <v>0</v>
      </c>
    </row>
    <row r="326" s="2" customFormat="1" ht="16.5" customHeight="1">
      <c r="A326" s="38"/>
      <c r="B326" s="39"/>
      <c r="C326" s="219" t="s">
        <v>615</v>
      </c>
      <c r="D326" s="219" t="s">
        <v>173</v>
      </c>
      <c r="E326" s="220" t="s">
        <v>2686</v>
      </c>
      <c r="F326" s="221" t="s">
        <v>2687</v>
      </c>
      <c r="G326" s="222" t="s">
        <v>211</v>
      </c>
      <c r="H326" s="223">
        <v>48.816000000000002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38</v>
      </c>
      <c r="O326" s="91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307</v>
      </c>
      <c r="AT326" s="231" t="s">
        <v>173</v>
      </c>
      <c r="AU326" s="231" t="s">
        <v>82</v>
      </c>
      <c r="AY326" s="17" t="s">
        <v>171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80</v>
      </c>
      <c r="BK326" s="232">
        <f>ROUND(I326*H326,2)</f>
        <v>0</v>
      </c>
      <c r="BL326" s="17" t="s">
        <v>307</v>
      </c>
      <c r="BM326" s="231" t="s">
        <v>2688</v>
      </c>
    </row>
    <row r="327" s="13" customFormat="1">
      <c r="A327" s="13"/>
      <c r="B327" s="233"/>
      <c r="C327" s="234"/>
      <c r="D327" s="235" t="s">
        <v>179</v>
      </c>
      <c r="E327" s="236" t="s">
        <v>1</v>
      </c>
      <c r="F327" s="237" t="s">
        <v>2672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179</v>
      </c>
      <c r="AU327" s="243" t="s">
        <v>82</v>
      </c>
      <c r="AV327" s="13" t="s">
        <v>80</v>
      </c>
      <c r="AW327" s="13" t="s">
        <v>30</v>
      </c>
      <c r="AX327" s="13" t="s">
        <v>73</v>
      </c>
      <c r="AY327" s="243" t="s">
        <v>171</v>
      </c>
    </row>
    <row r="328" s="14" customFormat="1">
      <c r="A328" s="14"/>
      <c r="B328" s="244"/>
      <c r="C328" s="245"/>
      <c r="D328" s="235" t="s">
        <v>179</v>
      </c>
      <c r="E328" s="246" t="s">
        <v>1</v>
      </c>
      <c r="F328" s="247" t="s">
        <v>2678</v>
      </c>
      <c r="G328" s="245"/>
      <c r="H328" s="248">
        <v>12.811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179</v>
      </c>
      <c r="AU328" s="254" t="s">
        <v>82</v>
      </c>
      <c r="AV328" s="14" t="s">
        <v>82</v>
      </c>
      <c r="AW328" s="14" t="s">
        <v>30</v>
      </c>
      <c r="AX328" s="14" t="s">
        <v>73</v>
      </c>
      <c r="AY328" s="254" t="s">
        <v>171</v>
      </c>
    </row>
    <row r="329" s="13" customFormat="1">
      <c r="A329" s="13"/>
      <c r="B329" s="233"/>
      <c r="C329" s="234"/>
      <c r="D329" s="235" t="s">
        <v>179</v>
      </c>
      <c r="E329" s="236" t="s">
        <v>1</v>
      </c>
      <c r="F329" s="237" t="s">
        <v>2679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179</v>
      </c>
      <c r="AU329" s="243" t="s">
        <v>82</v>
      </c>
      <c r="AV329" s="13" t="s">
        <v>80</v>
      </c>
      <c r="AW329" s="13" t="s">
        <v>30</v>
      </c>
      <c r="AX329" s="13" t="s">
        <v>73</v>
      </c>
      <c r="AY329" s="243" t="s">
        <v>171</v>
      </c>
    </row>
    <row r="330" s="14" customFormat="1">
      <c r="A330" s="14"/>
      <c r="B330" s="244"/>
      <c r="C330" s="245"/>
      <c r="D330" s="235" t="s">
        <v>179</v>
      </c>
      <c r="E330" s="246" t="s">
        <v>1</v>
      </c>
      <c r="F330" s="247" t="s">
        <v>2680</v>
      </c>
      <c r="G330" s="245"/>
      <c r="H330" s="248">
        <v>36.005000000000003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179</v>
      </c>
      <c r="AU330" s="254" t="s">
        <v>82</v>
      </c>
      <c r="AV330" s="14" t="s">
        <v>82</v>
      </c>
      <c r="AW330" s="14" t="s">
        <v>30</v>
      </c>
      <c r="AX330" s="14" t="s">
        <v>73</v>
      </c>
      <c r="AY330" s="254" t="s">
        <v>171</v>
      </c>
    </row>
    <row r="331" s="15" customFormat="1">
      <c r="A331" s="15"/>
      <c r="B331" s="255"/>
      <c r="C331" s="256"/>
      <c r="D331" s="235" t="s">
        <v>179</v>
      </c>
      <c r="E331" s="257" t="s">
        <v>1</v>
      </c>
      <c r="F331" s="258" t="s">
        <v>187</v>
      </c>
      <c r="G331" s="256"/>
      <c r="H331" s="259">
        <v>48.816000000000002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5" t="s">
        <v>179</v>
      </c>
      <c r="AU331" s="265" t="s">
        <v>82</v>
      </c>
      <c r="AV331" s="15" t="s">
        <v>177</v>
      </c>
      <c r="AW331" s="15" t="s">
        <v>30</v>
      </c>
      <c r="AX331" s="15" t="s">
        <v>80</v>
      </c>
      <c r="AY331" s="265" t="s">
        <v>171</v>
      </c>
    </row>
    <row r="332" s="12" customFormat="1" ht="25.92" customHeight="1">
      <c r="A332" s="12"/>
      <c r="B332" s="203"/>
      <c r="C332" s="204"/>
      <c r="D332" s="205" t="s">
        <v>72</v>
      </c>
      <c r="E332" s="206" t="s">
        <v>393</v>
      </c>
      <c r="F332" s="206" t="s">
        <v>2467</v>
      </c>
      <c r="G332" s="204"/>
      <c r="H332" s="204"/>
      <c r="I332" s="207"/>
      <c r="J332" s="208">
        <f>BK332</f>
        <v>0</v>
      </c>
      <c r="K332" s="204"/>
      <c r="L332" s="209"/>
      <c r="M332" s="210"/>
      <c r="N332" s="211"/>
      <c r="O332" s="211"/>
      <c r="P332" s="212">
        <f>P333</f>
        <v>0</v>
      </c>
      <c r="Q332" s="211"/>
      <c r="R332" s="212">
        <f>R333</f>
        <v>1.7622</v>
      </c>
      <c r="S332" s="211"/>
      <c r="T332" s="213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4" t="s">
        <v>191</v>
      </c>
      <c r="AT332" s="215" t="s">
        <v>72</v>
      </c>
      <c r="AU332" s="215" t="s">
        <v>73</v>
      </c>
      <c r="AY332" s="214" t="s">
        <v>171</v>
      </c>
      <c r="BK332" s="216">
        <f>BK333</f>
        <v>0</v>
      </c>
    </row>
    <row r="333" s="12" customFormat="1" ht="22.8" customHeight="1">
      <c r="A333" s="12"/>
      <c r="B333" s="203"/>
      <c r="C333" s="204"/>
      <c r="D333" s="205" t="s">
        <v>72</v>
      </c>
      <c r="E333" s="217" t="s">
        <v>2468</v>
      </c>
      <c r="F333" s="217" t="s">
        <v>2469</v>
      </c>
      <c r="G333" s="204"/>
      <c r="H333" s="204"/>
      <c r="I333" s="207"/>
      <c r="J333" s="218">
        <f>BK333</f>
        <v>0</v>
      </c>
      <c r="K333" s="204"/>
      <c r="L333" s="209"/>
      <c r="M333" s="210"/>
      <c r="N333" s="211"/>
      <c r="O333" s="211"/>
      <c r="P333" s="212">
        <f>SUM(P334:P343)</f>
        <v>0</v>
      </c>
      <c r="Q333" s="211"/>
      <c r="R333" s="212">
        <f>SUM(R334:R343)</f>
        <v>1.7622</v>
      </c>
      <c r="S333" s="211"/>
      <c r="T333" s="213">
        <f>SUM(T334:T343)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4" t="s">
        <v>191</v>
      </c>
      <c r="AT333" s="215" t="s">
        <v>72</v>
      </c>
      <c r="AU333" s="215" t="s">
        <v>80</v>
      </c>
      <c r="AY333" s="214" t="s">
        <v>171</v>
      </c>
      <c r="BK333" s="216">
        <f>SUM(BK334:BK343)</f>
        <v>0</v>
      </c>
    </row>
    <row r="334" s="2" customFormat="1" ht="24.15" customHeight="1">
      <c r="A334" s="38"/>
      <c r="B334" s="39"/>
      <c r="C334" s="219" t="s">
        <v>620</v>
      </c>
      <c r="D334" s="219" t="s">
        <v>173</v>
      </c>
      <c r="E334" s="220" t="s">
        <v>2689</v>
      </c>
      <c r="F334" s="221" t="s">
        <v>2690</v>
      </c>
      <c r="G334" s="222" t="s">
        <v>195</v>
      </c>
      <c r="H334" s="223">
        <v>12</v>
      </c>
      <c r="I334" s="224"/>
      <c r="J334" s="225">
        <f>ROUND(I334*H334,2)</f>
        <v>0</v>
      </c>
      <c r="K334" s="226"/>
      <c r="L334" s="44"/>
      <c r="M334" s="227" t="s">
        <v>1</v>
      </c>
      <c r="N334" s="228" t="s">
        <v>38</v>
      </c>
      <c r="O334" s="91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1" t="s">
        <v>620</v>
      </c>
      <c r="AT334" s="231" t="s">
        <v>173</v>
      </c>
      <c r="AU334" s="231" t="s">
        <v>82</v>
      </c>
      <c r="AY334" s="17" t="s">
        <v>171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7" t="s">
        <v>80</v>
      </c>
      <c r="BK334" s="232">
        <f>ROUND(I334*H334,2)</f>
        <v>0</v>
      </c>
      <c r="BL334" s="17" t="s">
        <v>620</v>
      </c>
      <c r="BM334" s="231" t="s">
        <v>2691</v>
      </c>
    </row>
    <row r="335" s="13" customFormat="1">
      <c r="A335" s="13"/>
      <c r="B335" s="233"/>
      <c r="C335" s="234"/>
      <c r="D335" s="235" t="s">
        <v>179</v>
      </c>
      <c r="E335" s="236" t="s">
        <v>1</v>
      </c>
      <c r="F335" s="237" t="s">
        <v>2679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179</v>
      </c>
      <c r="AU335" s="243" t="s">
        <v>82</v>
      </c>
      <c r="AV335" s="13" t="s">
        <v>80</v>
      </c>
      <c r="AW335" s="13" t="s">
        <v>30</v>
      </c>
      <c r="AX335" s="13" t="s">
        <v>73</v>
      </c>
      <c r="AY335" s="243" t="s">
        <v>171</v>
      </c>
    </row>
    <row r="336" s="14" customFormat="1">
      <c r="A336" s="14"/>
      <c r="B336" s="244"/>
      <c r="C336" s="245"/>
      <c r="D336" s="235" t="s">
        <v>179</v>
      </c>
      <c r="E336" s="246" t="s">
        <v>1</v>
      </c>
      <c r="F336" s="247" t="s">
        <v>113</v>
      </c>
      <c r="G336" s="245"/>
      <c r="H336" s="248">
        <v>12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179</v>
      </c>
      <c r="AU336" s="254" t="s">
        <v>82</v>
      </c>
      <c r="AV336" s="14" t="s">
        <v>82</v>
      </c>
      <c r="AW336" s="14" t="s">
        <v>30</v>
      </c>
      <c r="AX336" s="14" t="s">
        <v>73</v>
      </c>
      <c r="AY336" s="254" t="s">
        <v>171</v>
      </c>
    </row>
    <row r="337" s="15" customFormat="1">
      <c r="A337" s="15"/>
      <c r="B337" s="255"/>
      <c r="C337" s="256"/>
      <c r="D337" s="235" t="s">
        <v>179</v>
      </c>
      <c r="E337" s="257" t="s">
        <v>1</v>
      </c>
      <c r="F337" s="258" t="s">
        <v>187</v>
      </c>
      <c r="G337" s="256"/>
      <c r="H337" s="259">
        <v>12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5" t="s">
        <v>179</v>
      </c>
      <c r="AU337" s="265" t="s">
        <v>82</v>
      </c>
      <c r="AV337" s="15" t="s">
        <v>177</v>
      </c>
      <c r="AW337" s="15" t="s">
        <v>30</v>
      </c>
      <c r="AX337" s="15" t="s">
        <v>80</v>
      </c>
      <c r="AY337" s="265" t="s">
        <v>171</v>
      </c>
    </row>
    <row r="338" s="2" customFormat="1" ht="16.5" customHeight="1">
      <c r="A338" s="38"/>
      <c r="B338" s="39"/>
      <c r="C338" s="266" t="s">
        <v>624</v>
      </c>
      <c r="D338" s="266" t="s">
        <v>393</v>
      </c>
      <c r="E338" s="267" t="s">
        <v>2692</v>
      </c>
      <c r="F338" s="268" t="s">
        <v>2693</v>
      </c>
      <c r="G338" s="269" t="s">
        <v>195</v>
      </c>
      <c r="H338" s="270">
        <v>12</v>
      </c>
      <c r="I338" s="271"/>
      <c r="J338" s="272">
        <f>ROUND(I338*H338,2)</f>
        <v>0</v>
      </c>
      <c r="K338" s="273"/>
      <c r="L338" s="274"/>
      <c r="M338" s="275" t="s">
        <v>1</v>
      </c>
      <c r="N338" s="276" t="s">
        <v>38</v>
      </c>
      <c r="O338" s="91"/>
      <c r="P338" s="229">
        <f>O338*H338</f>
        <v>0</v>
      </c>
      <c r="Q338" s="229">
        <v>0</v>
      </c>
      <c r="R338" s="229">
        <f>Q338*H338</f>
        <v>0</v>
      </c>
      <c r="S338" s="229">
        <v>0</v>
      </c>
      <c r="T338" s="23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1" t="s">
        <v>1482</v>
      </c>
      <c r="AT338" s="231" t="s">
        <v>393</v>
      </c>
      <c r="AU338" s="231" t="s">
        <v>82</v>
      </c>
      <c r="AY338" s="17" t="s">
        <v>171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7" t="s">
        <v>80</v>
      </c>
      <c r="BK338" s="232">
        <f>ROUND(I338*H338,2)</f>
        <v>0</v>
      </c>
      <c r="BL338" s="17" t="s">
        <v>620</v>
      </c>
      <c r="BM338" s="231" t="s">
        <v>2694</v>
      </c>
    </row>
    <row r="339" s="14" customFormat="1">
      <c r="A339" s="14"/>
      <c r="B339" s="244"/>
      <c r="C339" s="245"/>
      <c r="D339" s="235" t="s">
        <v>179</v>
      </c>
      <c r="E339" s="246" t="s">
        <v>1</v>
      </c>
      <c r="F339" s="247" t="s">
        <v>113</v>
      </c>
      <c r="G339" s="245"/>
      <c r="H339" s="248">
        <v>12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179</v>
      </c>
      <c r="AU339" s="254" t="s">
        <v>82</v>
      </c>
      <c r="AV339" s="14" t="s">
        <v>82</v>
      </c>
      <c r="AW339" s="14" t="s">
        <v>30</v>
      </c>
      <c r="AX339" s="14" t="s">
        <v>73</v>
      </c>
      <c r="AY339" s="254" t="s">
        <v>171</v>
      </c>
    </row>
    <row r="340" s="15" customFormat="1">
      <c r="A340" s="15"/>
      <c r="B340" s="255"/>
      <c r="C340" s="256"/>
      <c r="D340" s="235" t="s">
        <v>179</v>
      </c>
      <c r="E340" s="257" t="s">
        <v>1</v>
      </c>
      <c r="F340" s="258" t="s">
        <v>187</v>
      </c>
      <c r="G340" s="256"/>
      <c r="H340" s="259">
        <v>12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5" t="s">
        <v>179</v>
      </c>
      <c r="AU340" s="265" t="s">
        <v>82</v>
      </c>
      <c r="AV340" s="15" t="s">
        <v>177</v>
      </c>
      <c r="AW340" s="15" t="s">
        <v>30</v>
      </c>
      <c r="AX340" s="15" t="s">
        <v>80</v>
      </c>
      <c r="AY340" s="265" t="s">
        <v>171</v>
      </c>
    </row>
    <row r="341" s="2" customFormat="1" ht="24.15" customHeight="1">
      <c r="A341" s="38"/>
      <c r="B341" s="39"/>
      <c r="C341" s="266" t="s">
        <v>628</v>
      </c>
      <c r="D341" s="266" t="s">
        <v>393</v>
      </c>
      <c r="E341" s="267" t="s">
        <v>2695</v>
      </c>
      <c r="F341" s="268" t="s">
        <v>2696</v>
      </c>
      <c r="G341" s="269" t="s">
        <v>239</v>
      </c>
      <c r="H341" s="270">
        <v>99</v>
      </c>
      <c r="I341" s="271"/>
      <c r="J341" s="272">
        <f>ROUND(I341*H341,2)</f>
        <v>0</v>
      </c>
      <c r="K341" s="273"/>
      <c r="L341" s="274"/>
      <c r="M341" s="275" t="s">
        <v>1</v>
      </c>
      <c r="N341" s="276" t="s">
        <v>38</v>
      </c>
      <c r="O341" s="91"/>
      <c r="P341" s="229">
        <f>O341*H341</f>
        <v>0</v>
      </c>
      <c r="Q341" s="229">
        <v>0.0178</v>
      </c>
      <c r="R341" s="229">
        <f>Q341*H341</f>
        <v>1.7622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1482</v>
      </c>
      <c r="AT341" s="231" t="s">
        <v>393</v>
      </c>
      <c r="AU341" s="231" t="s">
        <v>82</v>
      </c>
      <c r="AY341" s="17" t="s">
        <v>171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80</v>
      </c>
      <c r="BK341" s="232">
        <f>ROUND(I341*H341,2)</f>
        <v>0</v>
      </c>
      <c r="BL341" s="17" t="s">
        <v>620</v>
      </c>
      <c r="BM341" s="231" t="s">
        <v>2697</v>
      </c>
    </row>
    <row r="342" s="14" customFormat="1">
      <c r="A342" s="14"/>
      <c r="B342" s="244"/>
      <c r="C342" s="245"/>
      <c r="D342" s="235" t="s">
        <v>179</v>
      </c>
      <c r="E342" s="246" t="s">
        <v>1</v>
      </c>
      <c r="F342" s="247" t="s">
        <v>2698</v>
      </c>
      <c r="G342" s="245"/>
      <c r="H342" s="248">
        <v>99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179</v>
      </c>
      <c r="AU342" s="254" t="s">
        <v>82</v>
      </c>
      <c r="AV342" s="14" t="s">
        <v>82</v>
      </c>
      <c r="AW342" s="14" t="s">
        <v>30</v>
      </c>
      <c r="AX342" s="14" t="s">
        <v>73</v>
      </c>
      <c r="AY342" s="254" t="s">
        <v>171</v>
      </c>
    </row>
    <row r="343" s="15" customFormat="1">
      <c r="A343" s="15"/>
      <c r="B343" s="255"/>
      <c r="C343" s="256"/>
      <c r="D343" s="235" t="s">
        <v>179</v>
      </c>
      <c r="E343" s="257" t="s">
        <v>1</v>
      </c>
      <c r="F343" s="258" t="s">
        <v>187</v>
      </c>
      <c r="G343" s="256"/>
      <c r="H343" s="259">
        <v>99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5" t="s">
        <v>179</v>
      </c>
      <c r="AU343" s="265" t="s">
        <v>82</v>
      </c>
      <c r="AV343" s="15" t="s">
        <v>177</v>
      </c>
      <c r="AW343" s="15" t="s">
        <v>30</v>
      </c>
      <c r="AX343" s="15" t="s">
        <v>80</v>
      </c>
      <c r="AY343" s="265" t="s">
        <v>171</v>
      </c>
    </row>
    <row r="344" s="12" customFormat="1" ht="25.92" customHeight="1">
      <c r="A344" s="12"/>
      <c r="B344" s="203"/>
      <c r="C344" s="204"/>
      <c r="D344" s="205" t="s">
        <v>72</v>
      </c>
      <c r="E344" s="206" t="s">
        <v>1972</v>
      </c>
      <c r="F344" s="206" t="s">
        <v>1973</v>
      </c>
      <c r="G344" s="204"/>
      <c r="H344" s="204"/>
      <c r="I344" s="207"/>
      <c r="J344" s="208">
        <f>BK344</f>
        <v>0</v>
      </c>
      <c r="K344" s="204"/>
      <c r="L344" s="209"/>
      <c r="M344" s="210"/>
      <c r="N344" s="211"/>
      <c r="O344" s="211"/>
      <c r="P344" s="212">
        <f>P345+P347+P351</f>
        <v>0</v>
      </c>
      <c r="Q344" s="211"/>
      <c r="R344" s="212">
        <f>R345+R347+R351</f>
        <v>0</v>
      </c>
      <c r="S344" s="211"/>
      <c r="T344" s="213">
        <f>T345+T347+T351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4" t="s">
        <v>203</v>
      </c>
      <c r="AT344" s="215" t="s">
        <v>72</v>
      </c>
      <c r="AU344" s="215" t="s">
        <v>73</v>
      </c>
      <c r="AY344" s="214" t="s">
        <v>171</v>
      </c>
      <c r="BK344" s="216">
        <f>BK345+BK347+BK351</f>
        <v>0</v>
      </c>
    </row>
    <row r="345" s="12" customFormat="1" ht="22.8" customHeight="1">
      <c r="A345" s="12"/>
      <c r="B345" s="203"/>
      <c r="C345" s="204"/>
      <c r="D345" s="205" t="s">
        <v>72</v>
      </c>
      <c r="E345" s="217" t="s">
        <v>1974</v>
      </c>
      <c r="F345" s="217" t="s">
        <v>1975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P346</f>
        <v>0</v>
      </c>
      <c r="Q345" s="211"/>
      <c r="R345" s="212">
        <f>R346</f>
        <v>0</v>
      </c>
      <c r="S345" s="211"/>
      <c r="T345" s="213">
        <f>T346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4" t="s">
        <v>203</v>
      </c>
      <c r="AT345" s="215" t="s">
        <v>72</v>
      </c>
      <c r="AU345" s="215" t="s">
        <v>80</v>
      </c>
      <c r="AY345" s="214" t="s">
        <v>171</v>
      </c>
      <c r="BK345" s="216">
        <f>BK346</f>
        <v>0</v>
      </c>
    </row>
    <row r="346" s="2" customFormat="1" ht="16.5" customHeight="1">
      <c r="A346" s="38"/>
      <c r="B346" s="39"/>
      <c r="C346" s="219" t="s">
        <v>634</v>
      </c>
      <c r="D346" s="219" t="s">
        <v>173</v>
      </c>
      <c r="E346" s="220" t="s">
        <v>1977</v>
      </c>
      <c r="F346" s="221" t="s">
        <v>1975</v>
      </c>
      <c r="G346" s="222" t="s">
        <v>1978</v>
      </c>
      <c r="H346" s="277"/>
      <c r="I346" s="224"/>
      <c r="J346" s="225">
        <f>ROUND(I346*H346,2)</f>
        <v>0</v>
      </c>
      <c r="K346" s="226"/>
      <c r="L346" s="44"/>
      <c r="M346" s="227" t="s">
        <v>1</v>
      </c>
      <c r="N346" s="228" t="s">
        <v>38</v>
      </c>
      <c r="O346" s="91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1979</v>
      </c>
      <c r="AT346" s="231" t="s">
        <v>173</v>
      </c>
      <c r="AU346" s="231" t="s">
        <v>82</v>
      </c>
      <c r="AY346" s="17" t="s">
        <v>171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80</v>
      </c>
      <c r="BK346" s="232">
        <f>ROUND(I346*H346,2)</f>
        <v>0</v>
      </c>
      <c r="BL346" s="17" t="s">
        <v>1979</v>
      </c>
      <c r="BM346" s="231" t="s">
        <v>2699</v>
      </c>
    </row>
    <row r="347" s="12" customFormat="1" ht="22.8" customHeight="1">
      <c r="A347" s="12"/>
      <c r="B347" s="203"/>
      <c r="C347" s="204"/>
      <c r="D347" s="205" t="s">
        <v>72</v>
      </c>
      <c r="E347" s="217" t="s">
        <v>1981</v>
      </c>
      <c r="F347" s="217" t="s">
        <v>1982</v>
      </c>
      <c r="G347" s="204"/>
      <c r="H347" s="204"/>
      <c r="I347" s="207"/>
      <c r="J347" s="218">
        <f>BK347</f>
        <v>0</v>
      </c>
      <c r="K347" s="204"/>
      <c r="L347" s="209"/>
      <c r="M347" s="210"/>
      <c r="N347" s="211"/>
      <c r="O347" s="211"/>
      <c r="P347" s="212">
        <f>SUM(P348:P350)</f>
        <v>0</v>
      </c>
      <c r="Q347" s="211"/>
      <c r="R347" s="212">
        <f>SUM(R348:R350)</f>
        <v>0</v>
      </c>
      <c r="S347" s="211"/>
      <c r="T347" s="213">
        <f>SUM(T348:T350)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4" t="s">
        <v>203</v>
      </c>
      <c r="AT347" s="215" t="s">
        <v>72</v>
      </c>
      <c r="AU347" s="215" t="s">
        <v>80</v>
      </c>
      <c r="AY347" s="214" t="s">
        <v>171</v>
      </c>
      <c r="BK347" s="216">
        <f>SUM(BK348:BK350)</f>
        <v>0</v>
      </c>
    </row>
    <row r="348" s="2" customFormat="1" ht="16.5" customHeight="1">
      <c r="A348" s="38"/>
      <c r="B348" s="39"/>
      <c r="C348" s="219" t="s">
        <v>638</v>
      </c>
      <c r="D348" s="219" t="s">
        <v>173</v>
      </c>
      <c r="E348" s="220" t="s">
        <v>2125</v>
      </c>
      <c r="F348" s="221" t="s">
        <v>2700</v>
      </c>
      <c r="G348" s="222" t="s">
        <v>1182</v>
      </c>
      <c r="H348" s="223">
        <v>1</v>
      </c>
      <c r="I348" s="224"/>
      <c r="J348" s="225">
        <f>ROUND(I348*H348,2)</f>
        <v>0</v>
      </c>
      <c r="K348" s="226"/>
      <c r="L348" s="44"/>
      <c r="M348" s="227" t="s">
        <v>1</v>
      </c>
      <c r="N348" s="228" t="s">
        <v>38</v>
      </c>
      <c r="O348" s="91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1979</v>
      </c>
      <c r="AT348" s="231" t="s">
        <v>173</v>
      </c>
      <c r="AU348" s="231" t="s">
        <v>82</v>
      </c>
      <c r="AY348" s="17" t="s">
        <v>171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80</v>
      </c>
      <c r="BK348" s="232">
        <f>ROUND(I348*H348,2)</f>
        <v>0</v>
      </c>
      <c r="BL348" s="17" t="s">
        <v>1979</v>
      </c>
      <c r="BM348" s="231" t="s">
        <v>2701</v>
      </c>
    </row>
    <row r="349" s="14" customFormat="1">
      <c r="A349" s="14"/>
      <c r="B349" s="244"/>
      <c r="C349" s="245"/>
      <c r="D349" s="235" t="s">
        <v>179</v>
      </c>
      <c r="E349" s="246" t="s">
        <v>1</v>
      </c>
      <c r="F349" s="247" t="s">
        <v>80</v>
      </c>
      <c r="G349" s="245"/>
      <c r="H349" s="248">
        <v>1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179</v>
      </c>
      <c r="AU349" s="254" t="s">
        <v>82</v>
      </c>
      <c r="AV349" s="14" t="s">
        <v>82</v>
      </c>
      <c r="AW349" s="14" t="s">
        <v>30</v>
      </c>
      <c r="AX349" s="14" t="s">
        <v>80</v>
      </c>
      <c r="AY349" s="254" t="s">
        <v>171</v>
      </c>
    </row>
    <row r="350" s="2" customFormat="1" ht="16.5" customHeight="1">
      <c r="A350" s="38"/>
      <c r="B350" s="39"/>
      <c r="C350" s="219" t="s">
        <v>642</v>
      </c>
      <c r="D350" s="219" t="s">
        <v>173</v>
      </c>
      <c r="E350" s="220" t="s">
        <v>1984</v>
      </c>
      <c r="F350" s="221" t="s">
        <v>1985</v>
      </c>
      <c r="G350" s="222" t="s">
        <v>1978</v>
      </c>
      <c r="H350" s="277"/>
      <c r="I350" s="224"/>
      <c r="J350" s="225">
        <f>ROUND(I350*H350,2)</f>
        <v>0</v>
      </c>
      <c r="K350" s="226"/>
      <c r="L350" s="44"/>
      <c r="M350" s="227" t="s">
        <v>1</v>
      </c>
      <c r="N350" s="228" t="s">
        <v>38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1979</v>
      </c>
      <c r="AT350" s="231" t="s">
        <v>173</v>
      </c>
      <c r="AU350" s="231" t="s">
        <v>82</v>
      </c>
      <c r="AY350" s="17" t="s">
        <v>171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80</v>
      </c>
      <c r="BK350" s="232">
        <f>ROUND(I350*H350,2)</f>
        <v>0</v>
      </c>
      <c r="BL350" s="17" t="s">
        <v>1979</v>
      </c>
      <c r="BM350" s="231" t="s">
        <v>2702</v>
      </c>
    </row>
    <row r="351" s="12" customFormat="1" ht="22.8" customHeight="1">
      <c r="A351" s="12"/>
      <c r="B351" s="203"/>
      <c r="C351" s="204"/>
      <c r="D351" s="205" t="s">
        <v>72</v>
      </c>
      <c r="E351" s="217" t="s">
        <v>1987</v>
      </c>
      <c r="F351" s="217" t="s">
        <v>1988</v>
      </c>
      <c r="G351" s="204"/>
      <c r="H351" s="204"/>
      <c r="I351" s="207"/>
      <c r="J351" s="218">
        <f>BK351</f>
        <v>0</v>
      </c>
      <c r="K351" s="204"/>
      <c r="L351" s="209"/>
      <c r="M351" s="210"/>
      <c r="N351" s="211"/>
      <c r="O351" s="211"/>
      <c r="P351" s="212">
        <f>P352</f>
        <v>0</v>
      </c>
      <c r="Q351" s="211"/>
      <c r="R351" s="212">
        <f>R352</f>
        <v>0</v>
      </c>
      <c r="S351" s="211"/>
      <c r="T351" s="213">
        <f>T352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4" t="s">
        <v>203</v>
      </c>
      <c r="AT351" s="215" t="s">
        <v>72</v>
      </c>
      <c r="AU351" s="215" t="s">
        <v>80</v>
      </c>
      <c r="AY351" s="214" t="s">
        <v>171</v>
      </c>
      <c r="BK351" s="216">
        <f>BK352</f>
        <v>0</v>
      </c>
    </row>
    <row r="352" s="2" customFormat="1" ht="16.5" customHeight="1">
      <c r="A352" s="38"/>
      <c r="B352" s="39"/>
      <c r="C352" s="219" t="s">
        <v>648</v>
      </c>
      <c r="D352" s="219" t="s">
        <v>173</v>
      </c>
      <c r="E352" s="220" t="s">
        <v>1990</v>
      </c>
      <c r="F352" s="221" t="s">
        <v>1988</v>
      </c>
      <c r="G352" s="222" t="s">
        <v>1978</v>
      </c>
      <c r="H352" s="277"/>
      <c r="I352" s="224"/>
      <c r="J352" s="225">
        <f>ROUND(I352*H352,2)</f>
        <v>0</v>
      </c>
      <c r="K352" s="226"/>
      <c r="L352" s="44"/>
      <c r="M352" s="278" t="s">
        <v>1</v>
      </c>
      <c r="N352" s="279" t="s">
        <v>38</v>
      </c>
      <c r="O352" s="280"/>
      <c r="P352" s="281">
        <f>O352*H352</f>
        <v>0</v>
      </c>
      <c r="Q352" s="281">
        <v>0</v>
      </c>
      <c r="R352" s="281">
        <f>Q352*H352</f>
        <v>0</v>
      </c>
      <c r="S352" s="281">
        <v>0</v>
      </c>
      <c r="T352" s="282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1979</v>
      </c>
      <c r="AT352" s="231" t="s">
        <v>173</v>
      </c>
      <c r="AU352" s="231" t="s">
        <v>82</v>
      </c>
      <c r="AY352" s="17" t="s">
        <v>171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80</v>
      </c>
      <c r="BK352" s="232">
        <f>ROUND(I352*H352,2)</f>
        <v>0</v>
      </c>
      <c r="BL352" s="17" t="s">
        <v>1979</v>
      </c>
      <c r="BM352" s="231" t="s">
        <v>2703</v>
      </c>
    </row>
    <row r="353" s="2" customFormat="1" ht="6.96" customHeight="1">
      <c r="A353" s="38"/>
      <c r="B353" s="66"/>
      <c r="C353" s="67"/>
      <c r="D353" s="67"/>
      <c r="E353" s="67"/>
      <c r="F353" s="67"/>
      <c r="G353" s="67"/>
      <c r="H353" s="67"/>
      <c r="I353" s="67"/>
      <c r="J353" s="67"/>
      <c r="K353" s="67"/>
      <c r="L353" s="44"/>
      <c r="M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</row>
  </sheetData>
  <sheetProtection sheet="1" autoFilter="0" formatColumns="0" formatRows="0" objects="1" scenarios="1" spinCount="100000" saltValue="QKrV2xlVJS9KhiTYC27+A7S1PBrpODoS4whA6y5rraj9X4bS8TLGMNx+eqTX97JXSNXWgVBIQ9B9aKE8KZwq/Q==" hashValue="RLX4qb4E3/bqD/akKG3jGBRE9KI+x+CrYYX+dw8NdbvvjGsWeTQ7iKuliZzpvwpsi/JE34Q0kpke/scJroQ2dA==" algorithmName="SHA-512" password="CC35"/>
  <autoFilter ref="C135:K352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2704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ROUND((SUM(BE127:BE211)),  2)</f>
        <v>0</v>
      </c>
      <c r="G33" s="38"/>
      <c r="H33" s="38"/>
      <c r="I33" s="155">
        <v>0.20999999999999999</v>
      </c>
      <c r="J33" s="154">
        <f>ROUND(((SUM(BE127:BE211))*I33),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ROUND((SUM(BF127:BF211)),  2)</f>
        <v>0</v>
      </c>
      <c r="G34" s="38"/>
      <c r="H34" s="38"/>
      <c r="I34" s="155">
        <v>0.14999999999999999</v>
      </c>
      <c r="J34" s="154">
        <f>ROUND(((SUM(BF127:BF211))*I34),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ROUND((SUM(BG127:BG211)),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ROUND((SUM(BH127:BH211)),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ROUND((SUM(BI127:BI211)),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Tribuny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128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129</v>
      </c>
      <c r="E99" s="188"/>
      <c r="F99" s="188"/>
      <c r="G99" s="188"/>
      <c r="H99" s="188"/>
      <c r="I99" s="188"/>
      <c r="J99" s="189">
        <f>J151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130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131</v>
      </c>
      <c r="E101" s="182"/>
      <c r="F101" s="182"/>
      <c r="G101" s="182"/>
      <c r="H101" s="182"/>
      <c r="I101" s="182"/>
      <c r="J101" s="183">
        <f>J162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1994</v>
      </c>
      <c r="E102" s="188"/>
      <c r="F102" s="188"/>
      <c r="G102" s="188"/>
      <c r="H102" s="188"/>
      <c r="I102" s="188"/>
      <c r="J102" s="189">
        <f>J163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1995</v>
      </c>
      <c r="E103" s="188"/>
      <c r="F103" s="188"/>
      <c r="G103" s="188"/>
      <c r="H103" s="188"/>
      <c r="I103" s="188"/>
      <c r="J103" s="189">
        <f>J198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152</v>
      </c>
      <c r="E104" s="182"/>
      <c r="F104" s="182"/>
      <c r="G104" s="182"/>
      <c r="H104" s="182"/>
      <c r="I104" s="182"/>
      <c r="J104" s="183">
        <f>J205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153</v>
      </c>
      <c r="E105" s="188"/>
      <c r="F105" s="188"/>
      <c r="G105" s="188"/>
      <c r="H105" s="188"/>
      <c r="I105" s="188"/>
      <c r="J105" s="189">
        <f>J206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154</v>
      </c>
      <c r="E106" s="188"/>
      <c r="F106" s="188"/>
      <c r="G106" s="188"/>
      <c r="H106" s="188"/>
      <c r="I106" s="188"/>
      <c r="J106" s="189">
        <f>J208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155</v>
      </c>
      <c r="E107" s="188"/>
      <c r="F107" s="188"/>
      <c r="G107" s="188"/>
      <c r="H107" s="188"/>
      <c r="I107" s="188"/>
      <c r="J107" s="189">
        <f>J210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156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Sportoviště Hanspaulka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05 - Tribuny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79" t="str">
        <f>IF(J12="","",J12)</f>
        <v>3. 1. 2023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 xml:space="preserve"> </v>
      </c>
      <c r="G123" s="40"/>
      <c r="H123" s="40"/>
      <c r="I123" s="32" t="s">
        <v>29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32" t="s">
        <v>31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157</v>
      </c>
      <c r="D126" s="194" t="s">
        <v>58</v>
      </c>
      <c r="E126" s="194" t="s">
        <v>54</v>
      </c>
      <c r="F126" s="194" t="s">
        <v>55</v>
      </c>
      <c r="G126" s="194" t="s">
        <v>158</v>
      </c>
      <c r="H126" s="194" t="s">
        <v>159</v>
      </c>
      <c r="I126" s="194" t="s">
        <v>160</v>
      </c>
      <c r="J126" s="195" t="s">
        <v>121</v>
      </c>
      <c r="K126" s="196" t="s">
        <v>161</v>
      </c>
      <c r="L126" s="197"/>
      <c r="M126" s="100" t="s">
        <v>1</v>
      </c>
      <c r="N126" s="101" t="s">
        <v>37</v>
      </c>
      <c r="O126" s="101" t="s">
        <v>162</v>
      </c>
      <c r="P126" s="101" t="s">
        <v>163</v>
      </c>
      <c r="Q126" s="101" t="s">
        <v>164</v>
      </c>
      <c r="R126" s="101" t="s">
        <v>165</v>
      </c>
      <c r="S126" s="101" t="s">
        <v>166</v>
      </c>
      <c r="T126" s="102" t="s">
        <v>167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168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P128+P162+P205</f>
        <v>0</v>
      </c>
      <c r="Q127" s="104"/>
      <c r="R127" s="200">
        <f>R128+R162+R205</f>
        <v>3.0703777499999996</v>
      </c>
      <c r="S127" s="104"/>
      <c r="T127" s="201">
        <f>T128+T162+T205</f>
        <v>0.438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123</v>
      </c>
      <c r="BK127" s="202">
        <f>BK128+BK162+BK205</f>
        <v>0</v>
      </c>
    </row>
    <row r="128" s="12" customFormat="1" ht="25.92" customHeight="1">
      <c r="A128" s="12"/>
      <c r="B128" s="203"/>
      <c r="C128" s="204"/>
      <c r="D128" s="205" t="s">
        <v>72</v>
      </c>
      <c r="E128" s="206" t="s">
        <v>169</v>
      </c>
      <c r="F128" s="206" t="s">
        <v>170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P129+P151+P159</f>
        <v>0</v>
      </c>
      <c r="Q128" s="211"/>
      <c r="R128" s="212">
        <f>R129+R151+R159</f>
        <v>1.6579919999999997</v>
      </c>
      <c r="S128" s="211"/>
      <c r="T128" s="213">
        <f>T129+T151+T159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80</v>
      </c>
      <c r="AT128" s="215" t="s">
        <v>72</v>
      </c>
      <c r="AU128" s="215" t="s">
        <v>73</v>
      </c>
      <c r="AY128" s="214" t="s">
        <v>171</v>
      </c>
      <c r="BK128" s="216">
        <f>BK129+BK151+BK159</f>
        <v>0</v>
      </c>
    </row>
    <row r="129" s="12" customFormat="1" ht="22.8" customHeight="1">
      <c r="A129" s="12"/>
      <c r="B129" s="203"/>
      <c r="C129" s="204"/>
      <c r="D129" s="205" t="s">
        <v>72</v>
      </c>
      <c r="E129" s="217" t="s">
        <v>242</v>
      </c>
      <c r="F129" s="217" t="s">
        <v>403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SUM(P130:P150)</f>
        <v>0</v>
      </c>
      <c r="Q129" s="211"/>
      <c r="R129" s="212">
        <f>SUM(R130:R150)</f>
        <v>1.6579919999999997</v>
      </c>
      <c r="S129" s="211"/>
      <c r="T129" s="213">
        <f>SUM(T130:T150)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80</v>
      </c>
      <c r="AT129" s="215" t="s">
        <v>72</v>
      </c>
      <c r="AU129" s="215" t="s">
        <v>80</v>
      </c>
      <c r="AY129" s="214" t="s">
        <v>171</v>
      </c>
      <c r="BK129" s="216">
        <f>SUM(BK130:BK150)</f>
        <v>0</v>
      </c>
    </row>
    <row r="130" s="2" customFormat="1" ht="24.15" customHeight="1">
      <c r="A130" s="38"/>
      <c r="B130" s="39"/>
      <c r="C130" s="219" t="s">
        <v>80</v>
      </c>
      <c r="D130" s="219" t="s">
        <v>173</v>
      </c>
      <c r="E130" s="220" t="s">
        <v>2036</v>
      </c>
      <c r="F130" s="221" t="s">
        <v>2037</v>
      </c>
      <c r="G130" s="222" t="s">
        <v>211</v>
      </c>
      <c r="H130" s="223">
        <v>50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177</v>
      </c>
      <c r="AT130" s="231" t="s">
        <v>173</v>
      </c>
      <c r="AU130" s="231" t="s">
        <v>82</v>
      </c>
      <c r="AY130" s="17" t="s">
        <v>171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80</v>
      </c>
      <c r="BK130" s="232">
        <f>ROUND(I130*H130,2)</f>
        <v>0</v>
      </c>
      <c r="BL130" s="17" t="s">
        <v>177</v>
      </c>
      <c r="BM130" s="231" t="s">
        <v>2705</v>
      </c>
    </row>
    <row r="131" s="13" customFormat="1">
      <c r="A131" s="13"/>
      <c r="B131" s="233"/>
      <c r="C131" s="234"/>
      <c r="D131" s="235" t="s">
        <v>179</v>
      </c>
      <c r="E131" s="236" t="s">
        <v>1</v>
      </c>
      <c r="F131" s="237" t="s">
        <v>2039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179</v>
      </c>
      <c r="AU131" s="243" t="s">
        <v>82</v>
      </c>
      <c r="AV131" s="13" t="s">
        <v>80</v>
      </c>
      <c r="AW131" s="13" t="s">
        <v>30</v>
      </c>
      <c r="AX131" s="13" t="s">
        <v>73</v>
      </c>
      <c r="AY131" s="243" t="s">
        <v>171</v>
      </c>
    </row>
    <row r="132" s="14" customFormat="1">
      <c r="A132" s="14"/>
      <c r="B132" s="244"/>
      <c r="C132" s="245"/>
      <c r="D132" s="235" t="s">
        <v>179</v>
      </c>
      <c r="E132" s="246" t="s">
        <v>1</v>
      </c>
      <c r="F132" s="247" t="s">
        <v>285</v>
      </c>
      <c r="G132" s="245"/>
      <c r="H132" s="248">
        <v>50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82</v>
      </c>
      <c r="AV132" s="14" t="s">
        <v>82</v>
      </c>
      <c r="AW132" s="14" t="s">
        <v>30</v>
      </c>
      <c r="AX132" s="14" t="s">
        <v>80</v>
      </c>
      <c r="AY132" s="254" t="s">
        <v>171</v>
      </c>
    </row>
    <row r="133" s="2" customFormat="1" ht="16.5" customHeight="1">
      <c r="A133" s="38"/>
      <c r="B133" s="39"/>
      <c r="C133" s="219" t="s">
        <v>82</v>
      </c>
      <c r="D133" s="219" t="s">
        <v>173</v>
      </c>
      <c r="E133" s="220" t="s">
        <v>2706</v>
      </c>
      <c r="F133" s="221" t="s">
        <v>2707</v>
      </c>
      <c r="G133" s="222" t="s">
        <v>211</v>
      </c>
      <c r="H133" s="223">
        <v>100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1.0000000000000001E-05</v>
      </c>
      <c r="R133" s="229">
        <f>Q133*H133</f>
        <v>0.001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177</v>
      </c>
      <c r="AT133" s="231" t="s">
        <v>173</v>
      </c>
      <c r="AU133" s="231" t="s">
        <v>82</v>
      </c>
      <c r="AY133" s="17" t="s">
        <v>171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80</v>
      </c>
      <c r="BK133" s="232">
        <f>ROUND(I133*H133,2)</f>
        <v>0</v>
      </c>
      <c r="BL133" s="17" t="s">
        <v>177</v>
      </c>
      <c r="BM133" s="231" t="s">
        <v>2708</v>
      </c>
    </row>
    <row r="134" s="13" customFormat="1">
      <c r="A134" s="13"/>
      <c r="B134" s="233"/>
      <c r="C134" s="234"/>
      <c r="D134" s="235" t="s">
        <v>179</v>
      </c>
      <c r="E134" s="236" t="s">
        <v>1</v>
      </c>
      <c r="F134" s="237" t="s">
        <v>93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179</v>
      </c>
      <c r="AU134" s="243" t="s">
        <v>82</v>
      </c>
      <c r="AV134" s="13" t="s">
        <v>80</v>
      </c>
      <c r="AW134" s="13" t="s">
        <v>30</v>
      </c>
      <c r="AX134" s="13" t="s">
        <v>73</v>
      </c>
      <c r="AY134" s="243" t="s">
        <v>171</v>
      </c>
    </row>
    <row r="135" s="14" customFormat="1">
      <c r="A135" s="14"/>
      <c r="B135" s="244"/>
      <c r="C135" s="245"/>
      <c r="D135" s="235" t="s">
        <v>179</v>
      </c>
      <c r="E135" s="246" t="s">
        <v>1</v>
      </c>
      <c r="F135" s="247" t="s">
        <v>792</v>
      </c>
      <c r="G135" s="245"/>
      <c r="H135" s="248">
        <v>100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82</v>
      </c>
      <c r="AV135" s="14" t="s">
        <v>82</v>
      </c>
      <c r="AW135" s="14" t="s">
        <v>30</v>
      </c>
      <c r="AX135" s="14" t="s">
        <v>73</v>
      </c>
      <c r="AY135" s="254" t="s">
        <v>171</v>
      </c>
    </row>
    <row r="136" s="15" customFormat="1">
      <c r="A136" s="15"/>
      <c r="B136" s="255"/>
      <c r="C136" s="256"/>
      <c r="D136" s="235" t="s">
        <v>179</v>
      </c>
      <c r="E136" s="257" t="s">
        <v>1</v>
      </c>
      <c r="F136" s="258" t="s">
        <v>187</v>
      </c>
      <c r="G136" s="256"/>
      <c r="H136" s="259">
        <v>100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179</v>
      </c>
      <c r="AU136" s="265" t="s">
        <v>82</v>
      </c>
      <c r="AV136" s="15" t="s">
        <v>177</v>
      </c>
      <c r="AW136" s="15" t="s">
        <v>30</v>
      </c>
      <c r="AX136" s="15" t="s">
        <v>80</v>
      </c>
      <c r="AY136" s="265" t="s">
        <v>171</v>
      </c>
    </row>
    <row r="137" s="2" customFormat="1" ht="24.15" customHeight="1">
      <c r="A137" s="38"/>
      <c r="B137" s="39"/>
      <c r="C137" s="219" t="s">
        <v>191</v>
      </c>
      <c r="D137" s="219" t="s">
        <v>173</v>
      </c>
      <c r="E137" s="220" t="s">
        <v>2709</v>
      </c>
      <c r="F137" s="221" t="s">
        <v>2710</v>
      </c>
      <c r="G137" s="222" t="s">
        <v>211</v>
      </c>
      <c r="H137" s="223">
        <v>42.399999999999999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0.039079999999999997</v>
      </c>
      <c r="R137" s="229">
        <f>Q137*H137</f>
        <v>1.6569919999999998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177</v>
      </c>
      <c r="AT137" s="231" t="s">
        <v>173</v>
      </c>
      <c r="AU137" s="231" t="s">
        <v>82</v>
      </c>
      <c r="AY137" s="17" t="s">
        <v>171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80</v>
      </c>
      <c r="BK137" s="232">
        <f>ROUND(I137*H137,2)</f>
        <v>0</v>
      </c>
      <c r="BL137" s="17" t="s">
        <v>177</v>
      </c>
      <c r="BM137" s="231" t="s">
        <v>2711</v>
      </c>
    </row>
    <row r="138" s="13" customFormat="1">
      <c r="A138" s="13"/>
      <c r="B138" s="233"/>
      <c r="C138" s="234"/>
      <c r="D138" s="235" t="s">
        <v>179</v>
      </c>
      <c r="E138" s="236" t="s">
        <v>1</v>
      </c>
      <c r="F138" s="237" t="s">
        <v>2712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179</v>
      </c>
      <c r="AU138" s="243" t="s">
        <v>82</v>
      </c>
      <c r="AV138" s="13" t="s">
        <v>80</v>
      </c>
      <c r="AW138" s="13" t="s">
        <v>30</v>
      </c>
      <c r="AX138" s="13" t="s">
        <v>73</v>
      </c>
      <c r="AY138" s="243" t="s">
        <v>171</v>
      </c>
    </row>
    <row r="139" s="13" customFormat="1">
      <c r="A139" s="13"/>
      <c r="B139" s="233"/>
      <c r="C139" s="234"/>
      <c r="D139" s="235" t="s">
        <v>179</v>
      </c>
      <c r="E139" s="236" t="s">
        <v>1</v>
      </c>
      <c r="F139" s="237" t="s">
        <v>2713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179</v>
      </c>
      <c r="AU139" s="243" t="s">
        <v>82</v>
      </c>
      <c r="AV139" s="13" t="s">
        <v>80</v>
      </c>
      <c r="AW139" s="13" t="s">
        <v>30</v>
      </c>
      <c r="AX139" s="13" t="s">
        <v>73</v>
      </c>
      <c r="AY139" s="243" t="s">
        <v>171</v>
      </c>
    </row>
    <row r="140" s="14" customFormat="1">
      <c r="A140" s="14"/>
      <c r="B140" s="244"/>
      <c r="C140" s="245"/>
      <c r="D140" s="235" t="s">
        <v>179</v>
      </c>
      <c r="E140" s="246" t="s">
        <v>1</v>
      </c>
      <c r="F140" s="247" t="s">
        <v>2714</v>
      </c>
      <c r="G140" s="245"/>
      <c r="H140" s="248">
        <v>30.399999999999999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82</v>
      </c>
      <c r="AV140" s="14" t="s">
        <v>82</v>
      </c>
      <c r="AW140" s="14" t="s">
        <v>30</v>
      </c>
      <c r="AX140" s="14" t="s">
        <v>73</v>
      </c>
      <c r="AY140" s="254" t="s">
        <v>171</v>
      </c>
    </row>
    <row r="141" s="13" customFormat="1">
      <c r="A141" s="13"/>
      <c r="B141" s="233"/>
      <c r="C141" s="234"/>
      <c r="D141" s="235" t="s">
        <v>179</v>
      </c>
      <c r="E141" s="236" t="s">
        <v>1</v>
      </c>
      <c r="F141" s="237" t="s">
        <v>2715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179</v>
      </c>
      <c r="AU141" s="243" t="s">
        <v>82</v>
      </c>
      <c r="AV141" s="13" t="s">
        <v>80</v>
      </c>
      <c r="AW141" s="13" t="s">
        <v>30</v>
      </c>
      <c r="AX141" s="13" t="s">
        <v>73</v>
      </c>
      <c r="AY141" s="243" t="s">
        <v>171</v>
      </c>
    </row>
    <row r="142" s="14" customFormat="1">
      <c r="A142" s="14"/>
      <c r="B142" s="244"/>
      <c r="C142" s="245"/>
      <c r="D142" s="235" t="s">
        <v>179</v>
      </c>
      <c r="E142" s="246" t="s">
        <v>1</v>
      </c>
      <c r="F142" s="247" t="s">
        <v>2716</v>
      </c>
      <c r="G142" s="245"/>
      <c r="H142" s="248">
        <v>12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82</v>
      </c>
      <c r="AV142" s="14" t="s">
        <v>82</v>
      </c>
      <c r="AW142" s="14" t="s">
        <v>30</v>
      </c>
      <c r="AX142" s="14" t="s">
        <v>73</v>
      </c>
      <c r="AY142" s="254" t="s">
        <v>171</v>
      </c>
    </row>
    <row r="143" s="15" customFormat="1">
      <c r="A143" s="15"/>
      <c r="B143" s="255"/>
      <c r="C143" s="256"/>
      <c r="D143" s="235" t="s">
        <v>179</v>
      </c>
      <c r="E143" s="257" t="s">
        <v>1</v>
      </c>
      <c r="F143" s="258" t="s">
        <v>187</v>
      </c>
      <c r="G143" s="256"/>
      <c r="H143" s="259">
        <v>42.399999999999999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179</v>
      </c>
      <c r="AU143" s="265" t="s">
        <v>82</v>
      </c>
      <c r="AV143" s="15" t="s">
        <v>177</v>
      </c>
      <c r="AW143" s="15" t="s">
        <v>30</v>
      </c>
      <c r="AX143" s="15" t="s">
        <v>80</v>
      </c>
      <c r="AY143" s="265" t="s">
        <v>171</v>
      </c>
    </row>
    <row r="144" s="2" customFormat="1" ht="24.15" customHeight="1">
      <c r="A144" s="38"/>
      <c r="B144" s="39"/>
      <c r="C144" s="219" t="s">
        <v>177</v>
      </c>
      <c r="D144" s="219" t="s">
        <v>173</v>
      </c>
      <c r="E144" s="220" t="s">
        <v>2717</v>
      </c>
      <c r="F144" s="221" t="s">
        <v>2718</v>
      </c>
      <c r="G144" s="222" t="s">
        <v>211</v>
      </c>
      <c r="H144" s="223">
        <v>42.399999999999999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177</v>
      </c>
      <c r="AT144" s="231" t="s">
        <v>173</v>
      </c>
      <c r="AU144" s="231" t="s">
        <v>82</v>
      </c>
      <c r="AY144" s="17" t="s">
        <v>171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80</v>
      </c>
      <c r="BK144" s="232">
        <f>ROUND(I144*H144,2)</f>
        <v>0</v>
      </c>
      <c r="BL144" s="17" t="s">
        <v>177</v>
      </c>
      <c r="BM144" s="231" t="s">
        <v>2719</v>
      </c>
    </row>
    <row r="145" s="13" customFormat="1">
      <c r="A145" s="13"/>
      <c r="B145" s="233"/>
      <c r="C145" s="234"/>
      <c r="D145" s="235" t="s">
        <v>179</v>
      </c>
      <c r="E145" s="236" t="s">
        <v>1</v>
      </c>
      <c r="F145" s="237" t="s">
        <v>2712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82</v>
      </c>
      <c r="AV145" s="13" t="s">
        <v>80</v>
      </c>
      <c r="AW145" s="13" t="s">
        <v>30</v>
      </c>
      <c r="AX145" s="13" t="s">
        <v>73</v>
      </c>
      <c r="AY145" s="243" t="s">
        <v>171</v>
      </c>
    </row>
    <row r="146" s="13" customFormat="1">
      <c r="A146" s="13"/>
      <c r="B146" s="233"/>
      <c r="C146" s="234"/>
      <c r="D146" s="235" t="s">
        <v>179</v>
      </c>
      <c r="E146" s="236" t="s">
        <v>1</v>
      </c>
      <c r="F146" s="237" t="s">
        <v>2713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179</v>
      </c>
      <c r="AU146" s="243" t="s">
        <v>82</v>
      </c>
      <c r="AV146" s="13" t="s">
        <v>80</v>
      </c>
      <c r="AW146" s="13" t="s">
        <v>30</v>
      </c>
      <c r="AX146" s="13" t="s">
        <v>73</v>
      </c>
      <c r="AY146" s="243" t="s">
        <v>171</v>
      </c>
    </row>
    <row r="147" s="14" customFormat="1">
      <c r="A147" s="14"/>
      <c r="B147" s="244"/>
      <c r="C147" s="245"/>
      <c r="D147" s="235" t="s">
        <v>179</v>
      </c>
      <c r="E147" s="246" t="s">
        <v>1</v>
      </c>
      <c r="F147" s="247" t="s">
        <v>2714</v>
      </c>
      <c r="G147" s="245"/>
      <c r="H147" s="248">
        <v>30.399999999999999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179</v>
      </c>
      <c r="AU147" s="254" t="s">
        <v>82</v>
      </c>
      <c r="AV147" s="14" t="s">
        <v>82</v>
      </c>
      <c r="AW147" s="14" t="s">
        <v>30</v>
      </c>
      <c r="AX147" s="14" t="s">
        <v>73</v>
      </c>
      <c r="AY147" s="254" t="s">
        <v>171</v>
      </c>
    </row>
    <row r="148" s="13" customFormat="1">
      <c r="A148" s="13"/>
      <c r="B148" s="233"/>
      <c r="C148" s="234"/>
      <c r="D148" s="235" t="s">
        <v>179</v>
      </c>
      <c r="E148" s="236" t="s">
        <v>1</v>
      </c>
      <c r="F148" s="237" t="s">
        <v>2715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179</v>
      </c>
      <c r="AU148" s="243" t="s">
        <v>82</v>
      </c>
      <c r="AV148" s="13" t="s">
        <v>80</v>
      </c>
      <c r="AW148" s="13" t="s">
        <v>30</v>
      </c>
      <c r="AX148" s="13" t="s">
        <v>73</v>
      </c>
      <c r="AY148" s="243" t="s">
        <v>171</v>
      </c>
    </row>
    <row r="149" s="14" customFormat="1">
      <c r="A149" s="14"/>
      <c r="B149" s="244"/>
      <c r="C149" s="245"/>
      <c r="D149" s="235" t="s">
        <v>179</v>
      </c>
      <c r="E149" s="246" t="s">
        <v>1</v>
      </c>
      <c r="F149" s="247" t="s">
        <v>2716</v>
      </c>
      <c r="G149" s="245"/>
      <c r="H149" s="248">
        <v>12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179</v>
      </c>
      <c r="AU149" s="254" t="s">
        <v>82</v>
      </c>
      <c r="AV149" s="14" t="s">
        <v>82</v>
      </c>
      <c r="AW149" s="14" t="s">
        <v>30</v>
      </c>
      <c r="AX149" s="14" t="s">
        <v>73</v>
      </c>
      <c r="AY149" s="254" t="s">
        <v>171</v>
      </c>
    </row>
    <row r="150" s="15" customFormat="1">
      <c r="A150" s="15"/>
      <c r="B150" s="255"/>
      <c r="C150" s="256"/>
      <c r="D150" s="235" t="s">
        <v>179</v>
      </c>
      <c r="E150" s="257" t="s">
        <v>1</v>
      </c>
      <c r="F150" s="258" t="s">
        <v>187</v>
      </c>
      <c r="G150" s="256"/>
      <c r="H150" s="259">
        <v>42.399999999999999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179</v>
      </c>
      <c r="AU150" s="265" t="s">
        <v>82</v>
      </c>
      <c r="AV150" s="15" t="s">
        <v>177</v>
      </c>
      <c r="AW150" s="15" t="s">
        <v>30</v>
      </c>
      <c r="AX150" s="15" t="s">
        <v>80</v>
      </c>
      <c r="AY150" s="265" t="s">
        <v>171</v>
      </c>
    </row>
    <row r="151" s="12" customFormat="1" ht="22.8" customHeight="1">
      <c r="A151" s="12"/>
      <c r="B151" s="203"/>
      <c r="C151" s="204"/>
      <c r="D151" s="205" t="s">
        <v>72</v>
      </c>
      <c r="E151" s="217" t="s">
        <v>569</v>
      </c>
      <c r="F151" s="217" t="s">
        <v>570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SUM(P152:P158)</f>
        <v>0</v>
      </c>
      <c r="Q151" s="211"/>
      <c r="R151" s="212">
        <f>SUM(R152:R158)</f>
        <v>0</v>
      </c>
      <c r="S151" s="211"/>
      <c r="T151" s="213">
        <f>SUM(T152:T158)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80</v>
      </c>
      <c r="AT151" s="215" t="s">
        <v>72</v>
      </c>
      <c r="AU151" s="215" t="s">
        <v>80</v>
      </c>
      <c r="AY151" s="214" t="s">
        <v>171</v>
      </c>
      <c r="BK151" s="216">
        <f>SUM(BK152:BK158)</f>
        <v>0</v>
      </c>
    </row>
    <row r="152" s="2" customFormat="1" ht="24.15" customHeight="1">
      <c r="A152" s="38"/>
      <c r="B152" s="39"/>
      <c r="C152" s="219" t="s">
        <v>203</v>
      </c>
      <c r="D152" s="219" t="s">
        <v>173</v>
      </c>
      <c r="E152" s="220" t="s">
        <v>572</v>
      </c>
      <c r="F152" s="221" t="s">
        <v>573</v>
      </c>
      <c r="G152" s="222" t="s">
        <v>371</v>
      </c>
      <c r="H152" s="223">
        <v>0.438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177</v>
      </c>
      <c r="AT152" s="231" t="s">
        <v>173</v>
      </c>
      <c r="AU152" s="231" t="s">
        <v>82</v>
      </c>
      <c r="AY152" s="17" t="s">
        <v>171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80</v>
      </c>
      <c r="BK152" s="232">
        <f>ROUND(I152*H152,2)</f>
        <v>0</v>
      </c>
      <c r="BL152" s="17" t="s">
        <v>177</v>
      </c>
      <c r="BM152" s="231" t="s">
        <v>2720</v>
      </c>
    </row>
    <row r="153" s="2" customFormat="1" ht="33" customHeight="1">
      <c r="A153" s="38"/>
      <c r="B153" s="39"/>
      <c r="C153" s="219" t="s">
        <v>208</v>
      </c>
      <c r="D153" s="219" t="s">
        <v>173</v>
      </c>
      <c r="E153" s="220" t="s">
        <v>576</v>
      </c>
      <c r="F153" s="221" t="s">
        <v>577</v>
      </c>
      <c r="G153" s="222" t="s">
        <v>371</v>
      </c>
      <c r="H153" s="223">
        <v>4.3799999999999999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177</v>
      </c>
      <c r="AT153" s="231" t="s">
        <v>173</v>
      </c>
      <c r="AU153" s="231" t="s">
        <v>82</v>
      </c>
      <c r="AY153" s="17" t="s">
        <v>171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80</v>
      </c>
      <c r="BK153" s="232">
        <f>ROUND(I153*H153,2)</f>
        <v>0</v>
      </c>
      <c r="BL153" s="17" t="s">
        <v>177</v>
      </c>
      <c r="BM153" s="231" t="s">
        <v>2721</v>
      </c>
    </row>
    <row r="154" s="14" customFormat="1">
      <c r="A154" s="14"/>
      <c r="B154" s="244"/>
      <c r="C154" s="245"/>
      <c r="D154" s="235" t="s">
        <v>179</v>
      </c>
      <c r="E154" s="245"/>
      <c r="F154" s="247" t="s">
        <v>2722</v>
      </c>
      <c r="G154" s="245"/>
      <c r="H154" s="248">
        <v>4.3799999999999999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179</v>
      </c>
      <c r="AU154" s="254" t="s">
        <v>82</v>
      </c>
      <c r="AV154" s="14" t="s">
        <v>82</v>
      </c>
      <c r="AW154" s="14" t="s">
        <v>4</v>
      </c>
      <c r="AX154" s="14" t="s">
        <v>80</v>
      </c>
      <c r="AY154" s="254" t="s">
        <v>171</v>
      </c>
    </row>
    <row r="155" s="2" customFormat="1" ht="24.15" customHeight="1">
      <c r="A155" s="38"/>
      <c r="B155" s="39"/>
      <c r="C155" s="219" t="s">
        <v>220</v>
      </c>
      <c r="D155" s="219" t="s">
        <v>173</v>
      </c>
      <c r="E155" s="220" t="s">
        <v>581</v>
      </c>
      <c r="F155" s="221" t="s">
        <v>582</v>
      </c>
      <c r="G155" s="222" t="s">
        <v>371</v>
      </c>
      <c r="H155" s="223">
        <v>0.438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38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177</v>
      </c>
      <c r="AT155" s="231" t="s">
        <v>173</v>
      </c>
      <c r="AU155" s="231" t="s">
        <v>82</v>
      </c>
      <c r="AY155" s="17" t="s">
        <v>171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80</v>
      </c>
      <c r="BK155" s="232">
        <f>ROUND(I155*H155,2)</f>
        <v>0</v>
      </c>
      <c r="BL155" s="17" t="s">
        <v>177</v>
      </c>
      <c r="BM155" s="231" t="s">
        <v>2723</v>
      </c>
    </row>
    <row r="156" s="2" customFormat="1" ht="24.15" customHeight="1">
      <c r="A156" s="38"/>
      <c r="B156" s="39"/>
      <c r="C156" s="219" t="s">
        <v>236</v>
      </c>
      <c r="D156" s="219" t="s">
        <v>173</v>
      </c>
      <c r="E156" s="220" t="s">
        <v>585</v>
      </c>
      <c r="F156" s="221" t="s">
        <v>586</v>
      </c>
      <c r="G156" s="222" t="s">
        <v>371</v>
      </c>
      <c r="H156" s="223">
        <v>8.3219999999999992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38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177</v>
      </c>
      <c r="AT156" s="231" t="s">
        <v>173</v>
      </c>
      <c r="AU156" s="231" t="s">
        <v>82</v>
      </c>
      <c r="AY156" s="17" t="s">
        <v>171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80</v>
      </c>
      <c r="BK156" s="232">
        <f>ROUND(I156*H156,2)</f>
        <v>0</v>
      </c>
      <c r="BL156" s="17" t="s">
        <v>177</v>
      </c>
      <c r="BM156" s="231" t="s">
        <v>2724</v>
      </c>
    </row>
    <row r="157" s="14" customFormat="1">
      <c r="A157" s="14"/>
      <c r="B157" s="244"/>
      <c r="C157" s="245"/>
      <c r="D157" s="235" t="s">
        <v>179</v>
      </c>
      <c r="E157" s="245"/>
      <c r="F157" s="247" t="s">
        <v>2725</v>
      </c>
      <c r="G157" s="245"/>
      <c r="H157" s="248">
        <v>8.3219999999999992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179</v>
      </c>
      <c r="AU157" s="254" t="s">
        <v>82</v>
      </c>
      <c r="AV157" s="14" t="s">
        <v>82</v>
      </c>
      <c r="AW157" s="14" t="s">
        <v>4</v>
      </c>
      <c r="AX157" s="14" t="s">
        <v>80</v>
      </c>
      <c r="AY157" s="254" t="s">
        <v>171</v>
      </c>
    </row>
    <row r="158" s="2" customFormat="1" ht="37.8" customHeight="1">
      <c r="A158" s="38"/>
      <c r="B158" s="39"/>
      <c r="C158" s="219" t="s">
        <v>242</v>
      </c>
      <c r="D158" s="219" t="s">
        <v>173</v>
      </c>
      <c r="E158" s="220" t="s">
        <v>2054</v>
      </c>
      <c r="F158" s="221" t="s">
        <v>2055</v>
      </c>
      <c r="G158" s="222" t="s">
        <v>371</v>
      </c>
      <c r="H158" s="223">
        <v>0.438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177</v>
      </c>
      <c r="AT158" s="231" t="s">
        <v>173</v>
      </c>
      <c r="AU158" s="231" t="s">
        <v>82</v>
      </c>
      <c r="AY158" s="17" t="s">
        <v>171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80</v>
      </c>
      <c r="BK158" s="232">
        <f>ROUND(I158*H158,2)</f>
        <v>0</v>
      </c>
      <c r="BL158" s="17" t="s">
        <v>177</v>
      </c>
      <c r="BM158" s="231" t="s">
        <v>2726</v>
      </c>
    </row>
    <row r="159" s="12" customFormat="1" ht="22.8" customHeight="1">
      <c r="A159" s="12"/>
      <c r="B159" s="203"/>
      <c r="C159" s="204"/>
      <c r="D159" s="205" t="s">
        <v>72</v>
      </c>
      <c r="E159" s="217" t="s">
        <v>593</v>
      </c>
      <c r="F159" s="217" t="s">
        <v>594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SUM(P160:P161)</f>
        <v>0</v>
      </c>
      <c r="Q159" s="211"/>
      <c r="R159" s="212">
        <f>SUM(R160:R161)</f>
        <v>0</v>
      </c>
      <c r="S159" s="211"/>
      <c r="T159" s="213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80</v>
      </c>
      <c r="AT159" s="215" t="s">
        <v>72</v>
      </c>
      <c r="AU159" s="215" t="s">
        <v>80</v>
      </c>
      <c r="AY159" s="214" t="s">
        <v>171</v>
      </c>
      <c r="BK159" s="216">
        <f>SUM(BK160:BK161)</f>
        <v>0</v>
      </c>
    </row>
    <row r="160" s="2" customFormat="1" ht="16.5" customHeight="1">
      <c r="A160" s="38"/>
      <c r="B160" s="39"/>
      <c r="C160" s="219" t="s">
        <v>107</v>
      </c>
      <c r="D160" s="219" t="s">
        <v>173</v>
      </c>
      <c r="E160" s="220" t="s">
        <v>596</v>
      </c>
      <c r="F160" s="221" t="s">
        <v>597</v>
      </c>
      <c r="G160" s="222" t="s">
        <v>371</v>
      </c>
      <c r="H160" s="223">
        <v>1.6579999999999999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177</v>
      </c>
      <c r="AT160" s="231" t="s">
        <v>173</v>
      </c>
      <c r="AU160" s="231" t="s">
        <v>82</v>
      </c>
      <c r="AY160" s="17" t="s">
        <v>171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80</v>
      </c>
      <c r="BK160" s="232">
        <f>ROUND(I160*H160,2)</f>
        <v>0</v>
      </c>
      <c r="BL160" s="17" t="s">
        <v>177</v>
      </c>
      <c r="BM160" s="231" t="s">
        <v>2727</v>
      </c>
    </row>
    <row r="161" s="2" customFormat="1" ht="24.15" customHeight="1">
      <c r="A161" s="38"/>
      <c r="B161" s="39"/>
      <c r="C161" s="219" t="s">
        <v>110</v>
      </c>
      <c r="D161" s="219" t="s">
        <v>173</v>
      </c>
      <c r="E161" s="220" t="s">
        <v>600</v>
      </c>
      <c r="F161" s="221" t="s">
        <v>601</v>
      </c>
      <c r="G161" s="222" t="s">
        <v>371</v>
      </c>
      <c r="H161" s="223">
        <v>1.6579999999999999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177</v>
      </c>
      <c r="AT161" s="231" t="s">
        <v>173</v>
      </c>
      <c r="AU161" s="231" t="s">
        <v>82</v>
      </c>
      <c r="AY161" s="17" t="s">
        <v>171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80</v>
      </c>
      <c r="BK161" s="232">
        <f>ROUND(I161*H161,2)</f>
        <v>0</v>
      </c>
      <c r="BL161" s="17" t="s">
        <v>177</v>
      </c>
      <c r="BM161" s="231" t="s">
        <v>2728</v>
      </c>
    </row>
    <row r="162" s="12" customFormat="1" ht="25.92" customHeight="1">
      <c r="A162" s="12"/>
      <c r="B162" s="203"/>
      <c r="C162" s="204"/>
      <c r="D162" s="205" t="s">
        <v>72</v>
      </c>
      <c r="E162" s="206" t="s">
        <v>604</v>
      </c>
      <c r="F162" s="206" t="s">
        <v>605</v>
      </c>
      <c r="G162" s="204"/>
      <c r="H162" s="204"/>
      <c r="I162" s="207"/>
      <c r="J162" s="208">
        <f>BK162</f>
        <v>0</v>
      </c>
      <c r="K162" s="204"/>
      <c r="L162" s="209"/>
      <c r="M162" s="210"/>
      <c r="N162" s="211"/>
      <c r="O162" s="211"/>
      <c r="P162" s="212">
        <f>P163+P198</f>
        <v>0</v>
      </c>
      <c r="Q162" s="211"/>
      <c r="R162" s="212">
        <f>R163+R198</f>
        <v>1.4123857499999999</v>
      </c>
      <c r="S162" s="211"/>
      <c r="T162" s="213">
        <f>T163+T198</f>
        <v>0.438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82</v>
      </c>
      <c r="AT162" s="215" t="s">
        <v>72</v>
      </c>
      <c r="AU162" s="215" t="s">
        <v>73</v>
      </c>
      <c r="AY162" s="214" t="s">
        <v>171</v>
      </c>
      <c r="BK162" s="216">
        <f>BK163+BK198</f>
        <v>0</v>
      </c>
    </row>
    <row r="163" s="12" customFormat="1" ht="22.8" customHeight="1">
      <c r="A163" s="12"/>
      <c r="B163" s="203"/>
      <c r="C163" s="204"/>
      <c r="D163" s="205" t="s">
        <v>72</v>
      </c>
      <c r="E163" s="217" t="s">
        <v>2063</v>
      </c>
      <c r="F163" s="217" t="s">
        <v>2064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SUM(P164:P197)</f>
        <v>0</v>
      </c>
      <c r="Q163" s="211"/>
      <c r="R163" s="212">
        <f>SUM(R164:R197)</f>
        <v>1.4123857499999999</v>
      </c>
      <c r="S163" s="211"/>
      <c r="T163" s="213">
        <f>SUM(T164:T197)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82</v>
      </c>
      <c r="AT163" s="215" t="s">
        <v>72</v>
      </c>
      <c r="AU163" s="215" t="s">
        <v>80</v>
      </c>
      <c r="AY163" s="214" t="s">
        <v>171</v>
      </c>
      <c r="BK163" s="216">
        <f>SUM(BK164:BK197)</f>
        <v>0</v>
      </c>
    </row>
    <row r="164" s="2" customFormat="1" ht="24.15" customHeight="1">
      <c r="A164" s="38"/>
      <c r="B164" s="39"/>
      <c r="C164" s="219" t="s">
        <v>113</v>
      </c>
      <c r="D164" s="219" t="s">
        <v>173</v>
      </c>
      <c r="E164" s="220" t="s">
        <v>2729</v>
      </c>
      <c r="F164" s="221" t="s">
        <v>2730</v>
      </c>
      <c r="G164" s="222" t="s">
        <v>211</v>
      </c>
      <c r="H164" s="223">
        <v>42.399999999999999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38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307</v>
      </c>
      <c r="AT164" s="231" t="s">
        <v>173</v>
      </c>
      <c r="AU164" s="231" t="s">
        <v>82</v>
      </c>
      <c r="AY164" s="17" t="s">
        <v>171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80</v>
      </c>
      <c r="BK164" s="232">
        <f>ROUND(I164*H164,2)</f>
        <v>0</v>
      </c>
      <c r="BL164" s="17" t="s">
        <v>307</v>
      </c>
      <c r="BM164" s="231" t="s">
        <v>2731</v>
      </c>
    </row>
    <row r="165" s="13" customFormat="1">
      <c r="A165" s="13"/>
      <c r="B165" s="233"/>
      <c r="C165" s="234"/>
      <c r="D165" s="235" t="s">
        <v>179</v>
      </c>
      <c r="E165" s="236" t="s">
        <v>1</v>
      </c>
      <c r="F165" s="237" t="s">
        <v>2732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179</v>
      </c>
      <c r="AU165" s="243" t="s">
        <v>82</v>
      </c>
      <c r="AV165" s="13" t="s">
        <v>80</v>
      </c>
      <c r="AW165" s="13" t="s">
        <v>30</v>
      </c>
      <c r="AX165" s="13" t="s">
        <v>73</v>
      </c>
      <c r="AY165" s="243" t="s">
        <v>171</v>
      </c>
    </row>
    <row r="166" s="13" customFormat="1">
      <c r="A166" s="13"/>
      <c r="B166" s="233"/>
      <c r="C166" s="234"/>
      <c r="D166" s="235" t="s">
        <v>179</v>
      </c>
      <c r="E166" s="236" t="s">
        <v>1</v>
      </c>
      <c r="F166" s="237" t="s">
        <v>2713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179</v>
      </c>
      <c r="AU166" s="243" t="s">
        <v>82</v>
      </c>
      <c r="AV166" s="13" t="s">
        <v>80</v>
      </c>
      <c r="AW166" s="13" t="s">
        <v>30</v>
      </c>
      <c r="AX166" s="13" t="s">
        <v>73</v>
      </c>
      <c r="AY166" s="243" t="s">
        <v>171</v>
      </c>
    </row>
    <row r="167" s="14" customFormat="1">
      <c r="A167" s="14"/>
      <c r="B167" s="244"/>
      <c r="C167" s="245"/>
      <c r="D167" s="235" t="s">
        <v>179</v>
      </c>
      <c r="E167" s="246" t="s">
        <v>1</v>
      </c>
      <c r="F167" s="247" t="s">
        <v>2714</v>
      </c>
      <c r="G167" s="245"/>
      <c r="H167" s="248">
        <v>30.399999999999999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82</v>
      </c>
      <c r="AV167" s="14" t="s">
        <v>82</v>
      </c>
      <c r="AW167" s="14" t="s">
        <v>30</v>
      </c>
      <c r="AX167" s="14" t="s">
        <v>73</v>
      </c>
      <c r="AY167" s="254" t="s">
        <v>171</v>
      </c>
    </row>
    <row r="168" s="13" customFormat="1">
      <c r="A168" s="13"/>
      <c r="B168" s="233"/>
      <c r="C168" s="234"/>
      <c r="D168" s="235" t="s">
        <v>179</v>
      </c>
      <c r="E168" s="236" t="s">
        <v>1</v>
      </c>
      <c r="F168" s="237" t="s">
        <v>2715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179</v>
      </c>
      <c r="AU168" s="243" t="s">
        <v>82</v>
      </c>
      <c r="AV168" s="13" t="s">
        <v>80</v>
      </c>
      <c r="AW168" s="13" t="s">
        <v>30</v>
      </c>
      <c r="AX168" s="13" t="s">
        <v>73</v>
      </c>
      <c r="AY168" s="243" t="s">
        <v>171</v>
      </c>
    </row>
    <row r="169" s="14" customFormat="1">
      <c r="A169" s="14"/>
      <c r="B169" s="244"/>
      <c r="C169" s="245"/>
      <c r="D169" s="235" t="s">
        <v>179</v>
      </c>
      <c r="E169" s="246" t="s">
        <v>1</v>
      </c>
      <c r="F169" s="247" t="s">
        <v>2716</v>
      </c>
      <c r="G169" s="245"/>
      <c r="H169" s="248">
        <v>12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82</v>
      </c>
      <c r="AV169" s="14" t="s">
        <v>82</v>
      </c>
      <c r="AW169" s="14" t="s">
        <v>30</v>
      </c>
      <c r="AX169" s="14" t="s">
        <v>73</v>
      </c>
      <c r="AY169" s="254" t="s">
        <v>171</v>
      </c>
    </row>
    <row r="170" s="15" customFormat="1">
      <c r="A170" s="15"/>
      <c r="B170" s="255"/>
      <c r="C170" s="256"/>
      <c r="D170" s="235" t="s">
        <v>179</v>
      </c>
      <c r="E170" s="257" t="s">
        <v>1</v>
      </c>
      <c r="F170" s="258" t="s">
        <v>187</v>
      </c>
      <c r="G170" s="256"/>
      <c r="H170" s="259">
        <v>42.399999999999999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179</v>
      </c>
      <c r="AU170" s="265" t="s">
        <v>82</v>
      </c>
      <c r="AV170" s="15" t="s">
        <v>177</v>
      </c>
      <c r="AW170" s="15" t="s">
        <v>30</v>
      </c>
      <c r="AX170" s="15" t="s">
        <v>80</v>
      </c>
      <c r="AY170" s="265" t="s">
        <v>171</v>
      </c>
    </row>
    <row r="171" s="2" customFormat="1" ht="37.8" customHeight="1">
      <c r="A171" s="38"/>
      <c r="B171" s="39"/>
      <c r="C171" s="219" t="s">
        <v>286</v>
      </c>
      <c r="D171" s="219" t="s">
        <v>173</v>
      </c>
      <c r="E171" s="220" t="s">
        <v>2733</v>
      </c>
      <c r="F171" s="221" t="s">
        <v>2734</v>
      </c>
      <c r="G171" s="222" t="s">
        <v>211</v>
      </c>
      <c r="H171" s="223">
        <v>42.399999999999999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38</v>
      </c>
      <c r="O171" s="91"/>
      <c r="P171" s="229">
        <f>O171*H171</f>
        <v>0</v>
      </c>
      <c r="Q171" s="229">
        <v>8.0000000000000007E-05</v>
      </c>
      <c r="R171" s="229">
        <f>Q171*H171</f>
        <v>0.003392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307</v>
      </c>
      <c r="AT171" s="231" t="s">
        <v>173</v>
      </c>
      <c r="AU171" s="231" t="s">
        <v>82</v>
      </c>
      <c r="AY171" s="17" t="s">
        <v>171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80</v>
      </c>
      <c r="BK171" s="232">
        <f>ROUND(I171*H171,2)</f>
        <v>0</v>
      </c>
      <c r="BL171" s="17" t="s">
        <v>307</v>
      </c>
      <c r="BM171" s="231" t="s">
        <v>2735</v>
      </c>
    </row>
    <row r="172" s="13" customFormat="1">
      <c r="A172" s="13"/>
      <c r="B172" s="233"/>
      <c r="C172" s="234"/>
      <c r="D172" s="235" t="s">
        <v>179</v>
      </c>
      <c r="E172" s="236" t="s">
        <v>1</v>
      </c>
      <c r="F172" s="237" t="s">
        <v>2732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179</v>
      </c>
      <c r="AU172" s="243" t="s">
        <v>82</v>
      </c>
      <c r="AV172" s="13" t="s">
        <v>80</v>
      </c>
      <c r="AW172" s="13" t="s">
        <v>30</v>
      </c>
      <c r="AX172" s="13" t="s">
        <v>73</v>
      </c>
      <c r="AY172" s="243" t="s">
        <v>171</v>
      </c>
    </row>
    <row r="173" s="13" customFormat="1">
      <c r="A173" s="13"/>
      <c r="B173" s="233"/>
      <c r="C173" s="234"/>
      <c r="D173" s="235" t="s">
        <v>179</v>
      </c>
      <c r="E173" s="236" t="s">
        <v>1</v>
      </c>
      <c r="F173" s="237" t="s">
        <v>2713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179</v>
      </c>
      <c r="AU173" s="243" t="s">
        <v>82</v>
      </c>
      <c r="AV173" s="13" t="s">
        <v>80</v>
      </c>
      <c r="AW173" s="13" t="s">
        <v>30</v>
      </c>
      <c r="AX173" s="13" t="s">
        <v>73</v>
      </c>
      <c r="AY173" s="243" t="s">
        <v>171</v>
      </c>
    </row>
    <row r="174" s="14" customFormat="1">
      <c r="A174" s="14"/>
      <c r="B174" s="244"/>
      <c r="C174" s="245"/>
      <c r="D174" s="235" t="s">
        <v>179</v>
      </c>
      <c r="E174" s="246" t="s">
        <v>1</v>
      </c>
      <c r="F174" s="247" t="s">
        <v>2714</v>
      </c>
      <c r="G174" s="245"/>
      <c r="H174" s="248">
        <v>30.399999999999999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179</v>
      </c>
      <c r="AU174" s="254" t="s">
        <v>82</v>
      </c>
      <c r="AV174" s="14" t="s">
        <v>82</v>
      </c>
      <c r="AW174" s="14" t="s">
        <v>30</v>
      </c>
      <c r="AX174" s="14" t="s">
        <v>73</v>
      </c>
      <c r="AY174" s="254" t="s">
        <v>171</v>
      </c>
    </row>
    <row r="175" s="13" customFormat="1">
      <c r="A175" s="13"/>
      <c r="B175" s="233"/>
      <c r="C175" s="234"/>
      <c r="D175" s="235" t="s">
        <v>179</v>
      </c>
      <c r="E175" s="236" t="s">
        <v>1</v>
      </c>
      <c r="F175" s="237" t="s">
        <v>2715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179</v>
      </c>
      <c r="AU175" s="243" t="s">
        <v>82</v>
      </c>
      <c r="AV175" s="13" t="s">
        <v>80</v>
      </c>
      <c r="AW175" s="13" t="s">
        <v>30</v>
      </c>
      <c r="AX175" s="13" t="s">
        <v>73</v>
      </c>
      <c r="AY175" s="243" t="s">
        <v>171</v>
      </c>
    </row>
    <row r="176" s="14" customFormat="1">
      <c r="A176" s="14"/>
      <c r="B176" s="244"/>
      <c r="C176" s="245"/>
      <c r="D176" s="235" t="s">
        <v>179</v>
      </c>
      <c r="E176" s="246" t="s">
        <v>1</v>
      </c>
      <c r="F176" s="247" t="s">
        <v>2716</v>
      </c>
      <c r="G176" s="245"/>
      <c r="H176" s="248">
        <v>12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179</v>
      </c>
      <c r="AU176" s="254" t="s">
        <v>82</v>
      </c>
      <c r="AV176" s="14" t="s">
        <v>82</v>
      </c>
      <c r="AW176" s="14" t="s">
        <v>30</v>
      </c>
      <c r="AX176" s="14" t="s">
        <v>73</v>
      </c>
      <c r="AY176" s="254" t="s">
        <v>171</v>
      </c>
    </row>
    <row r="177" s="15" customFormat="1">
      <c r="A177" s="15"/>
      <c r="B177" s="255"/>
      <c r="C177" s="256"/>
      <c r="D177" s="235" t="s">
        <v>179</v>
      </c>
      <c r="E177" s="257" t="s">
        <v>1</v>
      </c>
      <c r="F177" s="258" t="s">
        <v>187</v>
      </c>
      <c r="G177" s="256"/>
      <c r="H177" s="259">
        <v>42.399999999999999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179</v>
      </c>
      <c r="AU177" s="265" t="s">
        <v>82</v>
      </c>
      <c r="AV177" s="15" t="s">
        <v>177</v>
      </c>
      <c r="AW177" s="15" t="s">
        <v>30</v>
      </c>
      <c r="AX177" s="15" t="s">
        <v>80</v>
      </c>
      <c r="AY177" s="265" t="s">
        <v>171</v>
      </c>
    </row>
    <row r="178" s="2" customFormat="1" ht="24.15" customHeight="1">
      <c r="A178" s="38"/>
      <c r="B178" s="39"/>
      <c r="C178" s="266" t="s">
        <v>297</v>
      </c>
      <c r="D178" s="266" t="s">
        <v>393</v>
      </c>
      <c r="E178" s="267" t="s">
        <v>2736</v>
      </c>
      <c r="F178" s="268" t="s">
        <v>2737</v>
      </c>
      <c r="G178" s="269" t="s">
        <v>239</v>
      </c>
      <c r="H178" s="270">
        <v>124.554</v>
      </c>
      <c r="I178" s="271"/>
      <c r="J178" s="272">
        <f>ROUND(I178*H178,2)</f>
        <v>0</v>
      </c>
      <c r="K178" s="273"/>
      <c r="L178" s="274"/>
      <c r="M178" s="275" t="s">
        <v>1</v>
      </c>
      <c r="N178" s="276" t="s">
        <v>38</v>
      </c>
      <c r="O178" s="91"/>
      <c r="P178" s="229">
        <f>O178*H178</f>
        <v>0</v>
      </c>
      <c r="Q178" s="229">
        <v>0.0014</v>
      </c>
      <c r="R178" s="229">
        <f>Q178*H178</f>
        <v>0.17437559999999999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399</v>
      </c>
      <c r="AT178" s="231" t="s">
        <v>393</v>
      </c>
      <c r="AU178" s="231" t="s">
        <v>82</v>
      </c>
      <c r="AY178" s="17" t="s">
        <v>171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80</v>
      </c>
      <c r="BK178" s="232">
        <f>ROUND(I178*H178,2)</f>
        <v>0</v>
      </c>
      <c r="BL178" s="17" t="s">
        <v>307</v>
      </c>
      <c r="BM178" s="231" t="s">
        <v>2738</v>
      </c>
    </row>
    <row r="179" s="14" customFormat="1">
      <c r="A179" s="14"/>
      <c r="B179" s="244"/>
      <c r="C179" s="245"/>
      <c r="D179" s="235" t="s">
        <v>179</v>
      </c>
      <c r="E179" s="245"/>
      <c r="F179" s="247" t="s">
        <v>2739</v>
      </c>
      <c r="G179" s="245"/>
      <c r="H179" s="248">
        <v>124.554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179</v>
      </c>
      <c r="AU179" s="254" t="s">
        <v>82</v>
      </c>
      <c r="AV179" s="14" t="s">
        <v>82</v>
      </c>
      <c r="AW179" s="14" t="s">
        <v>4</v>
      </c>
      <c r="AX179" s="14" t="s">
        <v>80</v>
      </c>
      <c r="AY179" s="254" t="s">
        <v>171</v>
      </c>
    </row>
    <row r="180" s="2" customFormat="1" ht="24.15" customHeight="1">
      <c r="A180" s="38"/>
      <c r="B180" s="39"/>
      <c r="C180" s="219" t="s">
        <v>8</v>
      </c>
      <c r="D180" s="219" t="s">
        <v>173</v>
      </c>
      <c r="E180" s="220" t="s">
        <v>2740</v>
      </c>
      <c r="F180" s="221" t="s">
        <v>2741</v>
      </c>
      <c r="G180" s="222" t="s">
        <v>239</v>
      </c>
      <c r="H180" s="223">
        <v>106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38</v>
      </c>
      <c r="O180" s="91"/>
      <c r="P180" s="229">
        <f>O180*H180</f>
        <v>0</v>
      </c>
      <c r="Q180" s="229">
        <v>0.00089999999999999998</v>
      </c>
      <c r="R180" s="229">
        <f>Q180*H180</f>
        <v>0.095399999999999999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307</v>
      </c>
      <c r="AT180" s="231" t="s">
        <v>173</v>
      </c>
      <c r="AU180" s="231" t="s">
        <v>82</v>
      </c>
      <c r="AY180" s="17" t="s">
        <v>171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80</v>
      </c>
      <c r="BK180" s="232">
        <f>ROUND(I180*H180,2)</f>
        <v>0</v>
      </c>
      <c r="BL180" s="17" t="s">
        <v>307</v>
      </c>
      <c r="BM180" s="231" t="s">
        <v>2742</v>
      </c>
    </row>
    <row r="181" s="13" customFormat="1">
      <c r="A181" s="13"/>
      <c r="B181" s="233"/>
      <c r="C181" s="234"/>
      <c r="D181" s="235" t="s">
        <v>179</v>
      </c>
      <c r="E181" s="236" t="s">
        <v>1</v>
      </c>
      <c r="F181" s="237" t="s">
        <v>2732</v>
      </c>
      <c r="G181" s="234"/>
      <c r="H181" s="236" t="s">
        <v>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179</v>
      </c>
      <c r="AU181" s="243" t="s">
        <v>82</v>
      </c>
      <c r="AV181" s="13" t="s">
        <v>80</v>
      </c>
      <c r="AW181" s="13" t="s">
        <v>30</v>
      </c>
      <c r="AX181" s="13" t="s">
        <v>73</v>
      </c>
      <c r="AY181" s="243" t="s">
        <v>171</v>
      </c>
    </row>
    <row r="182" s="13" customFormat="1">
      <c r="A182" s="13"/>
      <c r="B182" s="233"/>
      <c r="C182" s="234"/>
      <c r="D182" s="235" t="s">
        <v>179</v>
      </c>
      <c r="E182" s="236" t="s">
        <v>1</v>
      </c>
      <c r="F182" s="237" t="s">
        <v>2713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179</v>
      </c>
      <c r="AU182" s="243" t="s">
        <v>82</v>
      </c>
      <c r="AV182" s="13" t="s">
        <v>80</v>
      </c>
      <c r="AW182" s="13" t="s">
        <v>30</v>
      </c>
      <c r="AX182" s="13" t="s">
        <v>73</v>
      </c>
      <c r="AY182" s="243" t="s">
        <v>171</v>
      </c>
    </row>
    <row r="183" s="14" customFormat="1">
      <c r="A183" s="14"/>
      <c r="B183" s="244"/>
      <c r="C183" s="245"/>
      <c r="D183" s="235" t="s">
        <v>179</v>
      </c>
      <c r="E183" s="246" t="s">
        <v>1</v>
      </c>
      <c r="F183" s="247" t="s">
        <v>2743</v>
      </c>
      <c r="G183" s="245"/>
      <c r="H183" s="248">
        <v>76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179</v>
      </c>
      <c r="AU183" s="254" t="s">
        <v>82</v>
      </c>
      <c r="AV183" s="14" t="s">
        <v>82</v>
      </c>
      <c r="AW183" s="14" t="s">
        <v>30</v>
      </c>
      <c r="AX183" s="14" t="s">
        <v>73</v>
      </c>
      <c r="AY183" s="254" t="s">
        <v>171</v>
      </c>
    </row>
    <row r="184" s="13" customFormat="1">
      <c r="A184" s="13"/>
      <c r="B184" s="233"/>
      <c r="C184" s="234"/>
      <c r="D184" s="235" t="s">
        <v>179</v>
      </c>
      <c r="E184" s="236" t="s">
        <v>1</v>
      </c>
      <c r="F184" s="237" t="s">
        <v>2715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179</v>
      </c>
      <c r="AU184" s="243" t="s">
        <v>82</v>
      </c>
      <c r="AV184" s="13" t="s">
        <v>80</v>
      </c>
      <c r="AW184" s="13" t="s">
        <v>30</v>
      </c>
      <c r="AX184" s="13" t="s">
        <v>73</v>
      </c>
      <c r="AY184" s="243" t="s">
        <v>171</v>
      </c>
    </row>
    <row r="185" s="14" customFormat="1">
      <c r="A185" s="14"/>
      <c r="B185" s="244"/>
      <c r="C185" s="245"/>
      <c r="D185" s="235" t="s">
        <v>179</v>
      </c>
      <c r="E185" s="246" t="s">
        <v>1</v>
      </c>
      <c r="F185" s="247" t="s">
        <v>2744</v>
      </c>
      <c r="G185" s="245"/>
      <c r="H185" s="248">
        <v>30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82</v>
      </c>
      <c r="AV185" s="14" t="s">
        <v>82</v>
      </c>
      <c r="AW185" s="14" t="s">
        <v>30</v>
      </c>
      <c r="AX185" s="14" t="s">
        <v>73</v>
      </c>
      <c r="AY185" s="254" t="s">
        <v>171</v>
      </c>
    </row>
    <row r="186" s="15" customFormat="1">
      <c r="A186" s="15"/>
      <c r="B186" s="255"/>
      <c r="C186" s="256"/>
      <c r="D186" s="235" t="s">
        <v>179</v>
      </c>
      <c r="E186" s="257" t="s">
        <v>1</v>
      </c>
      <c r="F186" s="258" t="s">
        <v>187</v>
      </c>
      <c r="G186" s="256"/>
      <c r="H186" s="259">
        <v>106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179</v>
      </c>
      <c r="AU186" s="265" t="s">
        <v>82</v>
      </c>
      <c r="AV186" s="15" t="s">
        <v>177</v>
      </c>
      <c r="AW186" s="15" t="s">
        <v>30</v>
      </c>
      <c r="AX186" s="15" t="s">
        <v>80</v>
      </c>
      <c r="AY186" s="265" t="s">
        <v>171</v>
      </c>
    </row>
    <row r="187" s="2" customFormat="1" ht="33" customHeight="1">
      <c r="A187" s="38"/>
      <c r="B187" s="39"/>
      <c r="C187" s="219" t="s">
        <v>307</v>
      </c>
      <c r="D187" s="219" t="s">
        <v>173</v>
      </c>
      <c r="E187" s="220" t="s">
        <v>2745</v>
      </c>
      <c r="F187" s="221" t="s">
        <v>2746</v>
      </c>
      <c r="G187" s="222" t="s">
        <v>211</v>
      </c>
      <c r="H187" s="223">
        <v>43.460000000000001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38</v>
      </c>
      <c r="O187" s="91"/>
      <c r="P187" s="229">
        <f>O187*H187</f>
        <v>0</v>
      </c>
      <c r="Q187" s="229">
        <v>0.00059000000000000003</v>
      </c>
      <c r="R187" s="229">
        <f>Q187*H187</f>
        <v>0.025641400000000002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307</v>
      </c>
      <c r="AT187" s="231" t="s">
        <v>173</v>
      </c>
      <c r="AU187" s="231" t="s">
        <v>82</v>
      </c>
      <c r="AY187" s="17" t="s">
        <v>171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80</v>
      </c>
      <c r="BK187" s="232">
        <f>ROUND(I187*H187,2)</f>
        <v>0</v>
      </c>
      <c r="BL187" s="17" t="s">
        <v>307</v>
      </c>
      <c r="BM187" s="231" t="s">
        <v>2747</v>
      </c>
    </row>
    <row r="188" s="13" customFormat="1">
      <c r="A188" s="13"/>
      <c r="B188" s="233"/>
      <c r="C188" s="234"/>
      <c r="D188" s="235" t="s">
        <v>179</v>
      </c>
      <c r="E188" s="236" t="s">
        <v>1</v>
      </c>
      <c r="F188" s="237" t="s">
        <v>2732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179</v>
      </c>
      <c r="AU188" s="243" t="s">
        <v>82</v>
      </c>
      <c r="AV188" s="13" t="s">
        <v>80</v>
      </c>
      <c r="AW188" s="13" t="s">
        <v>30</v>
      </c>
      <c r="AX188" s="13" t="s">
        <v>73</v>
      </c>
      <c r="AY188" s="243" t="s">
        <v>171</v>
      </c>
    </row>
    <row r="189" s="13" customFormat="1">
      <c r="A189" s="13"/>
      <c r="B189" s="233"/>
      <c r="C189" s="234"/>
      <c r="D189" s="235" t="s">
        <v>179</v>
      </c>
      <c r="E189" s="236" t="s">
        <v>1</v>
      </c>
      <c r="F189" s="237" t="s">
        <v>2713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179</v>
      </c>
      <c r="AU189" s="243" t="s">
        <v>82</v>
      </c>
      <c r="AV189" s="13" t="s">
        <v>80</v>
      </c>
      <c r="AW189" s="13" t="s">
        <v>30</v>
      </c>
      <c r="AX189" s="13" t="s">
        <v>73</v>
      </c>
      <c r="AY189" s="243" t="s">
        <v>171</v>
      </c>
    </row>
    <row r="190" s="14" customFormat="1">
      <c r="A190" s="14"/>
      <c r="B190" s="244"/>
      <c r="C190" s="245"/>
      <c r="D190" s="235" t="s">
        <v>179</v>
      </c>
      <c r="E190" s="246" t="s">
        <v>1</v>
      </c>
      <c r="F190" s="247" t="s">
        <v>2748</v>
      </c>
      <c r="G190" s="245"/>
      <c r="H190" s="248">
        <v>31.16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82</v>
      </c>
      <c r="AV190" s="14" t="s">
        <v>82</v>
      </c>
      <c r="AW190" s="14" t="s">
        <v>30</v>
      </c>
      <c r="AX190" s="14" t="s">
        <v>73</v>
      </c>
      <c r="AY190" s="254" t="s">
        <v>171</v>
      </c>
    </row>
    <row r="191" s="13" customFormat="1">
      <c r="A191" s="13"/>
      <c r="B191" s="233"/>
      <c r="C191" s="234"/>
      <c r="D191" s="235" t="s">
        <v>179</v>
      </c>
      <c r="E191" s="236" t="s">
        <v>1</v>
      </c>
      <c r="F191" s="237" t="s">
        <v>2715</v>
      </c>
      <c r="G191" s="234"/>
      <c r="H191" s="236" t="s">
        <v>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179</v>
      </c>
      <c r="AU191" s="243" t="s">
        <v>82</v>
      </c>
      <c r="AV191" s="13" t="s">
        <v>80</v>
      </c>
      <c r="AW191" s="13" t="s">
        <v>30</v>
      </c>
      <c r="AX191" s="13" t="s">
        <v>73</v>
      </c>
      <c r="AY191" s="243" t="s">
        <v>171</v>
      </c>
    </row>
    <row r="192" s="14" customFormat="1">
      <c r="A192" s="14"/>
      <c r="B192" s="244"/>
      <c r="C192" s="245"/>
      <c r="D192" s="235" t="s">
        <v>179</v>
      </c>
      <c r="E192" s="246" t="s">
        <v>1</v>
      </c>
      <c r="F192" s="247" t="s">
        <v>2749</v>
      </c>
      <c r="G192" s="245"/>
      <c r="H192" s="248">
        <v>12.300000000000001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179</v>
      </c>
      <c r="AU192" s="254" t="s">
        <v>82</v>
      </c>
      <c r="AV192" s="14" t="s">
        <v>82</v>
      </c>
      <c r="AW192" s="14" t="s">
        <v>30</v>
      </c>
      <c r="AX192" s="14" t="s">
        <v>73</v>
      </c>
      <c r="AY192" s="254" t="s">
        <v>171</v>
      </c>
    </row>
    <row r="193" s="15" customFormat="1">
      <c r="A193" s="15"/>
      <c r="B193" s="255"/>
      <c r="C193" s="256"/>
      <c r="D193" s="235" t="s">
        <v>179</v>
      </c>
      <c r="E193" s="257" t="s">
        <v>1</v>
      </c>
      <c r="F193" s="258" t="s">
        <v>187</v>
      </c>
      <c r="G193" s="256"/>
      <c r="H193" s="259">
        <v>43.460000000000001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5" t="s">
        <v>179</v>
      </c>
      <c r="AU193" s="265" t="s">
        <v>82</v>
      </c>
      <c r="AV193" s="15" t="s">
        <v>177</v>
      </c>
      <c r="AW193" s="15" t="s">
        <v>30</v>
      </c>
      <c r="AX193" s="15" t="s">
        <v>80</v>
      </c>
      <c r="AY193" s="265" t="s">
        <v>171</v>
      </c>
    </row>
    <row r="194" s="2" customFormat="1" ht="21.75" customHeight="1">
      <c r="A194" s="38"/>
      <c r="B194" s="39"/>
      <c r="C194" s="266" t="s">
        <v>312</v>
      </c>
      <c r="D194" s="266" t="s">
        <v>393</v>
      </c>
      <c r="E194" s="267" t="s">
        <v>2750</v>
      </c>
      <c r="F194" s="268" t="s">
        <v>2751</v>
      </c>
      <c r="G194" s="269" t="s">
        <v>239</v>
      </c>
      <c r="H194" s="270">
        <v>342.63900000000001</v>
      </c>
      <c r="I194" s="271"/>
      <c r="J194" s="272">
        <f>ROUND(I194*H194,2)</f>
        <v>0</v>
      </c>
      <c r="K194" s="273"/>
      <c r="L194" s="274"/>
      <c r="M194" s="275" t="s">
        <v>1</v>
      </c>
      <c r="N194" s="276" t="s">
        <v>38</v>
      </c>
      <c r="O194" s="91"/>
      <c r="P194" s="229">
        <f>O194*H194</f>
        <v>0</v>
      </c>
      <c r="Q194" s="229">
        <v>0.0032499999999999999</v>
      </c>
      <c r="R194" s="229">
        <f>Q194*H194</f>
        <v>1.11357675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399</v>
      </c>
      <c r="AT194" s="231" t="s">
        <v>393</v>
      </c>
      <c r="AU194" s="231" t="s">
        <v>82</v>
      </c>
      <c r="AY194" s="17" t="s">
        <v>171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80</v>
      </c>
      <c r="BK194" s="232">
        <f>ROUND(I194*H194,2)</f>
        <v>0</v>
      </c>
      <c r="BL194" s="17" t="s">
        <v>307</v>
      </c>
      <c r="BM194" s="231" t="s">
        <v>2752</v>
      </c>
    </row>
    <row r="195" s="14" customFormat="1">
      <c r="A195" s="14"/>
      <c r="B195" s="244"/>
      <c r="C195" s="245"/>
      <c r="D195" s="235" t="s">
        <v>179</v>
      </c>
      <c r="E195" s="245"/>
      <c r="F195" s="247" t="s">
        <v>2753</v>
      </c>
      <c r="G195" s="245"/>
      <c r="H195" s="248">
        <v>342.63900000000001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179</v>
      </c>
      <c r="AU195" s="254" t="s">
        <v>82</v>
      </c>
      <c r="AV195" s="14" t="s">
        <v>82</v>
      </c>
      <c r="AW195" s="14" t="s">
        <v>4</v>
      </c>
      <c r="AX195" s="14" t="s">
        <v>80</v>
      </c>
      <c r="AY195" s="254" t="s">
        <v>171</v>
      </c>
    </row>
    <row r="196" s="2" customFormat="1" ht="24.15" customHeight="1">
      <c r="A196" s="38"/>
      <c r="B196" s="39"/>
      <c r="C196" s="219" t="s">
        <v>317</v>
      </c>
      <c r="D196" s="219" t="s">
        <v>173</v>
      </c>
      <c r="E196" s="220" t="s">
        <v>2080</v>
      </c>
      <c r="F196" s="221" t="s">
        <v>2081</v>
      </c>
      <c r="G196" s="222" t="s">
        <v>371</v>
      </c>
      <c r="H196" s="223">
        <v>3.0699999999999998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38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307</v>
      </c>
      <c r="AT196" s="231" t="s">
        <v>173</v>
      </c>
      <c r="AU196" s="231" t="s">
        <v>82</v>
      </c>
      <c r="AY196" s="17" t="s">
        <v>171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80</v>
      </c>
      <c r="BK196" s="232">
        <f>ROUND(I196*H196,2)</f>
        <v>0</v>
      </c>
      <c r="BL196" s="17" t="s">
        <v>307</v>
      </c>
      <c r="BM196" s="231" t="s">
        <v>2754</v>
      </c>
    </row>
    <row r="197" s="2" customFormat="1" ht="24.15" customHeight="1">
      <c r="A197" s="38"/>
      <c r="B197" s="39"/>
      <c r="C197" s="219" t="s">
        <v>328</v>
      </c>
      <c r="D197" s="219" t="s">
        <v>173</v>
      </c>
      <c r="E197" s="220" t="s">
        <v>2086</v>
      </c>
      <c r="F197" s="221" t="s">
        <v>2087</v>
      </c>
      <c r="G197" s="222" t="s">
        <v>371</v>
      </c>
      <c r="H197" s="223">
        <v>3.0699999999999998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38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307</v>
      </c>
      <c r="AT197" s="231" t="s">
        <v>173</v>
      </c>
      <c r="AU197" s="231" t="s">
        <v>82</v>
      </c>
      <c r="AY197" s="17" t="s">
        <v>171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80</v>
      </c>
      <c r="BK197" s="232">
        <f>ROUND(I197*H197,2)</f>
        <v>0</v>
      </c>
      <c r="BL197" s="17" t="s">
        <v>307</v>
      </c>
      <c r="BM197" s="231" t="s">
        <v>2755</v>
      </c>
    </row>
    <row r="198" s="12" customFormat="1" ht="22.8" customHeight="1">
      <c r="A198" s="12"/>
      <c r="B198" s="203"/>
      <c r="C198" s="204"/>
      <c r="D198" s="205" t="s">
        <v>72</v>
      </c>
      <c r="E198" s="217" t="s">
        <v>2089</v>
      </c>
      <c r="F198" s="217" t="s">
        <v>2090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SUM(P199:P204)</f>
        <v>0</v>
      </c>
      <c r="Q198" s="211"/>
      <c r="R198" s="212">
        <f>SUM(R199:R204)</f>
        <v>0</v>
      </c>
      <c r="S198" s="211"/>
      <c r="T198" s="213">
        <f>SUM(T199:T204)</f>
        <v>0.438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82</v>
      </c>
      <c r="AT198" s="215" t="s">
        <v>72</v>
      </c>
      <c r="AU198" s="215" t="s">
        <v>80</v>
      </c>
      <c r="AY198" s="214" t="s">
        <v>171</v>
      </c>
      <c r="BK198" s="216">
        <f>SUM(BK199:BK204)</f>
        <v>0</v>
      </c>
    </row>
    <row r="199" s="2" customFormat="1" ht="24.15" customHeight="1">
      <c r="A199" s="38"/>
      <c r="B199" s="39"/>
      <c r="C199" s="219" t="s">
        <v>311</v>
      </c>
      <c r="D199" s="219" t="s">
        <v>173</v>
      </c>
      <c r="E199" s="220" t="s">
        <v>2100</v>
      </c>
      <c r="F199" s="221" t="s">
        <v>2101</v>
      </c>
      <c r="G199" s="222" t="s">
        <v>2096</v>
      </c>
      <c r="H199" s="223">
        <v>438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38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0.001</v>
      </c>
      <c r="T199" s="230">
        <f>S199*H199</f>
        <v>0.438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307</v>
      </c>
      <c r="AT199" s="231" t="s">
        <v>173</v>
      </c>
      <c r="AU199" s="231" t="s">
        <v>82</v>
      </c>
      <c r="AY199" s="17" t="s">
        <v>171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80</v>
      </c>
      <c r="BK199" s="232">
        <f>ROUND(I199*H199,2)</f>
        <v>0</v>
      </c>
      <c r="BL199" s="17" t="s">
        <v>307</v>
      </c>
      <c r="BM199" s="231" t="s">
        <v>2756</v>
      </c>
    </row>
    <row r="200" s="13" customFormat="1">
      <c r="A200" s="13"/>
      <c r="B200" s="233"/>
      <c r="C200" s="234"/>
      <c r="D200" s="235" t="s">
        <v>179</v>
      </c>
      <c r="E200" s="236" t="s">
        <v>1</v>
      </c>
      <c r="F200" s="237" t="s">
        <v>2757</v>
      </c>
      <c r="G200" s="234"/>
      <c r="H200" s="236" t="s">
        <v>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179</v>
      </c>
      <c r="AU200" s="243" t="s">
        <v>82</v>
      </c>
      <c r="AV200" s="13" t="s">
        <v>80</v>
      </c>
      <c r="AW200" s="13" t="s">
        <v>30</v>
      </c>
      <c r="AX200" s="13" t="s">
        <v>73</v>
      </c>
      <c r="AY200" s="243" t="s">
        <v>171</v>
      </c>
    </row>
    <row r="201" s="14" customFormat="1">
      <c r="A201" s="14"/>
      <c r="B201" s="244"/>
      <c r="C201" s="245"/>
      <c r="D201" s="235" t="s">
        <v>179</v>
      </c>
      <c r="E201" s="246" t="s">
        <v>1</v>
      </c>
      <c r="F201" s="247" t="s">
        <v>2758</v>
      </c>
      <c r="G201" s="245"/>
      <c r="H201" s="248">
        <v>114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82</v>
      </c>
      <c r="AV201" s="14" t="s">
        <v>82</v>
      </c>
      <c r="AW201" s="14" t="s">
        <v>30</v>
      </c>
      <c r="AX201" s="14" t="s">
        <v>73</v>
      </c>
      <c r="AY201" s="254" t="s">
        <v>171</v>
      </c>
    </row>
    <row r="202" s="13" customFormat="1">
      <c r="A202" s="13"/>
      <c r="B202" s="233"/>
      <c r="C202" s="234"/>
      <c r="D202" s="235" t="s">
        <v>179</v>
      </c>
      <c r="E202" s="236" t="s">
        <v>1</v>
      </c>
      <c r="F202" s="237" t="s">
        <v>2759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179</v>
      </c>
      <c r="AU202" s="243" t="s">
        <v>82</v>
      </c>
      <c r="AV202" s="13" t="s">
        <v>80</v>
      </c>
      <c r="AW202" s="13" t="s">
        <v>30</v>
      </c>
      <c r="AX202" s="13" t="s">
        <v>73</v>
      </c>
      <c r="AY202" s="243" t="s">
        <v>171</v>
      </c>
    </row>
    <row r="203" s="14" customFormat="1">
      <c r="A203" s="14"/>
      <c r="B203" s="244"/>
      <c r="C203" s="245"/>
      <c r="D203" s="235" t="s">
        <v>179</v>
      </c>
      <c r="E203" s="246" t="s">
        <v>1</v>
      </c>
      <c r="F203" s="247" t="s">
        <v>2760</v>
      </c>
      <c r="G203" s="245"/>
      <c r="H203" s="248">
        <v>324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179</v>
      </c>
      <c r="AU203" s="254" t="s">
        <v>82</v>
      </c>
      <c r="AV203" s="14" t="s">
        <v>82</v>
      </c>
      <c r="AW203" s="14" t="s">
        <v>30</v>
      </c>
      <c r="AX203" s="14" t="s">
        <v>73</v>
      </c>
      <c r="AY203" s="254" t="s">
        <v>171</v>
      </c>
    </row>
    <row r="204" s="15" customFormat="1">
      <c r="A204" s="15"/>
      <c r="B204" s="255"/>
      <c r="C204" s="256"/>
      <c r="D204" s="235" t="s">
        <v>179</v>
      </c>
      <c r="E204" s="257" t="s">
        <v>1</v>
      </c>
      <c r="F204" s="258" t="s">
        <v>187</v>
      </c>
      <c r="G204" s="256"/>
      <c r="H204" s="259">
        <v>438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179</v>
      </c>
      <c r="AU204" s="265" t="s">
        <v>82</v>
      </c>
      <c r="AV204" s="15" t="s">
        <v>177</v>
      </c>
      <c r="AW204" s="15" t="s">
        <v>30</v>
      </c>
      <c r="AX204" s="15" t="s">
        <v>80</v>
      </c>
      <c r="AY204" s="265" t="s">
        <v>171</v>
      </c>
    </row>
    <row r="205" s="12" customFormat="1" ht="25.92" customHeight="1">
      <c r="A205" s="12"/>
      <c r="B205" s="203"/>
      <c r="C205" s="204"/>
      <c r="D205" s="205" t="s">
        <v>72</v>
      </c>
      <c r="E205" s="206" t="s">
        <v>1972</v>
      </c>
      <c r="F205" s="206" t="s">
        <v>1973</v>
      </c>
      <c r="G205" s="204"/>
      <c r="H205" s="204"/>
      <c r="I205" s="207"/>
      <c r="J205" s="208">
        <f>BK205</f>
        <v>0</v>
      </c>
      <c r="K205" s="204"/>
      <c r="L205" s="209"/>
      <c r="M205" s="210"/>
      <c r="N205" s="211"/>
      <c r="O205" s="211"/>
      <c r="P205" s="212">
        <f>P206+P208+P210</f>
        <v>0</v>
      </c>
      <c r="Q205" s="211"/>
      <c r="R205" s="212">
        <f>R206+R208+R210</f>
        <v>0</v>
      </c>
      <c r="S205" s="211"/>
      <c r="T205" s="213">
        <f>T206+T208+T210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203</v>
      </c>
      <c r="AT205" s="215" t="s">
        <v>72</v>
      </c>
      <c r="AU205" s="215" t="s">
        <v>73</v>
      </c>
      <c r="AY205" s="214" t="s">
        <v>171</v>
      </c>
      <c r="BK205" s="216">
        <f>BK206+BK208+BK210</f>
        <v>0</v>
      </c>
    </row>
    <row r="206" s="12" customFormat="1" ht="22.8" customHeight="1">
      <c r="A206" s="12"/>
      <c r="B206" s="203"/>
      <c r="C206" s="204"/>
      <c r="D206" s="205" t="s">
        <v>72</v>
      </c>
      <c r="E206" s="217" t="s">
        <v>1974</v>
      </c>
      <c r="F206" s="217" t="s">
        <v>1975</v>
      </c>
      <c r="G206" s="204"/>
      <c r="H206" s="204"/>
      <c r="I206" s="207"/>
      <c r="J206" s="218">
        <f>BK206</f>
        <v>0</v>
      </c>
      <c r="K206" s="204"/>
      <c r="L206" s="209"/>
      <c r="M206" s="210"/>
      <c r="N206" s="211"/>
      <c r="O206" s="211"/>
      <c r="P206" s="212">
        <f>P207</f>
        <v>0</v>
      </c>
      <c r="Q206" s="211"/>
      <c r="R206" s="212">
        <f>R207</f>
        <v>0</v>
      </c>
      <c r="S206" s="211"/>
      <c r="T206" s="213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4" t="s">
        <v>203</v>
      </c>
      <c r="AT206" s="215" t="s">
        <v>72</v>
      </c>
      <c r="AU206" s="215" t="s">
        <v>80</v>
      </c>
      <c r="AY206" s="214" t="s">
        <v>171</v>
      </c>
      <c r="BK206" s="216">
        <f>BK207</f>
        <v>0</v>
      </c>
    </row>
    <row r="207" s="2" customFormat="1" ht="16.5" customHeight="1">
      <c r="A207" s="38"/>
      <c r="B207" s="39"/>
      <c r="C207" s="219" t="s">
        <v>7</v>
      </c>
      <c r="D207" s="219" t="s">
        <v>173</v>
      </c>
      <c r="E207" s="220" t="s">
        <v>1977</v>
      </c>
      <c r="F207" s="221" t="s">
        <v>1975</v>
      </c>
      <c r="G207" s="222" t="s">
        <v>1978</v>
      </c>
      <c r="H207" s="277"/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38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1979</v>
      </c>
      <c r="AT207" s="231" t="s">
        <v>173</v>
      </c>
      <c r="AU207" s="231" t="s">
        <v>82</v>
      </c>
      <c r="AY207" s="17" t="s">
        <v>171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80</v>
      </c>
      <c r="BK207" s="232">
        <f>ROUND(I207*H207,2)</f>
        <v>0</v>
      </c>
      <c r="BL207" s="17" t="s">
        <v>1979</v>
      </c>
      <c r="BM207" s="231" t="s">
        <v>2761</v>
      </c>
    </row>
    <row r="208" s="12" customFormat="1" ht="22.8" customHeight="1">
      <c r="A208" s="12"/>
      <c r="B208" s="203"/>
      <c r="C208" s="204"/>
      <c r="D208" s="205" t="s">
        <v>72</v>
      </c>
      <c r="E208" s="217" t="s">
        <v>1981</v>
      </c>
      <c r="F208" s="217" t="s">
        <v>1982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P209</f>
        <v>0</v>
      </c>
      <c r="Q208" s="211"/>
      <c r="R208" s="212">
        <f>R209</f>
        <v>0</v>
      </c>
      <c r="S208" s="211"/>
      <c r="T208" s="213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203</v>
      </c>
      <c r="AT208" s="215" t="s">
        <v>72</v>
      </c>
      <c r="AU208" s="215" t="s">
        <v>80</v>
      </c>
      <c r="AY208" s="214" t="s">
        <v>171</v>
      </c>
      <c r="BK208" s="216">
        <f>BK209</f>
        <v>0</v>
      </c>
    </row>
    <row r="209" s="2" customFormat="1" ht="16.5" customHeight="1">
      <c r="A209" s="38"/>
      <c r="B209" s="39"/>
      <c r="C209" s="219" t="s">
        <v>347</v>
      </c>
      <c r="D209" s="219" t="s">
        <v>173</v>
      </c>
      <c r="E209" s="220" t="s">
        <v>1984</v>
      </c>
      <c r="F209" s="221" t="s">
        <v>1985</v>
      </c>
      <c r="G209" s="222" t="s">
        <v>1978</v>
      </c>
      <c r="H209" s="277"/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38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1979</v>
      </c>
      <c r="AT209" s="231" t="s">
        <v>173</v>
      </c>
      <c r="AU209" s="231" t="s">
        <v>82</v>
      </c>
      <c r="AY209" s="17" t="s">
        <v>171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80</v>
      </c>
      <c r="BK209" s="232">
        <f>ROUND(I209*H209,2)</f>
        <v>0</v>
      </c>
      <c r="BL209" s="17" t="s">
        <v>1979</v>
      </c>
      <c r="BM209" s="231" t="s">
        <v>2762</v>
      </c>
    </row>
    <row r="210" s="12" customFormat="1" ht="22.8" customHeight="1">
      <c r="A210" s="12"/>
      <c r="B210" s="203"/>
      <c r="C210" s="204"/>
      <c r="D210" s="205" t="s">
        <v>72</v>
      </c>
      <c r="E210" s="217" t="s">
        <v>1987</v>
      </c>
      <c r="F210" s="217" t="s">
        <v>1988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P211</f>
        <v>0</v>
      </c>
      <c r="Q210" s="211"/>
      <c r="R210" s="212">
        <f>R211</f>
        <v>0</v>
      </c>
      <c r="S210" s="211"/>
      <c r="T210" s="213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203</v>
      </c>
      <c r="AT210" s="215" t="s">
        <v>72</v>
      </c>
      <c r="AU210" s="215" t="s">
        <v>80</v>
      </c>
      <c r="AY210" s="214" t="s">
        <v>171</v>
      </c>
      <c r="BK210" s="216">
        <f>BK211</f>
        <v>0</v>
      </c>
    </row>
    <row r="211" s="2" customFormat="1" ht="16.5" customHeight="1">
      <c r="A211" s="38"/>
      <c r="B211" s="39"/>
      <c r="C211" s="219" t="s">
        <v>353</v>
      </c>
      <c r="D211" s="219" t="s">
        <v>173</v>
      </c>
      <c r="E211" s="220" t="s">
        <v>1990</v>
      </c>
      <c r="F211" s="221" t="s">
        <v>1988</v>
      </c>
      <c r="G211" s="222" t="s">
        <v>1978</v>
      </c>
      <c r="H211" s="277"/>
      <c r="I211" s="224"/>
      <c r="J211" s="225">
        <f>ROUND(I211*H211,2)</f>
        <v>0</v>
      </c>
      <c r="K211" s="226"/>
      <c r="L211" s="44"/>
      <c r="M211" s="278" t="s">
        <v>1</v>
      </c>
      <c r="N211" s="279" t="s">
        <v>38</v>
      </c>
      <c r="O211" s="280"/>
      <c r="P211" s="281">
        <f>O211*H211</f>
        <v>0</v>
      </c>
      <c r="Q211" s="281">
        <v>0</v>
      </c>
      <c r="R211" s="281">
        <f>Q211*H211</f>
        <v>0</v>
      </c>
      <c r="S211" s="281">
        <v>0</v>
      </c>
      <c r="T211" s="28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1979</v>
      </c>
      <c r="AT211" s="231" t="s">
        <v>173</v>
      </c>
      <c r="AU211" s="231" t="s">
        <v>82</v>
      </c>
      <c r="AY211" s="17" t="s">
        <v>171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80</v>
      </c>
      <c r="BK211" s="232">
        <f>ROUND(I211*H211,2)</f>
        <v>0</v>
      </c>
      <c r="BL211" s="17" t="s">
        <v>1979</v>
      </c>
      <c r="BM211" s="231" t="s">
        <v>2763</v>
      </c>
    </row>
    <row r="212" s="2" customFormat="1" ht="6.96" customHeight="1">
      <c r="A212" s="38"/>
      <c r="B212" s="66"/>
      <c r="C212" s="67"/>
      <c r="D212" s="67"/>
      <c r="E212" s="67"/>
      <c r="F212" s="67"/>
      <c r="G212" s="67"/>
      <c r="H212" s="67"/>
      <c r="I212" s="67"/>
      <c r="J212" s="67"/>
      <c r="K212" s="67"/>
      <c r="L212" s="44"/>
      <c r="M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</sheetData>
  <sheetProtection sheet="1" autoFilter="0" formatColumns="0" formatRows="0" objects="1" scenarios="1" spinCount="100000" saltValue="D+MBXILmaY89yzP4dYU+O1XTRB7VYZ+/b7N/tJzyuOdA5YO9ippKmB3ddaIJ4Ooe32jcbTDDwMnKG5mri7H8YQ==" hashValue="0YL/OpAjAkWgcT9E7nZiatrUY+l4/O2Kjed1EEw/BzjyhmP3c2wlr+QIYALZmdeSiZcdGwACaLLQ7Tp7+r/SJA==" algorithmName="SHA-512" password="CC35"/>
  <autoFilter ref="C126:K21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2764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ROUND((SUM(BE133:BE271)),  2)</f>
        <v>0</v>
      </c>
      <c r="G33" s="38"/>
      <c r="H33" s="38"/>
      <c r="I33" s="155">
        <v>0.20999999999999999</v>
      </c>
      <c r="J33" s="154">
        <f>ROUND(((SUM(BE133:BE271))*I33),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ROUND((SUM(BF133:BF271)),  2)</f>
        <v>0</v>
      </c>
      <c r="G34" s="38"/>
      <c r="H34" s="38"/>
      <c r="I34" s="155">
        <v>0.14999999999999999</v>
      </c>
      <c r="J34" s="154">
        <f>ROUND(((SUM(BF133:BF271))*I34),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ROUND((SUM(BG133:BG271)),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ROUND((SUM(BH133:BH271)),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ROUND((SUM(BI133:BI271)),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06 - Oplocení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J134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J135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2131</v>
      </c>
      <c r="E99" s="188"/>
      <c r="F99" s="188"/>
      <c r="G99" s="188"/>
      <c r="H99" s="188"/>
      <c r="I99" s="188"/>
      <c r="J99" s="189">
        <f>J152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126</v>
      </c>
      <c r="E100" s="188"/>
      <c r="F100" s="188"/>
      <c r="G100" s="188"/>
      <c r="H100" s="188"/>
      <c r="I100" s="188"/>
      <c r="J100" s="189">
        <f>J163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1993</v>
      </c>
      <c r="E101" s="188"/>
      <c r="F101" s="188"/>
      <c r="G101" s="188"/>
      <c r="H101" s="188"/>
      <c r="I101" s="188"/>
      <c r="J101" s="189">
        <f>J190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128</v>
      </c>
      <c r="E102" s="188"/>
      <c r="F102" s="188"/>
      <c r="G102" s="188"/>
      <c r="H102" s="188"/>
      <c r="I102" s="188"/>
      <c r="J102" s="189">
        <f>J194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129</v>
      </c>
      <c r="E103" s="188"/>
      <c r="F103" s="188"/>
      <c r="G103" s="188"/>
      <c r="H103" s="188"/>
      <c r="I103" s="188"/>
      <c r="J103" s="189">
        <f>J203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130</v>
      </c>
      <c r="E104" s="188"/>
      <c r="F104" s="188"/>
      <c r="G104" s="188"/>
      <c r="H104" s="188"/>
      <c r="I104" s="188"/>
      <c r="J104" s="189">
        <f>J211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131</v>
      </c>
      <c r="E105" s="182"/>
      <c r="F105" s="182"/>
      <c r="G105" s="182"/>
      <c r="H105" s="182"/>
      <c r="I105" s="182"/>
      <c r="J105" s="183">
        <f>J214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1994</v>
      </c>
      <c r="E106" s="188"/>
      <c r="F106" s="188"/>
      <c r="G106" s="188"/>
      <c r="H106" s="188"/>
      <c r="I106" s="188"/>
      <c r="J106" s="189">
        <f>J215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1995</v>
      </c>
      <c r="E107" s="188"/>
      <c r="F107" s="188"/>
      <c r="G107" s="188"/>
      <c r="H107" s="188"/>
      <c r="I107" s="188"/>
      <c r="J107" s="189">
        <f>J226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149</v>
      </c>
      <c r="E108" s="188"/>
      <c r="F108" s="188"/>
      <c r="G108" s="188"/>
      <c r="H108" s="188"/>
      <c r="I108" s="188"/>
      <c r="J108" s="189">
        <f>J236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152</v>
      </c>
      <c r="E109" s="182"/>
      <c r="F109" s="182"/>
      <c r="G109" s="182"/>
      <c r="H109" s="182"/>
      <c r="I109" s="182"/>
      <c r="J109" s="183">
        <f>J263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5"/>
      <c r="C110" s="186"/>
      <c r="D110" s="187" t="s">
        <v>2136</v>
      </c>
      <c r="E110" s="188"/>
      <c r="F110" s="188"/>
      <c r="G110" s="188"/>
      <c r="H110" s="188"/>
      <c r="I110" s="188"/>
      <c r="J110" s="189">
        <f>J264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153</v>
      </c>
      <c r="E111" s="188"/>
      <c r="F111" s="188"/>
      <c r="G111" s="188"/>
      <c r="H111" s="188"/>
      <c r="I111" s="188"/>
      <c r="J111" s="189">
        <f>J266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154</v>
      </c>
      <c r="E112" s="188"/>
      <c r="F112" s="188"/>
      <c r="G112" s="188"/>
      <c r="H112" s="188"/>
      <c r="I112" s="188"/>
      <c r="J112" s="189">
        <f>J268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155</v>
      </c>
      <c r="E113" s="188"/>
      <c r="F113" s="188"/>
      <c r="G113" s="188"/>
      <c r="H113" s="188"/>
      <c r="I113" s="188"/>
      <c r="J113" s="189">
        <f>J270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74" t="str">
        <f>E7</f>
        <v>Sportoviště Hanspaulka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117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06 - Oplocení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 xml:space="preserve"> </v>
      </c>
      <c r="G127" s="40"/>
      <c r="H127" s="40"/>
      <c r="I127" s="32" t="s">
        <v>22</v>
      </c>
      <c r="J127" s="79" t="str">
        <f>IF(J12="","",J12)</f>
        <v>3. 1. 2023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 xml:space="preserve"> </v>
      </c>
      <c r="G129" s="40"/>
      <c r="H129" s="40"/>
      <c r="I129" s="32" t="s">
        <v>29</v>
      </c>
      <c r="J129" s="36" t="str">
        <f>E21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40"/>
      <c r="E130" s="40"/>
      <c r="F130" s="27" t="str">
        <f>IF(E18="","",E18)</f>
        <v>Vyplň údaj</v>
      </c>
      <c r="G130" s="40"/>
      <c r="H130" s="40"/>
      <c r="I130" s="32" t="s">
        <v>31</v>
      </c>
      <c r="J130" s="36" t="str">
        <f>E24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91"/>
      <c r="B132" s="192"/>
      <c r="C132" s="193" t="s">
        <v>157</v>
      </c>
      <c r="D132" s="194" t="s">
        <v>58</v>
      </c>
      <c r="E132" s="194" t="s">
        <v>54</v>
      </c>
      <c r="F132" s="194" t="s">
        <v>55</v>
      </c>
      <c r="G132" s="194" t="s">
        <v>158</v>
      </c>
      <c r="H132" s="194" t="s">
        <v>159</v>
      </c>
      <c r="I132" s="194" t="s">
        <v>160</v>
      </c>
      <c r="J132" s="195" t="s">
        <v>121</v>
      </c>
      <c r="K132" s="196" t="s">
        <v>161</v>
      </c>
      <c r="L132" s="197"/>
      <c r="M132" s="100" t="s">
        <v>1</v>
      </c>
      <c r="N132" s="101" t="s">
        <v>37</v>
      </c>
      <c r="O132" s="101" t="s">
        <v>162</v>
      </c>
      <c r="P132" s="101" t="s">
        <v>163</v>
      </c>
      <c r="Q132" s="101" t="s">
        <v>164</v>
      </c>
      <c r="R132" s="101" t="s">
        <v>165</v>
      </c>
      <c r="S132" s="101" t="s">
        <v>166</v>
      </c>
      <c r="T132" s="102" t="s">
        <v>167</v>
      </c>
      <c r="U132" s="191"/>
      <c r="V132" s="191"/>
      <c r="W132" s="191"/>
      <c r="X132" s="191"/>
      <c r="Y132" s="191"/>
      <c r="Z132" s="191"/>
      <c r="AA132" s="191"/>
      <c r="AB132" s="191"/>
      <c r="AC132" s="191"/>
      <c r="AD132" s="191"/>
      <c r="AE132" s="191"/>
    </row>
    <row r="133" s="2" customFormat="1" ht="22.8" customHeight="1">
      <c r="A133" s="38"/>
      <c r="B133" s="39"/>
      <c r="C133" s="107" t="s">
        <v>168</v>
      </c>
      <c r="D133" s="40"/>
      <c r="E133" s="40"/>
      <c r="F133" s="40"/>
      <c r="G133" s="40"/>
      <c r="H133" s="40"/>
      <c r="I133" s="40"/>
      <c r="J133" s="198">
        <f>BK133</f>
        <v>0</v>
      </c>
      <c r="K133" s="40"/>
      <c r="L133" s="44"/>
      <c r="M133" s="103"/>
      <c r="N133" s="199"/>
      <c r="O133" s="104"/>
      <c r="P133" s="200">
        <f>P134+P214+P263</f>
        <v>0</v>
      </c>
      <c r="Q133" s="104"/>
      <c r="R133" s="200">
        <f>R134+R214+R263</f>
        <v>3.8531827299999994</v>
      </c>
      <c r="S133" s="104"/>
      <c r="T133" s="201">
        <f>T134+T214+T263</f>
        <v>6.4899999999999993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72</v>
      </c>
      <c r="AU133" s="17" t="s">
        <v>123</v>
      </c>
      <c r="BK133" s="202">
        <f>BK134+BK214+BK263</f>
        <v>0</v>
      </c>
    </row>
    <row r="134" s="12" customFormat="1" ht="25.92" customHeight="1">
      <c r="A134" s="12"/>
      <c r="B134" s="203"/>
      <c r="C134" s="204"/>
      <c r="D134" s="205" t="s">
        <v>72</v>
      </c>
      <c r="E134" s="206" t="s">
        <v>169</v>
      </c>
      <c r="F134" s="206" t="s">
        <v>170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P135+P152+P163+P190+P194+P203+P211</f>
        <v>0</v>
      </c>
      <c r="Q134" s="211"/>
      <c r="R134" s="212">
        <f>R135+R152+R163+R190+R194+R203+R211</f>
        <v>2.6234199999999999</v>
      </c>
      <c r="S134" s="211"/>
      <c r="T134" s="213">
        <f>T135+T152+T163+T190+T194+T203+T211</f>
        <v>6.4899999999999993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80</v>
      </c>
      <c r="AT134" s="215" t="s">
        <v>72</v>
      </c>
      <c r="AU134" s="215" t="s">
        <v>73</v>
      </c>
      <c r="AY134" s="214" t="s">
        <v>171</v>
      </c>
      <c r="BK134" s="216">
        <f>BK135+BK152+BK163+BK190+BK194+BK203+BK211</f>
        <v>0</v>
      </c>
    </row>
    <row r="135" s="12" customFormat="1" ht="22.8" customHeight="1">
      <c r="A135" s="12"/>
      <c r="B135" s="203"/>
      <c r="C135" s="204"/>
      <c r="D135" s="205" t="s">
        <v>72</v>
      </c>
      <c r="E135" s="217" t="s">
        <v>80</v>
      </c>
      <c r="F135" s="217" t="s">
        <v>172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SUM(P136:P151)</f>
        <v>0</v>
      </c>
      <c r="Q135" s="211"/>
      <c r="R135" s="212">
        <f>SUM(R136:R151)</f>
        <v>0</v>
      </c>
      <c r="S135" s="211"/>
      <c r="T135" s="213">
        <f>SUM(T136:T151)</f>
        <v>6.4899999999999993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80</v>
      </c>
      <c r="AT135" s="215" t="s">
        <v>72</v>
      </c>
      <c r="AU135" s="215" t="s">
        <v>80</v>
      </c>
      <c r="AY135" s="214" t="s">
        <v>171</v>
      </c>
      <c r="BK135" s="216">
        <f>SUM(BK136:BK151)</f>
        <v>0</v>
      </c>
    </row>
    <row r="136" s="2" customFormat="1" ht="24.15" customHeight="1">
      <c r="A136" s="38"/>
      <c r="B136" s="39"/>
      <c r="C136" s="219" t="s">
        <v>80</v>
      </c>
      <c r="D136" s="219" t="s">
        <v>173</v>
      </c>
      <c r="E136" s="220" t="s">
        <v>2765</v>
      </c>
      <c r="F136" s="221" t="s">
        <v>2766</v>
      </c>
      <c r="G136" s="222" t="s">
        <v>211</v>
      </c>
      <c r="H136" s="223">
        <v>22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0.29499999999999998</v>
      </c>
      <c r="T136" s="230">
        <f>S136*H136</f>
        <v>6.4899999999999993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177</v>
      </c>
      <c r="AT136" s="231" t="s">
        <v>173</v>
      </c>
      <c r="AU136" s="231" t="s">
        <v>82</v>
      </c>
      <c r="AY136" s="17" t="s">
        <v>171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80</v>
      </c>
      <c r="BK136" s="232">
        <f>ROUND(I136*H136,2)</f>
        <v>0</v>
      </c>
      <c r="BL136" s="17" t="s">
        <v>177</v>
      </c>
      <c r="BM136" s="231" t="s">
        <v>2767</v>
      </c>
    </row>
    <row r="137" s="13" customFormat="1">
      <c r="A137" s="13"/>
      <c r="B137" s="233"/>
      <c r="C137" s="234"/>
      <c r="D137" s="235" t="s">
        <v>179</v>
      </c>
      <c r="E137" s="236" t="s">
        <v>1</v>
      </c>
      <c r="F137" s="237" t="s">
        <v>2768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179</v>
      </c>
      <c r="AU137" s="243" t="s">
        <v>82</v>
      </c>
      <c r="AV137" s="13" t="s">
        <v>80</v>
      </c>
      <c r="AW137" s="13" t="s">
        <v>30</v>
      </c>
      <c r="AX137" s="13" t="s">
        <v>73</v>
      </c>
      <c r="AY137" s="243" t="s">
        <v>171</v>
      </c>
    </row>
    <row r="138" s="14" customFormat="1">
      <c r="A138" s="14"/>
      <c r="B138" s="244"/>
      <c r="C138" s="245"/>
      <c r="D138" s="235" t="s">
        <v>179</v>
      </c>
      <c r="E138" s="246" t="s">
        <v>1</v>
      </c>
      <c r="F138" s="247" t="s">
        <v>2769</v>
      </c>
      <c r="G138" s="245"/>
      <c r="H138" s="248">
        <v>22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179</v>
      </c>
      <c r="AU138" s="254" t="s">
        <v>82</v>
      </c>
      <c r="AV138" s="14" t="s">
        <v>82</v>
      </c>
      <c r="AW138" s="14" t="s">
        <v>30</v>
      </c>
      <c r="AX138" s="14" t="s">
        <v>80</v>
      </c>
      <c r="AY138" s="254" t="s">
        <v>171</v>
      </c>
    </row>
    <row r="139" s="2" customFormat="1" ht="33" customHeight="1">
      <c r="A139" s="38"/>
      <c r="B139" s="39"/>
      <c r="C139" s="219" t="s">
        <v>82</v>
      </c>
      <c r="D139" s="219" t="s">
        <v>173</v>
      </c>
      <c r="E139" s="220" t="s">
        <v>2770</v>
      </c>
      <c r="F139" s="221" t="s">
        <v>2771</v>
      </c>
      <c r="G139" s="222" t="s">
        <v>176</v>
      </c>
      <c r="H139" s="223">
        <v>7.04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177</v>
      </c>
      <c r="AT139" s="231" t="s">
        <v>173</v>
      </c>
      <c r="AU139" s="231" t="s">
        <v>82</v>
      </c>
      <c r="AY139" s="17" t="s">
        <v>171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80</v>
      </c>
      <c r="BK139" s="232">
        <f>ROUND(I139*H139,2)</f>
        <v>0</v>
      </c>
      <c r="BL139" s="17" t="s">
        <v>177</v>
      </c>
      <c r="BM139" s="231" t="s">
        <v>2772</v>
      </c>
    </row>
    <row r="140" s="13" customFormat="1">
      <c r="A140" s="13"/>
      <c r="B140" s="233"/>
      <c r="C140" s="234"/>
      <c r="D140" s="235" t="s">
        <v>179</v>
      </c>
      <c r="E140" s="236" t="s">
        <v>1</v>
      </c>
      <c r="F140" s="237" t="s">
        <v>2773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179</v>
      </c>
      <c r="AU140" s="243" t="s">
        <v>82</v>
      </c>
      <c r="AV140" s="13" t="s">
        <v>80</v>
      </c>
      <c r="AW140" s="13" t="s">
        <v>30</v>
      </c>
      <c r="AX140" s="13" t="s">
        <v>73</v>
      </c>
      <c r="AY140" s="243" t="s">
        <v>171</v>
      </c>
    </row>
    <row r="141" s="14" customFormat="1">
      <c r="A141" s="14"/>
      <c r="B141" s="244"/>
      <c r="C141" s="245"/>
      <c r="D141" s="235" t="s">
        <v>179</v>
      </c>
      <c r="E141" s="246" t="s">
        <v>1</v>
      </c>
      <c r="F141" s="247" t="s">
        <v>2774</v>
      </c>
      <c r="G141" s="245"/>
      <c r="H141" s="248">
        <v>7.04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82</v>
      </c>
      <c r="AV141" s="14" t="s">
        <v>82</v>
      </c>
      <c r="AW141" s="14" t="s">
        <v>30</v>
      </c>
      <c r="AX141" s="14" t="s">
        <v>73</v>
      </c>
      <c r="AY141" s="254" t="s">
        <v>171</v>
      </c>
    </row>
    <row r="142" s="15" customFormat="1">
      <c r="A142" s="15"/>
      <c r="B142" s="255"/>
      <c r="C142" s="256"/>
      <c r="D142" s="235" t="s">
        <v>179</v>
      </c>
      <c r="E142" s="257" t="s">
        <v>1</v>
      </c>
      <c r="F142" s="258" t="s">
        <v>187</v>
      </c>
      <c r="G142" s="256"/>
      <c r="H142" s="259">
        <v>7.04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5" t="s">
        <v>179</v>
      </c>
      <c r="AU142" s="265" t="s">
        <v>82</v>
      </c>
      <c r="AV142" s="15" t="s">
        <v>177</v>
      </c>
      <c r="AW142" s="15" t="s">
        <v>30</v>
      </c>
      <c r="AX142" s="15" t="s">
        <v>80</v>
      </c>
      <c r="AY142" s="265" t="s">
        <v>171</v>
      </c>
    </row>
    <row r="143" s="2" customFormat="1" ht="37.8" customHeight="1">
      <c r="A143" s="38"/>
      <c r="B143" s="39"/>
      <c r="C143" s="219" t="s">
        <v>191</v>
      </c>
      <c r="D143" s="219" t="s">
        <v>173</v>
      </c>
      <c r="E143" s="220" t="s">
        <v>2184</v>
      </c>
      <c r="F143" s="221" t="s">
        <v>2185</v>
      </c>
      <c r="G143" s="222" t="s">
        <v>176</v>
      </c>
      <c r="H143" s="223">
        <v>7.04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177</v>
      </c>
      <c r="AT143" s="231" t="s">
        <v>173</v>
      </c>
      <c r="AU143" s="231" t="s">
        <v>82</v>
      </c>
      <c r="AY143" s="17" t="s">
        <v>171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80</v>
      </c>
      <c r="BK143" s="232">
        <f>ROUND(I143*H143,2)</f>
        <v>0</v>
      </c>
      <c r="BL143" s="17" t="s">
        <v>177</v>
      </c>
      <c r="BM143" s="231" t="s">
        <v>2775</v>
      </c>
    </row>
    <row r="144" s="14" customFormat="1">
      <c r="A144" s="14"/>
      <c r="B144" s="244"/>
      <c r="C144" s="245"/>
      <c r="D144" s="235" t="s">
        <v>179</v>
      </c>
      <c r="E144" s="246" t="s">
        <v>1</v>
      </c>
      <c r="F144" s="247" t="s">
        <v>2776</v>
      </c>
      <c r="G144" s="245"/>
      <c r="H144" s="248">
        <v>7.04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82</v>
      </c>
      <c r="AV144" s="14" t="s">
        <v>82</v>
      </c>
      <c r="AW144" s="14" t="s">
        <v>30</v>
      </c>
      <c r="AX144" s="14" t="s">
        <v>73</v>
      </c>
      <c r="AY144" s="254" t="s">
        <v>171</v>
      </c>
    </row>
    <row r="145" s="15" customFormat="1">
      <c r="A145" s="15"/>
      <c r="B145" s="255"/>
      <c r="C145" s="256"/>
      <c r="D145" s="235" t="s">
        <v>179</v>
      </c>
      <c r="E145" s="257" t="s">
        <v>1</v>
      </c>
      <c r="F145" s="258" t="s">
        <v>187</v>
      </c>
      <c r="G145" s="256"/>
      <c r="H145" s="259">
        <v>7.04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179</v>
      </c>
      <c r="AU145" s="265" t="s">
        <v>82</v>
      </c>
      <c r="AV145" s="15" t="s">
        <v>177</v>
      </c>
      <c r="AW145" s="15" t="s">
        <v>30</v>
      </c>
      <c r="AX145" s="15" t="s">
        <v>80</v>
      </c>
      <c r="AY145" s="265" t="s">
        <v>171</v>
      </c>
    </row>
    <row r="146" s="2" customFormat="1" ht="37.8" customHeight="1">
      <c r="A146" s="38"/>
      <c r="B146" s="39"/>
      <c r="C146" s="219" t="s">
        <v>177</v>
      </c>
      <c r="D146" s="219" t="s">
        <v>173</v>
      </c>
      <c r="E146" s="220" t="s">
        <v>2187</v>
      </c>
      <c r="F146" s="221" t="s">
        <v>2188</v>
      </c>
      <c r="G146" s="222" t="s">
        <v>176</v>
      </c>
      <c r="H146" s="223">
        <v>70.400000000000006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177</v>
      </c>
      <c r="AT146" s="231" t="s">
        <v>173</v>
      </c>
      <c r="AU146" s="231" t="s">
        <v>82</v>
      </c>
      <c r="AY146" s="17" t="s">
        <v>171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80</v>
      </c>
      <c r="BK146" s="232">
        <f>ROUND(I146*H146,2)</f>
        <v>0</v>
      </c>
      <c r="BL146" s="17" t="s">
        <v>177</v>
      </c>
      <c r="BM146" s="231" t="s">
        <v>2777</v>
      </c>
    </row>
    <row r="147" s="14" customFormat="1">
      <c r="A147" s="14"/>
      <c r="B147" s="244"/>
      <c r="C147" s="245"/>
      <c r="D147" s="235" t="s">
        <v>179</v>
      </c>
      <c r="E147" s="246" t="s">
        <v>1</v>
      </c>
      <c r="F147" s="247" t="s">
        <v>2778</v>
      </c>
      <c r="G147" s="245"/>
      <c r="H147" s="248">
        <v>70.400000000000006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179</v>
      </c>
      <c r="AU147" s="254" t="s">
        <v>82</v>
      </c>
      <c r="AV147" s="14" t="s">
        <v>82</v>
      </c>
      <c r="AW147" s="14" t="s">
        <v>30</v>
      </c>
      <c r="AX147" s="14" t="s">
        <v>73</v>
      </c>
      <c r="AY147" s="254" t="s">
        <v>171</v>
      </c>
    </row>
    <row r="148" s="15" customFormat="1">
      <c r="A148" s="15"/>
      <c r="B148" s="255"/>
      <c r="C148" s="256"/>
      <c r="D148" s="235" t="s">
        <v>179</v>
      </c>
      <c r="E148" s="257" t="s">
        <v>1</v>
      </c>
      <c r="F148" s="258" t="s">
        <v>187</v>
      </c>
      <c r="G148" s="256"/>
      <c r="H148" s="259">
        <v>70.400000000000006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179</v>
      </c>
      <c r="AU148" s="265" t="s">
        <v>82</v>
      </c>
      <c r="AV148" s="15" t="s">
        <v>177</v>
      </c>
      <c r="AW148" s="15" t="s">
        <v>30</v>
      </c>
      <c r="AX148" s="15" t="s">
        <v>80</v>
      </c>
      <c r="AY148" s="265" t="s">
        <v>171</v>
      </c>
    </row>
    <row r="149" s="2" customFormat="1" ht="24.15" customHeight="1">
      <c r="A149" s="38"/>
      <c r="B149" s="39"/>
      <c r="C149" s="219" t="s">
        <v>203</v>
      </c>
      <c r="D149" s="219" t="s">
        <v>173</v>
      </c>
      <c r="E149" s="220" t="s">
        <v>2191</v>
      </c>
      <c r="F149" s="221" t="s">
        <v>2192</v>
      </c>
      <c r="G149" s="222" t="s">
        <v>371</v>
      </c>
      <c r="H149" s="223">
        <v>12.672000000000001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38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177</v>
      </c>
      <c r="AT149" s="231" t="s">
        <v>173</v>
      </c>
      <c r="AU149" s="231" t="s">
        <v>82</v>
      </c>
      <c r="AY149" s="17" t="s">
        <v>171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80</v>
      </c>
      <c r="BK149" s="232">
        <f>ROUND(I149*H149,2)</f>
        <v>0</v>
      </c>
      <c r="BL149" s="17" t="s">
        <v>177</v>
      </c>
      <c r="BM149" s="231" t="s">
        <v>2779</v>
      </c>
    </row>
    <row r="150" s="14" customFormat="1">
      <c r="A150" s="14"/>
      <c r="B150" s="244"/>
      <c r="C150" s="245"/>
      <c r="D150" s="235" t="s">
        <v>179</v>
      </c>
      <c r="E150" s="246" t="s">
        <v>1</v>
      </c>
      <c r="F150" s="247" t="s">
        <v>2780</v>
      </c>
      <c r="G150" s="245"/>
      <c r="H150" s="248">
        <v>12.672000000000001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179</v>
      </c>
      <c r="AU150" s="254" t="s">
        <v>82</v>
      </c>
      <c r="AV150" s="14" t="s">
        <v>82</v>
      </c>
      <c r="AW150" s="14" t="s">
        <v>30</v>
      </c>
      <c r="AX150" s="14" t="s">
        <v>73</v>
      </c>
      <c r="AY150" s="254" t="s">
        <v>171</v>
      </c>
    </row>
    <row r="151" s="15" customFormat="1">
      <c r="A151" s="15"/>
      <c r="B151" s="255"/>
      <c r="C151" s="256"/>
      <c r="D151" s="235" t="s">
        <v>179</v>
      </c>
      <c r="E151" s="257" t="s">
        <v>1</v>
      </c>
      <c r="F151" s="258" t="s">
        <v>187</v>
      </c>
      <c r="G151" s="256"/>
      <c r="H151" s="259">
        <v>12.672000000000001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179</v>
      </c>
      <c r="AU151" s="265" t="s">
        <v>82</v>
      </c>
      <c r="AV151" s="15" t="s">
        <v>177</v>
      </c>
      <c r="AW151" s="15" t="s">
        <v>30</v>
      </c>
      <c r="AX151" s="15" t="s">
        <v>80</v>
      </c>
      <c r="AY151" s="265" t="s">
        <v>171</v>
      </c>
    </row>
    <row r="152" s="12" customFormat="1" ht="22.8" customHeight="1">
      <c r="A152" s="12"/>
      <c r="B152" s="203"/>
      <c r="C152" s="204"/>
      <c r="D152" s="205" t="s">
        <v>72</v>
      </c>
      <c r="E152" s="217" t="s">
        <v>82</v>
      </c>
      <c r="F152" s="217" t="s">
        <v>2195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SUM(P153:P162)</f>
        <v>0</v>
      </c>
      <c r="Q152" s="211"/>
      <c r="R152" s="212">
        <f>SUM(R153:R162)</f>
        <v>0</v>
      </c>
      <c r="S152" s="211"/>
      <c r="T152" s="213">
        <f>SUM(T153:T162)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80</v>
      </c>
      <c r="AT152" s="215" t="s">
        <v>72</v>
      </c>
      <c r="AU152" s="215" t="s">
        <v>80</v>
      </c>
      <c r="AY152" s="214" t="s">
        <v>171</v>
      </c>
      <c r="BK152" s="216">
        <f>SUM(BK153:BK162)</f>
        <v>0</v>
      </c>
    </row>
    <row r="153" s="2" customFormat="1" ht="16.5" customHeight="1">
      <c r="A153" s="38"/>
      <c r="B153" s="39"/>
      <c r="C153" s="219" t="s">
        <v>208</v>
      </c>
      <c r="D153" s="219" t="s">
        <v>173</v>
      </c>
      <c r="E153" s="220" t="s">
        <v>2781</v>
      </c>
      <c r="F153" s="221" t="s">
        <v>2782</v>
      </c>
      <c r="G153" s="222" t="s">
        <v>176</v>
      </c>
      <c r="H153" s="223">
        <v>7.04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177</v>
      </c>
      <c r="AT153" s="231" t="s">
        <v>173</v>
      </c>
      <c r="AU153" s="231" t="s">
        <v>82</v>
      </c>
      <c r="AY153" s="17" t="s">
        <v>171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80</v>
      </c>
      <c r="BK153" s="232">
        <f>ROUND(I153*H153,2)</f>
        <v>0</v>
      </c>
      <c r="BL153" s="17" t="s">
        <v>177</v>
      </c>
      <c r="BM153" s="231" t="s">
        <v>2783</v>
      </c>
    </row>
    <row r="154" s="13" customFormat="1">
      <c r="A154" s="13"/>
      <c r="B154" s="233"/>
      <c r="C154" s="234"/>
      <c r="D154" s="235" t="s">
        <v>179</v>
      </c>
      <c r="E154" s="236" t="s">
        <v>1</v>
      </c>
      <c r="F154" s="237" t="s">
        <v>2773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179</v>
      </c>
      <c r="AU154" s="243" t="s">
        <v>82</v>
      </c>
      <c r="AV154" s="13" t="s">
        <v>80</v>
      </c>
      <c r="AW154" s="13" t="s">
        <v>30</v>
      </c>
      <c r="AX154" s="13" t="s">
        <v>73</v>
      </c>
      <c r="AY154" s="243" t="s">
        <v>171</v>
      </c>
    </row>
    <row r="155" s="14" customFormat="1">
      <c r="A155" s="14"/>
      <c r="B155" s="244"/>
      <c r="C155" s="245"/>
      <c r="D155" s="235" t="s">
        <v>179</v>
      </c>
      <c r="E155" s="246" t="s">
        <v>1</v>
      </c>
      <c r="F155" s="247" t="s">
        <v>2774</v>
      </c>
      <c r="G155" s="245"/>
      <c r="H155" s="248">
        <v>7.04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179</v>
      </c>
      <c r="AU155" s="254" t="s">
        <v>82</v>
      </c>
      <c r="AV155" s="14" t="s">
        <v>82</v>
      </c>
      <c r="AW155" s="14" t="s">
        <v>30</v>
      </c>
      <c r="AX155" s="14" t="s">
        <v>73</v>
      </c>
      <c r="AY155" s="254" t="s">
        <v>171</v>
      </c>
    </row>
    <row r="156" s="15" customFormat="1">
      <c r="A156" s="15"/>
      <c r="B156" s="255"/>
      <c r="C156" s="256"/>
      <c r="D156" s="235" t="s">
        <v>179</v>
      </c>
      <c r="E156" s="257" t="s">
        <v>1</v>
      </c>
      <c r="F156" s="258" t="s">
        <v>187</v>
      </c>
      <c r="G156" s="256"/>
      <c r="H156" s="259">
        <v>7.04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5" t="s">
        <v>179</v>
      </c>
      <c r="AU156" s="265" t="s">
        <v>82</v>
      </c>
      <c r="AV156" s="15" t="s">
        <v>177</v>
      </c>
      <c r="AW156" s="15" t="s">
        <v>30</v>
      </c>
      <c r="AX156" s="15" t="s">
        <v>80</v>
      </c>
      <c r="AY156" s="265" t="s">
        <v>171</v>
      </c>
    </row>
    <row r="157" s="2" customFormat="1" ht="16.5" customHeight="1">
      <c r="A157" s="38"/>
      <c r="B157" s="39"/>
      <c r="C157" s="219" t="s">
        <v>220</v>
      </c>
      <c r="D157" s="219" t="s">
        <v>173</v>
      </c>
      <c r="E157" s="220" t="s">
        <v>2784</v>
      </c>
      <c r="F157" s="221" t="s">
        <v>2785</v>
      </c>
      <c r="G157" s="222" t="s">
        <v>211</v>
      </c>
      <c r="H157" s="223">
        <v>15.84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177</v>
      </c>
      <c r="AT157" s="231" t="s">
        <v>173</v>
      </c>
      <c r="AU157" s="231" t="s">
        <v>82</v>
      </c>
      <c r="AY157" s="17" t="s">
        <v>171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80</v>
      </c>
      <c r="BK157" s="232">
        <f>ROUND(I157*H157,2)</f>
        <v>0</v>
      </c>
      <c r="BL157" s="17" t="s">
        <v>177</v>
      </c>
      <c r="BM157" s="231" t="s">
        <v>2786</v>
      </c>
    </row>
    <row r="158" s="14" customFormat="1">
      <c r="A158" s="14"/>
      <c r="B158" s="244"/>
      <c r="C158" s="245"/>
      <c r="D158" s="235" t="s">
        <v>179</v>
      </c>
      <c r="E158" s="246" t="s">
        <v>1</v>
      </c>
      <c r="F158" s="247" t="s">
        <v>2787</v>
      </c>
      <c r="G158" s="245"/>
      <c r="H158" s="248">
        <v>15.84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179</v>
      </c>
      <c r="AU158" s="254" t="s">
        <v>82</v>
      </c>
      <c r="AV158" s="14" t="s">
        <v>82</v>
      </c>
      <c r="AW158" s="14" t="s">
        <v>30</v>
      </c>
      <c r="AX158" s="14" t="s">
        <v>73</v>
      </c>
      <c r="AY158" s="254" t="s">
        <v>171</v>
      </c>
    </row>
    <row r="159" s="15" customFormat="1">
      <c r="A159" s="15"/>
      <c r="B159" s="255"/>
      <c r="C159" s="256"/>
      <c r="D159" s="235" t="s">
        <v>179</v>
      </c>
      <c r="E159" s="257" t="s">
        <v>1</v>
      </c>
      <c r="F159" s="258" t="s">
        <v>187</v>
      </c>
      <c r="G159" s="256"/>
      <c r="H159" s="259">
        <v>15.84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179</v>
      </c>
      <c r="AU159" s="265" t="s">
        <v>82</v>
      </c>
      <c r="AV159" s="15" t="s">
        <v>177</v>
      </c>
      <c r="AW159" s="15" t="s">
        <v>30</v>
      </c>
      <c r="AX159" s="15" t="s">
        <v>80</v>
      </c>
      <c r="AY159" s="265" t="s">
        <v>171</v>
      </c>
    </row>
    <row r="160" s="2" customFormat="1" ht="16.5" customHeight="1">
      <c r="A160" s="38"/>
      <c r="B160" s="39"/>
      <c r="C160" s="219" t="s">
        <v>236</v>
      </c>
      <c r="D160" s="219" t="s">
        <v>173</v>
      </c>
      <c r="E160" s="220" t="s">
        <v>2788</v>
      </c>
      <c r="F160" s="221" t="s">
        <v>2789</v>
      </c>
      <c r="G160" s="222" t="s">
        <v>211</v>
      </c>
      <c r="H160" s="223">
        <v>15.84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177</v>
      </c>
      <c r="AT160" s="231" t="s">
        <v>173</v>
      </c>
      <c r="AU160" s="231" t="s">
        <v>82</v>
      </c>
      <c r="AY160" s="17" t="s">
        <v>171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80</v>
      </c>
      <c r="BK160" s="232">
        <f>ROUND(I160*H160,2)</f>
        <v>0</v>
      </c>
      <c r="BL160" s="17" t="s">
        <v>177</v>
      </c>
      <c r="BM160" s="231" t="s">
        <v>2790</v>
      </c>
    </row>
    <row r="161" s="14" customFormat="1">
      <c r="A161" s="14"/>
      <c r="B161" s="244"/>
      <c r="C161" s="245"/>
      <c r="D161" s="235" t="s">
        <v>179</v>
      </c>
      <c r="E161" s="246" t="s">
        <v>1</v>
      </c>
      <c r="F161" s="247" t="s">
        <v>2787</v>
      </c>
      <c r="G161" s="245"/>
      <c r="H161" s="248">
        <v>15.84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82</v>
      </c>
      <c r="AV161" s="14" t="s">
        <v>82</v>
      </c>
      <c r="AW161" s="14" t="s">
        <v>30</v>
      </c>
      <c r="AX161" s="14" t="s">
        <v>73</v>
      </c>
      <c r="AY161" s="254" t="s">
        <v>171</v>
      </c>
    </row>
    <row r="162" s="15" customFormat="1">
      <c r="A162" s="15"/>
      <c r="B162" s="255"/>
      <c r="C162" s="256"/>
      <c r="D162" s="235" t="s">
        <v>179</v>
      </c>
      <c r="E162" s="257" t="s">
        <v>1</v>
      </c>
      <c r="F162" s="258" t="s">
        <v>187</v>
      </c>
      <c r="G162" s="256"/>
      <c r="H162" s="259">
        <v>15.84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179</v>
      </c>
      <c r="AU162" s="265" t="s">
        <v>82</v>
      </c>
      <c r="AV162" s="15" t="s">
        <v>177</v>
      </c>
      <c r="AW162" s="15" t="s">
        <v>30</v>
      </c>
      <c r="AX162" s="15" t="s">
        <v>80</v>
      </c>
      <c r="AY162" s="265" t="s">
        <v>171</v>
      </c>
    </row>
    <row r="163" s="12" customFormat="1" ht="22.8" customHeight="1">
      <c r="A163" s="12"/>
      <c r="B163" s="203"/>
      <c r="C163" s="204"/>
      <c r="D163" s="205" t="s">
        <v>72</v>
      </c>
      <c r="E163" s="217" t="s">
        <v>191</v>
      </c>
      <c r="F163" s="217" t="s">
        <v>192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SUM(P164:P189)</f>
        <v>0</v>
      </c>
      <c r="Q163" s="211"/>
      <c r="R163" s="212">
        <f>SUM(R164:R189)</f>
        <v>0.64680000000000004</v>
      </c>
      <c r="S163" s="211"/>
      <c r="T163" s="213">
        <f>SUM(T164:T189)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80</v>
      </c>
      <c r="AT163" s="215" t="s">
        <v>72</v>
      </c>
      <c r="AU163" s="215" t="s">
        <v>80</v>
      </c>
      <c r="AY163" s="214" t="s">
        <v>171</v>
      </c>
      <c r="BK163" s="216">
        <f>SUM(BK164:BK189)</f>
        <v>0</v>
      </c>
    </row>
    <row r="164" s="2" customFormat="1" ht="24.15" customHeight="1">
      <c r="A164" s="38"/>
      <c r="B164" s="39"/>
      <c r="C164" s="219" t="s">
        <v>242</v>
      </c>
      <c r="D164" s="219" t="s">
        <v>173</v>
      </c>
      <c r="E164" s="220" t="s">
        <v>2572</v>
      </c>
      <c r="F164" s="221" t="s">
        <v>2791</v>
      </c>
      <c r="G164" s="222" t="s">
        <v>1182</v>
      </c>
      <c r="H164" s="223">
        <v>1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38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177</v>
      </c>
      <c r="AT164" s="231" t="s">
        <v>173</v>
      </c>
      <c r="AU164" s="231" t="s">
        <v>82</v>
      </c>
      <c r="AY164" s="17" t="s">
        <v>171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80</v>
      </c>
      <c r="BK164" s="232">
        <f>ROUND(I164*H164,2)</f>
        <v>0</v>
      </c>
      <c r="BL164" s="17" t="s">
        <v>177</v>
      </c>
      <c r="BM164" s="231" t="s">
        <v>2792</v>
      </c>
    </row>
    <row r="165" s="2" customFormat="1" ht="24.15" customHeight="1">
      <c r="A165" s="38"/>
      <c r="B165" s="39"/>
      <c r="C165" s="219" t="s">
        <v>107</v>
      </c>
      <c r="D165" s="219" t="s">
        <v>173</v>
      </c>
      <c r="E165" s="220" t="s">
        <v>2219</v>
      </c>
      <c r="F165" s="221" t="s">
        <v>2220</v>
      </c>
      <c r="G165" s="222" t="s">
        <v>195</v>
      </c>
      <c r="H165" s="223">
        <v>44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38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177</v>
      </c>
      <c r="AT165" s="231" t="s">
        <v>173</v>
      </c>
      <c r="AU165" s="231" t="s">
        <v>82</v>
      </c>
      <c r="AY165" s="17" t="s">
        <v>171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80</v>
      </c>
      <c r="BK165" s="232">
        <f>ROUND(I165*H165,2)</f>
        <v>0</v>
      </c>
      <c r="BL165" s="17" t="s">
        <v>177</v>
      </c>
      <c r="BM165" s="231" t="s">
        <v>2793</v>
      </c>
    </row>
    <row r="166" s="14" customFormat="1">
      <c r="A166" s="14"/>
      <c r="B166" s="244"/>
      <c r="C166" s="245"/>
      <c r="D166" s="235" t="s">
        <v>179</v>
      </c>
      <c r="E166" s="246" t="s">
        <v>1</v>
      </c>
      <c r="F166" s="247" t="s">
        <v>512</v>
      </c>
      <c r="G166" s="245"/>
      <c r="H166" s="248">
        <v>44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179</v>
      </c>
      <c r="AU166" s="254" t="s">
        <v>82</v>
      </c>
      <c r="AV166" s="14" t="s">
        <v>82</v>
      </c>
      <c r="AW166" s="14" t="s">
        <v>30</v>
      </c>
      <c r="AX166" s="14" t="s">
        <v>73</v>
      </c>
      <c r="AY166" s="254" t="s">
        <v>171</v>
      </c>
    </row>
    <row r="167" s="15" customFormat="1">
      <c r="A167" s="15"/>
      <c r="B167" s="255"/>
      <c r="C167" s="256"/>
      <c r="D167" s="235" t="s">
        <v>179</v>
      </c>
      <c r="E167" s="257" t="s">
        <v>1</v>
      </c>
      <c r="F167" s="258" t="s">
        <v>187</v>
      </c>
      <c r="G167" s="256"/>
      <c r="H167" s="259">
        <v>44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179</v>
      </c>
      <c r="AU167" s="265" t="s">
        <v>82</v>
      </c>
      <c r="AV167" s="15" t="s">
        <v>177</v>
      </c>
      <c r="AW167" s="15" t="s">
        <v>30</v>
      </c>
      <c r="AX167" s="15" t="s">
        <v>80</v>
      </c>
      <c r="AY167" s="265" t="s">
        <v>171</v>
      </c>
    </row>
    <row r="168" s="2" customFormat="1" ht="33" customHeight="1">
      <c r="A168" s="38"/>
      <c r="B168" s="39"/>
      <c r="C168" s="266" t="s">
        <v>110</v>
      </c>
      <c r="D168" s="266" t="s">
        <v>393</v>
      </c>
      <c r="E168" s="267" t="s">
        <v>2222</v>
      </c>
      <c r="F168" s="268" t="s">
        <v>2223</v>
      </c>
      <c r="G168" s="269" t="s">
        <v>195</v>
      </c>
      <c r="H168" s="270">
        <v>46.200000000000003</v>
      </c>
      <c r="I168" s="271"/>
      <c r="J168" s="272">
        <f>ROUND(I168*H168,2)</f>
        <v>0</v>
      </c>
      <c r="K168" s="273"/>
      <c r="L168" s="274"/>
      <c r="M168" s="275" t="s">
        <v>1</v>
      </c>
      <c r="N168" s="276" t="s">
        <v>38</v>
      </c>
      <c r="O168" s="91"/>
      <c r="P168" s="229">
        <f>O168*H168</f>
        <v>0</v>
      </c>
      <c r="Q168" s="229">
        <v>0.014</v>
      </c>
      <c r="R168" s="229">
        <f>Q168*H168</f>
        <v>0.64680000000000004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236</v>
      </c>
      <c r="AT168" s="231" t="s">
        <v>393</v>
      </c>
      <c r="AU168" s="231" t="s">
        <v>82</v>
      </c>
      <c r="AY168" s="17" t="s">
        <v>171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80</v>
      </c>
      <c r="BK168" s="232">
        <f>ROUND(I168*H168,2)</f>
        <v>0</v>
      </c>
      <c r="BL168" s="17" t="s">
        <v>177</v>
      </c>
      <c r="BM168" s="231" t="s">
        <v>2794</v>
      </c>
    </row>
    <row r="169" s="14" customFormat="1">
      <c r="A169" s="14"/>
      <c r="B169" s="244"/>
      <c r="C169" s="245"/>
      <c r="D169" s="235" t="s">
        <v>179</v>
      </c>
      <c r="E169" s="246" t="s">
        <v>1</v>
      </c>
      <c r="F169" s="247" t="s">
        <v>2795</v>
      </c>
      <c r="G169" s="245"/>
      <c r="H169" s="248">
        <v>46.200000000000003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82</v>
      </c>
      <c r="AV169" s="14" t="s">
        <v>82</v>
      </c>
      <c r="AW169" s="14" t="s">
        <v>30</v>
      </c>
      <c r="AX169" s="14" t="s">
        <v>80</v>
      </c>
      <c r="AY169" s="254" t="s">
        <v>171</v>
      </c>
    </row>
    <row r="170" s="2" customFormat="1" ht="24.15" customHeight="1">
      <c r="A170" s="38"/>
      <c r="B170" s="39"/>
      <c r="C170" s="219" t="s">
        <v>113</v>
      </c>
      <c r="D170" s="219" t="s">
        <v>173</v>
      </c>
      <c r="E170" s="220" t="s">
        <v>2796</v>
      </c>
      <c r="F170" s="221" t="s">
        <v>2797</v>
      </c>
      <c r="G170" s="222" t="s">
        <v>195</v>
      </c>
      <c r="H170" s="223">
        <v>1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177</v>
      </c>
      <c r="AT170" s="231" t="s">
        <v>173</v>
      </c>
      <c r="AU170" s="231" t="s">
        <v>82</v>
      </c>
      <c r="AY170" s="17" t="s">
        <v>171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80</v>
      </c>
      <c r="BK170" s="232">
        <f>ROUND(I170*H170,2)</f>
        <v>0</v>
      </c>
      <c r="BL170" s="17" t="s">
        <v>177</v>
      </c>
      <c r="BM170" s="231" t="s">
        <v>2798</v>
      </c>
    </row>
    <row r="171" s="13" customFormat="1">
      <c r="A171" s="13"/>
      <c r="B171" s="233"/>
      <c r="C171" s="234"/>
      <c r="D171" s="235" t="s">
        <v>179</v>
      </c>
      <c r="E171" s="236" t="s">
        <v>1</v>
      </c>
      <c r="F171" s="237" t="s">
        <v>2799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179</v>
      </c>
      <c r="AU171" s="243" t="s">
        <v>82</v>
      </c>
      <c r="AV171" s="13" t="s">
        <v>80</v>
      </c>
      <c r="AW171" s="13" t="s">
        <v>30</v>
      </c>
      <c r="AX171" s="13" t="s">
        <v>73</v>
      </c>
      <c r="AY171" s="243" t="s">
        <v>171</v>
      </c>
    </row>
    <row r="172" s="14" customFormat="1">
      <c r="A172" s="14"/>
      <c r="B172" s="244"/>
      <c r="C172" s="245"/>
      <c r="D172" s="235" t="s">
        <v>179</v>
      </c>
      <c r="E172" s="246" t="s">
        <v>1</v>
      </c>
      <c r="F172" s="247" t="s">
        <v>80</v>
      </c>
      <c r="G172" s="245"/>
      <c r="H172" s="248">
        <v>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179</v>
      </c>
      <c r="AU172" s="254" t="s">
        <v>82</v>
      </c>
      <c r="AV172" s="14" t="s">
        <v>82</v>
      </c>
      <c r="AW172" s="14" t="s">
        <v>30</v>
      </c>
      <c r="AX172" s="14" t="s">
        <v>80</v>
      </c>
      <c r="AY172" s="254" t="s">
        <v>171</v>
      </c>
    </row>
    <row r="173" s="2" customFormat="1" ht="24.15" customHeight="1">
      <c r="A173" s="38"/>
      <c r="B173" s="39"/>
      <c r="C173" s="266" t="s">
        <v>286</v>
      </c>
      <c r="D173" s="266" t="s">
        <v>393</v>
      </c>
      <c r="E173" s="267" t="s">
        <v>2800</v>
      </c>
      <c r="F173" s="268" t="s">
        <v>2801</v>
      </c>
      <c r="G173" s="269" t="s">
        <v>195</v>
      </c>
      <c r="H173" s="270">
        <v>1</v>
      </c>
      <c r="I173" s="271"/>
      <c r="J173" s="272">
        <f>ROUND(I173*H173,2)</f>
        <v>0</v>
      </c>
      <c r="K173" s="273"/>
      <c r="L173" s="274"/>
      <c r="M173" s="275" t="s">
        <v>1</v>
      </c>
      <c r="N173" s="276" t="s">
        <v>38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236</v>
      </c>
      <c r="AT173" s="231" t="s">
        <v>393</v>
      </c>
      <c r="AU173" s="231" t="s">
        <v>82</v>
      </c>
      <c r="AY173" s="17" t="s">
        <v>171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80</v>
      </c>
      <c r="BK173" s="232">
        <f>ROUND(I173*H173,2)</f>
        <v>0</v>
      </c>
      <c r="BL173" s="17" t="s">
        <v>177</v>
      </c>
      <c r="BM173" s="231" t="s">
        <v>2802</v>
      </c>
    </row>
    <row r="174" s="13" customFormat="1">
      <c r="A174" s="13"/>
      <c r="B174" s="233"/>
      <c r="C174" s="234"/>
      <c r="D174" s="235" t="s">
        <v>179</v>
      </c>
      <c r="E174" s="236" t="s">
        <v>1</v>
      </c>
      <c r="F174" s="237" t="s">
        <v>2799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179</v>
      </c>
      <c r="AU174" s="243" t="s">
        <v>82</v>
      </c>
      <c r="AV174" s="13" t="s">
        <v>80</v>
      </c>
      <c r="AW174" s="13" t="s">
        <v>30</v>
      </c>
      <c r="AX174" s="13" t="s">
        <v>73</v>
      </c>
      <c r="AY174" s="243" t="s">
        <v>171</v>
      </c>
    </row>
    <row r="175" s="14" customFormat="1">
      <c r="A175" s="14"/>
      <c r="B175" s="244"/>
      <c r="C175" s="245"/>
      <c r="D175" s="235" t="s">
        <v>179</v>
      </c>
      <c r="E175" s="246" t="s">
        <v>1</v>
      </c>
      <c r="F175" s="247" t="s">
        <v>80</v>
      </c>
      <c r="G175" s="245"/>
      <c r="H175" s="248">
        <v>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179</v>
      </c>
      <c r="AU175" s="254" t="s">
        <v>82</v>
      </c>
      <c r="AV175" s="14" t="s">
        <v>82</v>
      </c>
      <c r="AW175" s="14" t="s">
        <v>30</v>
      </c>
      <c r="AX175" s="14" t="s">
        <v>80</v>
      </c>
      <c r="AY175" s="254" t="s">
        <v>171</v>
      </c>
    </row>
    <row r="176" s="2" customFormat="1" ht="24.15" customHeight="1">
      <c r="A176" s="38"/>
      <c r="B176" s="39"/>
      <c r="C176" s="219" t="s">
        <v>297</v>
      </c>
      <c r="D176" s="219" t="s">
        <v>173</v>
      </c>
      <c r="E176" s="220" t="s">
        <v>2803</v>
      </c>
      <c r="F176" s="221" t="s">
        <v>2804</v>
      </c>
      <c r="G176" s="222" t="s">
        <v>239</v>
      </c>
      <c r="H176" s="223">
        <v>106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38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177</v>
      </c>
      <c r="AT176" s="231" t="s">
        <v>173</v>
      </c>
      <c r="AU176" s="231" t="s">
        <v>82</v>
      </c>
      <c r="AY176" s="17" t="s">
        <v>171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80</v>
      </c>
      <c r="BK176" s="232">
        <f>ROUND(I176*H176,2)</f>
        <v>0</v>
      </c>
      <c r="BL176" s="17" t="s">
        <v>177</v>
      </c>
      <c r="BM176" s="231" t="s">
        <v>2805</v>
      </c>
    </row>
    <row r="177" s="13" customFormat="1">
      <c r="A177" s="13"/>
      <c r="B177" s="233"/>
      <c r="C177" s="234"/>
      <c r="D177" s="235" t="s">
        <v>179</v>
      </c>
      <c r="E177" s="236" t="s">
        <v>1</v>
      </c>
      <c r="F177" s="237" t="s">
        <v>2806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179</v>
      </c>
      <c r="AU177" s="243" t="s">
        <v>82</v>
      </c>
      <c r="AV177" s="13" t="s">
        <v>80</v>
      </c>
      <c r="AW177" s="13" t="s">
        <v>30</v>
      </c>
      <c r="AX177" s="13" t="s">
        <v>73</v>
      </c>
      <c r="AY177" s="243" t="s">
        <v>171</v>
      </c>
    </row>
    <row r="178" s="14" customFormat="1">
      <c r="A178" s="14"/>
      <c r="B178" s="244"/>
      <c r="C178" s="245"/>
      <c r="D178" s="235" t="s">
        <v>179</v>
      </c>
      <c r="E178" s="246" t="s">
        <v>1</v>
      </c>
      <c r="F178" s="247" t="s">
        <v>2807</v>
      </c>
      <c r="G178" s="245"/>
      <c r="H178" s="248">
        <v>106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179</v>
      </c>
      <c r="AU178" s="254" t="s">
        <v>82</v>
      </c>
      <c r="AV178" s="14" t="s">
        <v>82</v>
      </c>
      <c r="AW178" s="14" t="s">
        <v>30</v>
      </c>
      <c r="AX178" s="14" t="s">
        <v>73</v>
      </c>
      <c r="AY178" s="254" t="s">
        <v>171</v>
      </c>
    </row>
    <row r="179" s="15" customFormat="1">
      <c r="A179" s="15"/>
      <c r="B179" s="255"/>
      <c r="C179" s="256"/>
      <c r="D179" s="235" t="s">
        <v>179</v>
      </c>
      <c r="E179" s="257" t="s">
        <v>1</v>
      </c>
      <c r="F179" s="258" t="s">
        <v>187</v>
      </c>
      <c r="G179" s="256"/>
      <c r="H179" s="259">
        <v>106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5" t="s">
        <v>179</v>
      </c>
      <c r="AU179" s="265" t="s">
        <v>82</v>
      </c>
      <c r="AV179" s="15" t="s">
        <v>177</v>
      </c>
      <c r="AW179" s="15" t="s">
        <v>30</v>
      </c>
      <c r="AX179" s="15" t="s">
        <v>80</v>
      </c>
      <c r="AY179" s="265" t="s">
        <v>171</v>
      </c>
    </row>
    <row r="180" s="2" customFormat="1" ht="44.25" customHeight="1">
      <c r="A180" s="38"/>
      <c r="B180" s="39"/>
      <c r="C180" s="266" t="s">
        <v>8</v>
      </c>
      <c r="D180" s="266" t="s">
        <v>393</v>
      </c>
      <c r="E180" s="267" t="s">
        <v>2008</v>
      </c>
      <c r="F180" s="268" t="s">
        <v>2009</v>
      </c>
      <c r="G180" s="269" t="s">
        <v>195</v>
      </c>
      <c r="H180" s="270">
        <v>5</v>
      </c>
      <c r="I180" s="271"/>
      <c r="J180" s="272">
        <f>ROUND(I180*H180,2)</f>
        <v>0</v>
      </c>
      <c r="K180" s="273"/>
      <c r="L180" s="274"/>
      <c r="M180" s="275" t="s">
        <v>1</v>
      </c>
      <c r="N180" s="276" t="s">
        <v>38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236</v>
      </c>
      <c r="AT180" s="231" t="s">
        <v>393</v>
      </c>
      <c r="AU180" s="231" t="s">
        <v>82</v>
      </c>
      <c r="AY180" s="17" t="s">
        <v>171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80</v>
      </c>
      <c r="BK180" s="232">
        <f>ROUND(I180*H180,2)</f>
        <v>0</v>
      </c>
      <c r="BL180" s="17" t="s">
        <v>177</v>
      </c>
      <c r="BM180" s="231" t="s">
        <v>2808</v>
      </c>
    </row>
    <row r="181" s="13" customFormat="1">
      <c r="A181" s="13"/>
      <c r="B181" s="233"/>
      <c r="C181" s="234"/>
      <c r="D181" s="235" t="s">
        <v>179</v>
      </c>
      <c r="E181" s="236" t="s">
        <v>1</v>
      </c>
      <c r="F181" s="237" t="s">
        <v>2809</v>
      </c>
      <c r="G181" s="234"/>
      <c r="H181" s="236" t="s">
        <v>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179</v>
      </c>
      <c r="AU181" s="243" t="s">
        <v>82</v>
      </c>
      <c r="AV181" s="13" t="s">
        <v>80</v>
      </c>
      <c r="AW181" s="13" t="s">
        <v>30</v>
      </c>
      <c r="AX181" s="13" t="s">
        <v>73</v>
      </c>
      <c r="AY181" s="243" t="s">
        <v>171</v>
      </c>
    </row>
    <row r="182" s="14" customFormat="1">
      <c r="A182" s="14"/>
      <c r="B182" s="244"/>
      <c r="C182" s="245"/>
      <c r="D182" s="235" t="s">
        <v>179</v>
      </c>
      <c r="E182" s="246" t="s">
        <v>1</v>
      </c>
      <c r="F182" s="247" t="s">
        <v>203</v>
      </c>
      <c r="G182" s="245"/>
      <c r="H182" s="248">
        <v>5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179</v>
      </c>
      <c r="AU182" s="254" t="s">
        <v>82</v>
      </c>
      <c r="AV182" s="14" t="s">
        <v>82</v>
      </c>
      <c r="AW182" s="14" t="s">
        <v>30</v>
      </c>
      <c r="AX182" s="14" t="s">
        <v>73</v>
      </c>
      <c r="AY182" s="254" t="s">
        <v>171</v>
      </c>
    </row>
    <row r="183" s="15" customFormat="1">
      <c r="A183" s="15"/>
      <c r="B183" s="255"/>
      <c r="C183" s="256"/>
      <c r="D183" s="235" t="s">
        <v>179</v>
      </c>
      <c r="E183" s="257" t="s">
        <v>1</v>
      </c>
      <c r="F183" s="258" t="s">
        <v>187</v>
      </c>
      <c r="G183" s="256"/>
      <c r="H183" s="259">
        <v>5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179</v>
      </c>
      <c r="AU183" s="265" t="s">
        <v>82</v>
      </c>
      <c r="AV183" s="15" t="s">
        <v>177</v>
      </c>
      <c r="AW183" s="15" t="s">
        <v>30</v>
      </c>
      <c r="AX183" s="15" t="s">
        <v>80</v>
      </c>
      <c r="AY183" s="265" t="s">
        <v>171</v>
      </c>
    </row>
    <row r="184" s="2" customFormat="1" ht="21.75" customHeight="1">
      <c r="A184" s="38"/>
      <c r="B184" s="39"/>
      <c r="C184" s="266" t="s">
        <v>307</v>
      </c>
      <c r="D184" s="266" t="s">
        <v>393</v>
      </c>
      <c r="E184" s="267" t="s">
        <v>2810</v>
      </c>
      <c r="F184" s="268" t="s">
        <v>2811</v>
      </c>
      <c r="G184" s="269" t="s">
        <v>195</v>
      </c>
      <c r="H184" s="270">
        <v>4</v>
      </c>
      <c r="I184" s="271"/>
      <c r="J184" s="272">
        <f>ROUND(I184*H184,2)</f>
        <v>0</v>
      </c>
      <c r="K184" s="273"/>
      <c r="L184" s="274"/>
      <c r="M184" s="275" t="s">
        <v>1</v>
      </c>
      <c r="N184" s="276" t="s">
        <v>38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236</v>
      </c>
      <c r="AT184" s="231" t="s">
        <v>393</v>
      </c>
      <c r="AU184" s="231" t="s">
        <v>82</v>
      </c>
      <c r="AY184" s="17" t="s">
        <v>171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80</v>
      </c>
      <c r="BK184" s="232">
        <f>ROUND(I184*H184,2)</f>
        <v>0</v>
      </c>
      <c r="BL184" s="17" t="s">
        <v>177</v>
      </c>
      <c r="BM184" s="231" t="s">
        <v>2812</v>
      </c>
    </row>
    <row r="185" s="13" customFormat="1">
      <c r="A185" s="13"/>
      <c r="B185" s="233"/>
      <c r="C185" s="234"/>
      <c r="D185" s="235" t="s">
        <v>179</v>
      </c>
      <c r="E185" s="236" t="s">
        <v>1</v>
      </c>
      <c r="F185" s="237" t="s">
        <v>2813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179</v>
      </c>
      <c r="AU185" s="243" t="s">
        <v>82</v>
      </c>
      <c r="AV185" s="13" t="s">
        <v>80</v>
      </c>
      <c r="AW185" s="13" t="s">
        <v>30</v>
      </c>
      <c r="AX185" s="13" t="s">
        <v>73</v>
      </c>
      <c r="AY185" s="243" t="s">
        <v>171</v>
      </c>
    </row>
    <row r="186" s="14" customFormat="1">
      <c r="A186" s="14"/>
      <c r="B186" s="244"/>
      <c r="C186" s="245"/>
      <c r="D186" s="235" t="s">
        <v>179</v>
      </c>
      <c r="E186" s="246" t="s">
        <v>1</v>
      </c>
      <c r="F186" s="247" t="s">
        <v>82</v>
      </c>
      <c r="G186" s="245"/>
      <c r="H186" s="248">
        <v>2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179</v>
      </c>
      <c r="AU186" s="254" t="s">
        <v>82</v>
      </c>
      <c r="AV186" s="14" t="s">
        <v>82</v>
      </c>
      <c r="AW186" s="14" t="s">
        <v>30</v>
      </c>
      <c r="AX186" s="14" t="s">
        <v>73</v>
      </c>
      <c r="AY186" s="254" t="s">
        <v>171</v>
      </c>
    </row>
    <row r="187" s="13" customFormat="1">
      <c r="A187" s="13"/>
      <c r="B187" s="233"/>
      <c r="C187" s="234"/>
      <c r="D187" s="235" t="s">
        <v>179</v>
      </c>
      <c r="E187" s="236" t="s">
        <v>1</v>
      </c>
      <c r="F187" s="237" t="s">
        <v>2799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179</v>
      </c>
      <c r="AU187" s="243" t="s">
        <v>82</v>
      </c>
      <c r="AV187" s="13" t="s">
        <v>80</v>
      </c>
      <c r="AW187" s="13" t="s">
        <v>30</v>
      </c>
      <c r="AX187" s="13" t="s">
        <v>73</v>
      </c>
      <c r="AY187" s="243" t="s">
        <v>171</v>
      </c>
    </row>
    <row r="188" s="14" customFormat="1">
      <c r="A188" s="14"/>
      <c r="B188" s="244"/>
      <c r="C188" s="245"/>
      <c r="D188" s="235" t="s">
        <v>179</v>
      </c>
      <c r="E188" s="246" t="s">
        <v>1</v>
      </c>
      <c r="F188" s="247" t="s">
        <v>82</v>
      </c>
      <c r="G188" s="245"/>
      <c r="H188" s="248">
        <v>2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179</v>
      </c>
      <c r="AU188" s="254" t="s">
        <v>82</v>
      </c>
      <c r="AV188" s="14" t="s">
        <v>82</v>
      </c>
      <c r="AW188" s="14" t="s">
        <v>30</v>
      </c>
      <c r="AX188" s="14" t="s">
        <v>73</v>
      </c>
      <c r="AY188" s="254" t="s">
        <v>171</v>
      </c>
    </row>
    <row r="189" s="15" customFormat="1">
      <c r="A189" s="15"/>
      <c r="B189" s="255"/>
      <c r="C189" s="256"/>
      <c r="D189" s="235" t="s">
        <v>179</v>
      </c>
      <c r="E189" s="257" t="s">
        <v>1</v>
      </c>
      <c r="F189" s="258" t="s">
        <v>187</v>
      </c>
      <c r="G189" s="256"/>
      <c r="H189" s="259">
        <v>4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5" t="s">
        <v>179</v>
      </c>
      <c r="AU189" s="265" t="s">
        <v>82</v>
      </c>
      <c r="AV189" s="15" t="s">
        <v>177</v>
      </c>
      <c r="AW189" s="15" t="s">
        <v>30</v>
      </c>
      <c r="AX189" s="15" t="s">
        <v>80</v>
      </c>
      <c r="AY189" s="265" t="s">
        <v>171</v>
      </c>
    </row>
    <row r="190" s="12" customFormat="1" ht="22.8" customHeight="1">
      <c r="A190" s="12"/>
      <c r="B190" s="203"/>
      <c r="C190" s="204"/>
      <c r="D190" s="205" t="s">
        <v>72</v>
      </c>
      <c r="E190" s="217" t="s">
        <v>203</v>
      </c>
      <c r="F190" s="217" t="s">
        <v>2011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SUM(P191:P193)</f>
        <v>0</v>
      </c>
      <c r="Q190" s="211"/>
      <c r="R190" s="212">
        <f>SUM(R191:R193)</f>
        <v>1.9628399999999999</v>
      </c>
      <c r="S190" s="211"/>
      <c r="T190" s="213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80</v>
      </c>
      <c r="AT190" s="215" t="s">
        <v>72</v>
      </c>
      <c r="AU190" s="215" t="s">
        <v>80</v>
      </c>
      <c r="AY190" s="214" t="s">
        <v>171</v>
      </c>
      <c r="BK190" s="216">
        <f>SUM(BK191:BK193)</f>
        <v>0</v>
      </c>
    </row>
    <row r="191" s="2" customFormat="1" ht="24.15" customHeight="1">
      <c r="A191" s="38"/>
      <c r="B191" s="39"/>
      <c r="C191" s="219" t="s">
        <v>312</v>
      </c>
      <c r="D191" s="219" t="s">
        <v>173</v>
      </c>
      <c r="E191" s="220" t="s">
        <v>2261</v>
      </c>
      <c r="F191" s="221" t="s">
        <v>2262</v>
      </c>
      <c r="G191" s="222" t="s">
        <v>211</v>
      </c>
      <c r="H191" s="223">
        <v>22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38</v>
      </c>
      <c r="O191" s="91"/>
      <c r="P191" s="229">
        <f>O191*H191</f>
        <v>0</v>
      </c>
      <c r="Q191" s="229">
        <v>0.089219999999999994</v>
      </c>
      <c r="R191" s="229">
        <f>Q191*H191</f>
        <v>1.9628399999999999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177</v>
      </c>
      <c r="AT191" s="231" t="s">
        <v>173</v>
      </c>
      <c r="AU191" s="231" t="s">
        <v>82</v>
      </c>
      <c r="AY191" s="17" t="s">
        <v>171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80</v>
      </c>
      <c r="BK191" s="232">
        <f>ROUND(I191*H191,2)</f>
        <v>0</v>
      </c>
      <c r="BL191" s="17" t="s">
        <v>177</v>
      </c>
      <c r="BM191" s="231" t="s">
        <v>2814</v>
      </c>
    </row>
    <row r="192" s="13" customFormat="1">
      <c r="A192" s="13"/>
      <c r="B192" s="233"/>
      <c r="C192" s="234"/>
      <c r="D192" s="235" t="s">
        <v>179</v>
      </c>
      <c r="E192" s="236" t="s">
        <v>1</v>
      </c>
      <c r="F192" s="237" t="s">
        <v>2768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179</v>
      </c>
      <c r="AU192" s="243" t="s">
        <v>82</v>
      </c>
      <c r="AV192" s="13" t="s">
        <v>80</v>
      </c>
      <c r="AW192" s="13" t="s">
        <v>30</v>
      </c>
      <c r="AX192" s="13" t="s">
        <v>73</v>
      </c>
      <c r="AY192" s="243" t="s">
        <v>171</v>
      </c>
    </row>
    <row r="193" s="14" customFormat="1">
      <c r="A193" s="14"/>
      <c r="B193" s="244"/>
      <c r="C193" s="245"/>
      <c r="D193" s="235" t="s">
        <v>179</v>
      </c>
      <c r="E193" s="246" t="s">
        <v>1</v>
      </c>
      <c r="F193" s="247" t="s">
        <v>2769</v>
      </c>
      <c r="G193" s="245"/>
      <c r="H193" s="248">
        <v>22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179</v>
      </c>
      <c r="AU193" s="254" t="s">
        <v>82</v>
      </c>
      <c r="AV193" s="14" t="s">
        <v>82</v>
      </c>
      <c r="AW193" s="14" t="s">
        <v>30</v>
      </c>
      <c r="AX193" s="14" t="s">
        <v>80</v>
      </c>
      <c r="AY193" s="254" t="s">
        <v>171</v>
      </c>
    </row>
    <row r="194" s="12" customFormat="1" ht="22.8" customHeight="1">
      <c r="A194" s="12"/>
      <c r="B194" s="203"/>
      <c r="C194" s="204"/>
      <c r="D194" s="205" t="s">
        <v>72</v>
      </c>
      <c r="E194" s="217" t="s">
        <v>242</v>
      </c>
      <c r="F194" s="217" t="s">
        <v>403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SUM(P195:P202)</f>
        <v>0</v>
      </c>
      <c r="Q194" s="211"/>
      <c r="R194" s="212">
        <f>SUM(R195:R202)</f>
        <v>0.013779999999999999</v>
      </c>
      <c r="S194" s="211"/>
      <c r="T194" s="213">
        <f>SUM(T195:T202)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80</v>
      </c>
      <c r="AT194" s="215" t="s">
        <v>72</v>
      </c>
      <c r="AU194" s="215" t="s">
        <v>80</v>
      </c>
      <c r="AY194" s="214" t="s">
        <v>171</v>
      </c>
      <c r="BK194" s="216">
        <f>SUM(BK195:BK202)</f>
        <v>0</v>
      </c>
    </row>
    <row r="195" s="2" customFormat="1" ht="33" customHeight="1">
      <c r="A195" s="38"/>
      <c r="B195" s="39"/>
      <c r="C195" s="219" t="s">
        <v>317</v>
      </c>
      <c r="D195" s="219" t="s">
        <v>173</v>
      </c>
      <c r="E195" s="220" t="s">
        <v>405</v>
      </c>
      <c r="F195" s="221" t="s">
        <v>406</v>
      </c>
      <c r="G195" s="222" t="s">
        <v>211</v>
      </c>
      <c r="H195" s="223">
        <v>106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38</v>
      </c>
      <c r="O195" s="91"/>
      <c r="P195" s="229">
        <f>O195*H195</f>
        <v>0</v>
      </c>
      <c r="Q195" s="229">
        <v>0.00012999999999999999</v>
      </c>
      <c r="R195" s="229">
        <f>Q195*H195</f>
        <v>0.013779999999999999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177</v>
      </c>
      <c r="AT195" s="231" t="s">
        <v>173</v>
      </c>
      <c r="AU195" s="231" t="s">
        <v>82</v>
      </c>
      <c r="AY195" s="17" t="s">
        <v>171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80</v>
      </c>
      <c r="BK195" s="232">
        <f>ROUND(I195*H195,2)</f>
        <v>0</v>
      </c>
      <c r="BL195" s="17" t="s">
        <v>177</v>
      </c>
      <c r="BM195" s="231" t="s">
        <v>2815</v>
      </c>
    </row>
    <row r="196" s="14" customFormat="1">
      <c r="A196" s="14"/>
      <c r="B196" s="244"/>
      <c r="C196" s="245"/>
      <c r="D196" s="235" t="s">
        <v>179</v>
      </c>
      <c r="E196" s="246" t="s">
        <v>1</v>
      </c>
      <c r="F196" s="247" t="s">
        <v>816</v>
      </c>
      <c r="G196" s="245"/>
      <c r="H196" s="248">
        <v>106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82</v>
      </c>
      <c r="AV196" s="14" t="s">
        <v>82</v>
      </c>
      <c r="AW196" s="14" t="s">
        <v>30</v>
      </c>
      <c r="AX196" s="14" t="s">
        <v>80</v>
      </c>
      <c r="AY196" s="254" t="s">
        <v>171</v>
      </c>
    </row>
    <row r="197" s="2" customFormat="1" ht="16.5" customHeight="1">
      <c r="A197" s="38"/>
      <c r="B197" s="39"/>
      <c r="C197" s="219" t="s">
        <v>328</v>
      </c>
      <c r="D197" s="219" t="s">
        <v>173</v>
      </c>
      <c r="E197" s="220" t="s">
        <v>436</v>
      </c>
      <c r="F197" s="221" t="s">
        <v>437</v>
      </c>
      <c r="G197" s="222" t="s">
        <v>211</v>
      </c>
      <c r="H197" s="223">
        <v>3000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38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177</v>
      </c>
      <c r="AT197" s="231" t="s">
        <v>173</v>
      </c>
      <c r="AU197" s="231" t="s">
        <v>82</v>
      </c>
      <c r="AY197" s="17" t="s">
        <v>171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80</v>
      </c>
      <c r="BK197" s="232">
        <f>ROUND(I197*H197,2)</f>
        <v>0</v>
      </c>
      <c r="BL197" s="17" t="s">
        <v>177</v>
      </c>
      <c r="BM197" s="231" t="s">
        <v>2816</v>
      </c>
    </row>
    <row r="198" s="13" customFormat="1">
      <c r="A198" s="13"/>
      <c r="B198" s="233"/>
      <c r="C198" s="234"/>
      <c r="D198" s="235" t="s">
        <v>179</v>
      </c>
      <c r="E198" s="236" t="s">
        <v>1</v>
      </c>
      <c r="F198" s="237" t="s">
        <v>2042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179</v>
      </c>
      <c r="AU198" s="243" t="s">
        <v>82</v>
      </c>
      <c r="AV198" s="13" t="s">
        <v>80</v>
      </c>
      <c r="AW198" s="13" t="s">
        <v>30</v>
      </c>
      <c r="AX198" s="13" t="s">
        <v>73</v>
      </c>
      <c r="AY198" s="243" t="s">
        <v>171</v>
      </c>
    </row>
    <row r="199" s="14" customFormat="1">
      <c r="A199" s="14"/>
      <c r="B199" s="244"/>
      <c r="C199" s="245"/>
      <c r="D199" s="235" t="s">
        <v>179</v>
      </c>
      <c r="E199" s="246" t="s">
        <v>1</v>
      </c>
      <c r="F199" s="247" t="s">
        <v>2635</v>
      </c>
      <c r="G199" s="245"/>
      <c r="H199" s="248">
        <v>3000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179</v>
      </c>
      <c r="AU199" s="254" t="s">
        <v>82</v>
      </c>
      <c r="AV199" s="14" t="s">
        <v>82</v>
      </c>
      <c r="AW199" s="14" t="s">
        <v>30</v>
      </c>
      <c r="AX199" s="14" t="s">
        <v>80</v>
      </c>
      <c r="AY199" s="254" t="s">
        <v>171</v>
      </c>
    </row>
    <row r="200" s="2" customFormat="1" ht="24.15" customHeight="1">
      <c r="A200" s="38"/>
      <c r="B200" s="39"/>
      <c r="C200" s="219" t="s">
        <v>311</v>
      </c>
      <c r="D200" s="219" t="s">
        <v>173</v>
      </c>
      <c r="E200" s="220" t="s">
        <v>2817</v>
      </c>
      <c r="F200" s="221" t="s">
        <v>2818</v>
      </c>
      <c r="G200" s="222" t="s">
        <v>211</v>
      </c>
      <c r="H200" s="223">
        <v>22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38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177</v>
      </c>
      <c r="AT200" s="231" t="s">
        <v>173</v>
      </c>
      <c r="AU200" s="231" t="s">
        <v>82</v>
      </c>
      <c r="AY200" s="17" t="s">
        <v>171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80</v>
      </c>
      <c r="BK200" s="232">
        <f>ROUND(I200*H200,2)</f>
        <v>0</v>
      </c>
      <c r="BL200" s="17" t="s">
        <v>177</v>
      </c>
      <c r="BM200" s="231" t="s">
        <v>2819</v>
      </c>
    </row>
    <row r="201" s="13" customFormat="1">
      <c r="A201" s="13"/>
      <c r="B201" s="233"/>
      <c r="C201" s="234"/>
      <c r="D201" s="235" t="s">
        <v>179</v>
      </c>
      <c r="E201" s="236" t="s">
        <v>1</v>
      </c>
      <c r="F201" s="237" t="s">
        <v>2768</v>
      </c>
      <c r="G201" s="234"/>
      <c r="H201" s="236" t="s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179</v>
      </c>
      <c r="AU201" s="243" t="s">
        <v>82</v>
      </c>
      <c r="AV201" s="13" t="s">
        <v>80</v>
      </c>
      <c r="AW201" s="13" t="s">
        <v>30</v>
      </c>
      <c r="AX201" s="13" t="s">
        <v>73</v>
      </c>
      <c r="AY201" s="243" t="s">
        <v>171</v>
      </c>
    </row>
    <row r="202" s="14" customFormat="1">
      <c r="A202" s="14"/>
      <c r="B202" s="244"/>
      <c r="C202" s="245"/>
      <c r="D202" s="235" t="s">
        <v>179</v>
      </c>
      <c r="E202" s="246" t="s">
        <v>1</v>
      </c>
      <c r="F202" s="247" t="s">
        <v>2769</v>
      </c>
      <c r="G202" s="245"/>
      <c r="H202" s="248">
        <v>22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179</v>
      </c>
      <c r="AU202" s="254" t="s">
        <v>82</v>
      </c>
      <c r="AV202" s="14" t="s">
        <v>82</v>
      </c>
      <c r="AW202" s="14" t="s">
        <v>30</v>
      </c>
      <c r="AX202" s="14" t="s">
        <v>80</v>
      </c>
      <c r="AY202" s="254" t="s">
        <v>171</v>
      </c>
    </row>
    <row r="203" s="12" customFormat="1" ht="22.8" customHeight="1">
      <c r="A203" s="12"/>
      <c r="B203" s="203"/>
      <c r="C203" s="204"/>
      <c r="D203" s="205" t="s">
        <v>72</v>
      </c>
      <c r="E203" s="217" t="s">
        <v>569</v>
      </c>
      <c r="F203" s="217" t="s">
        <v>570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SUM(P204:P210)</f>
        <v>0</v>
      </c>
      <c r="Q203" s="211"/>
      <c r="R203" s="212">
        <f>SUM(R204:R210)</f>
        <v>0</v>
      </c>
      <c r="S203" s="211"/>
      <c r="T203" s="213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80</v>
      </c>
      <c r="AT203" s="215" t="s">
        <v>72</v>
      </c>
      <c r="AU203" s="215" t="s">
        <v>80</v>
      </c>
      <c r="AY203" s="214" t="s">
        <v>171</v>
      </c>
      <c r="BK203" s="216">
        <f>SUM(BK204:BK210)</f>
        <v>0</v>
      </c>
    </row>
    <row r="204" s="2" customFormat="1" ht="24.15" customHeight="1">
      <c r="A204" s="38"/>
      <c r="B204" s="39"/>
      <c r="C204" s="219" t="s">
        <v>7</v>
      </c>
      <c r="D204" s="219" t="s">
        <v>173</v>
      </c>
      <c r="E204" s="220" t="s">
        <v>572</v>
      </c>
      <c r="F204" s="221" t="s">
        <v>573</v>
      </c>
      <c r="G204" s="222" t="s">
        <v>371</v>
      </c>
      <c r="H204" s="223">
        <v>6.4900000000000002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177</v>
      </c>
      <c r="AT204" s="231" t="s">
        <v>173</v>
      </c>
      <c r="AU204" s="231" t="s">
        <v>82</v>
      </c>
      <c r="AY204" s="17" t="s">
        <v>171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80</v>
      </c>
      <c r="BK204" s="232">
        <f>ROUND(I204*H204,2)</f>
        <v>0</v>
      </c>
      <c r="BL204" s="17" t="s">
        <v>177</v>
      </c>
      <c r="BM204" s="231" t="s">
        <v>2820</v>
      </c>
    </row>
    <row r="205" s="2" customFormat="1" ht="33" customHeight="1">
      <c r="A205" s="38"/>
      <c r="B205" s="39"/>
      <c r="C205" s="219" t="s">
        <v>347</v>
      </c>
      <c r="D205" s="219" t="s">
        <v>173</v>
      </c>
      <c r="E205" s="220" t="s">
        <v>576</v>
      </c>
      <c r="F205" s="221" t="s">
        <v>577</v>
      </c>
      <c r="G205" s="222" t="s">
        <v>371</v>
      </c>
      <c r="H205" s="223">
        <v>129.80000000000001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38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177</v>
      </c>
      <c r="AT205" s="231" t="s">
        <v>173</v>
      </c>
      <c r="AU205" s="231" t="s">
        <v>82</v>
      </c>
      <c r="AY205" s="17" t="s">
        <v>171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80</v>
      </c>
      <c r="BK205" s="232">
        <f>ROUND(I205*H205,2)</f>
        <v>0</v>
      </c>
      <c r="BL205" s="17" t="s">
        <v>177</v>
      </c>
      <c r="BM205" s="231" t="s">
        <v>2821</v>
      </c>
    </row>
    <row r="206" s="14" customFormat="1">
      <c r="A206" s="14"/>
      <c r="B206" s="244"/>
      <c r="C206" s="245"/>
      <c r="D206" s="235" t="s">
        <v>179</v>
      </c>
      <c r="E206" s="245"/>
      <c r="F206" s="247" t="s">
        <v>2822</v>
      </c>
      <c r="G206" s="245"/>
      <c r="H206" s="248">
        <v>129.80000000000001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179</v>
      </c>
      <c r="AU206" s="254" t="s">
        <v>82</v>
      </c>
      <c r="AV206" s="14" t="s">
        <v>82</v>
      </c>
      <c r="AW206" s="14" t="s">
        <v>4</v>
      </c>
      <c r="AX206" s="14" t="s">
        <v>80</v>
      </c>
      <c r="AY206" s="254" t="s">
        <v>171</v>
      </c>
    </row>
    <row r="207" s="2" customFormat="1" ht="24.15" customHeight="1">
      <c r="A207" s="38"/>
      <c r="B207" s="39"/>
      <c r="C207" s="219" t="s">
        <v>353</v>
      </c>
      <c r="D207" s="219" t="s">
        <v>173</v>
      </c>
      <c r="E207" s="220" t="s">
        <v>581</v>
      </c>
      <c r="F207" s="221" t="s">
        <v>582</v>
      </c>
      <c r="G207" s="222" t="s">
        <v>371</v>
      </c>
      <c r="H207" s="223">
        <v>6.4900000000000002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38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177</v>
      </c>
      <c r="AT207" s="231" t="s">
        <v>173</v>
      </c>
      <c r="AU207" s="231" t="s">
        <v>82</v>
      </c>
      <c r="AY207" s="17" t="s">
        <v>171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80</v>
      </c>
      <c r="BK207" s="232">
        <f>ROUND(I207*H207,2)</f>
        <v>0</v>
      </c>
      <c r="BL207" s="17" t="s">
        <v>177</v>
      </c>
      <c r="BM207" s="231" t="s">
        <v>2823</v>
      </c>
    </row>
    <row r="208" s="2" customFormat="1" ht="24.15" customHeight="1">
      <c r="A208" s="38"/>
      <c r="B208" s="39"/>
      <c r="C208" s="219" t="s">
        <v>357</v>
      </c>
      <c r="D208" s="219" t="s">
        <v>173</v>
      </c>
      <c r="E208" s="220" t="s">
        <v>585</v>
      </c>
      <c r="F208" s="221" t="s">
        <v>586</v>
      </c>
      <c r="G208" s="222" t="s">
        <v>371</v>
      </c>
      <c r="H208" s="223">
        <v>123.31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38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177</v>
      </c>
      <c r="AT208" s="231" t="s">
        <v>173</v>
      </c>
      <c r="AU208" s="231" t="s">
        <v>82</v>
      </c>
      <c r="AY208" s="17" t="s">
        <v>171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80</v>
      </c>
      <c r="BK208" s="232">
        <f>ROUND(I208*H208,2)</f>
        <v>0</v>
      </c>
      <c r="BL208" s="17" t="s">
        <v>177</v>
      </c>
      <c r="BM208" s="231" t="s">
        <v>2824</v>
      </c>
    </row>
    <row r="209" s="14" customFormat="1">
      <c r="A209" s="14"/>
      <c r="B209" s="244"/>
      <c r="C209" s="245"/>
      <c r="D209" s="235" t="s">
        <v>179</v>
      </c>
      <c r="E209" s="245"/>
      <c r="F209" s="247" t="s">
        <v>2825</v>
      </c>
      <c r="G209" s="245"/>
      <c r="H209" s="248">
        <v>123.31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82</v>
      </c>
      <c r="AV209" s="14" t="s">
        <v>82</v>
      </c>
      <c r="AW209" s="14" t="s">
        <v>4</v>
      </c>
      <c r="AX209" s="14" t="s">
        <v>80</v>
      </c>
      <c r="AY209" s="254" t="s">
        <v>171</v>
      </c>
    </row>
    <row r="210" s="2" customFormat="1" ht="33" customHeight="1">
      <c r="A210" s="38"/>
      <c r="B210" s="39"/>
      <c r="C210" s="219" t="s">
        <v>306</v>
      </c>
      <c r="D210" s="219" t="s">
        <v>173</v>
      </c>
      <c r="E210" s="220" t="s">
        <v>590</v>
      </c>
      <c r="F210" s="221" t="s">
        <v>591</v>
      </c>
      <c r="G210" s="222" t="s">
        <v>371</v>
      </c>
      <c r="H210" s="223">
        <v>6.4900000000000002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38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177</v>
      </c>
      <c r="AT210" s="231" t="s">
        <v>173</v>
      </c>
      <c r="AU210" s="231" t="s">
        <v>82</v>
      </c>
      <c r="AY210" s="17" t="s">
        <v>171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80</v>
      </c>
      <c r="BK210" s="232">
        <f>ROUND(I210*H210,2)</f>
        <v>0</v>
      </c>
      <c r="BL210" s="17" t="s">
        <v>177</v>
      </c>
      <c r="BM210" s="231" t="s">
        <v>2826</v>
      </c>
    </row>
    <row r="211" s="12" customFormat="1" ht="22.8" customHeight="1">
      <c r="A211" s="12"/>
      <c r="B211" s="203"/>
      <c r="C211" s="204"/>
      <c r="D211" s="205" t="s">
        <v>72</v>
      </c>
      <c r="E211" s="217" t="s">
        <v>593</v>
      </c>
      <c r="F211" s="217" t="s">
        <v>594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SUM(P212:P213)</f>
        <v>0</v>
      </c>
      <c r="Q211" s="211"/>
      <c r="R211" s="212">
        <f>SUM(R212:R213)</f>
        <v>0</v>
      </c>
      <c r="S211" s="211"/>
      <c r="T211" s="213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80</v>
      </c>
      <c r="AT211" s="215" t="s">
        <v>72</v>
      </c>
      <c r="AU211" s="215" t="s">
        <v>80</v>
      </c>
      <c r="AY211" s="214" t="s">
        <v>171</v>
      </c>
      <c r="BK211" s="216">
        <f>SUM(BK212:BK213)</f>
        <v>0</v>
      </c>
    </row>
    <row r="212" s="2" customFormat="1" ht="16.5" customHeight="1">
      <c r="A212" s="38"/>
      <c r="B212" s="39"/>
      <c r="C212" s="219" t="s">
        <v>364</v>
      </c>
      <c r="D212" s="219" t="s">
        <v>173</v>
      </c>
      <c r="E212" s="220" t="s">
        <v>2057</v>
      </c>
      <c r="F212" s="221" t="s">
        <v>2058</v>
      </c>
      <c r="G212" s="222" t="s">
        <v>371</v>
      </c>
      <c r="H212" s="223">
        <v>911.80799999999999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38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177</v>
      </c>
      <c r="AT212" s="231" t="s">
        <v>173</v>
      </c>
      <c r="AU212" s="231" t="s">
        <v>82</v>
      </c>
      <c r="AY212" s="17" t="s">
        <v>171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80</v>
      </c>
      <c r="BK212" s="232">
        <f>ROUND(I212*H212,2)</f>
        <v>0</v>
      </c>
      <c r="BL212" s="17" t="s">
        <v>177</v>
      </c>
      <c r="BM212" s="231" t="s">
        <v>2827</v>
      </c>
    </row>
    <row r="213" s="2" customFormat="1" ht="24.15" customHeight="1">
      <c r="A213" s="38"/>
      <c r="B213" s="39"/>
      <c r="C213" s="219" t="s">
        <v>368</v>
      </c>
      <c r="D213" s="219" t="s">
        <v>173</v>
      </c>
      <c r="E213" s="220" t="s">
        <v>2060</v>
      </c>
      <c r="F213" s="221" t="s">
        <v>2061</v>
      </c>
      <c r="G213" s="222" t="s">
        <v>371</v>
      </c>
      <c r="H213" s="223">
        <v>911.80799999999999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38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177</v>
      </c>
      <c r="AT213" s="231" t="s">
        <v>173</v>
      </c>
      <c r="AU213" s="231" t="s">
        <v>82</v>
      </c>
      <c r="AY213" s="17" t="s">
        <v>171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80</v>
      </c>
      <c r="BK213" s="232">
        <f>ROUND(I213*H213,2)</f>
        <v>0</v>
      </c>
      <c r="BL213" s="17" t="s">
        <v>177</v>
      </c>
      <c r="BM213" s="231" t="s">
        <v>2828</v>
      </c>
    </row>
    <row r="214" s="12" customFormat="1" ht="25.92" customHeight="1">
      <c r="A214" s="12"/>
      <c r="B214" s="203"/>
      <c r="C214" s="204"/>
      <c r="D214" s="205" t="s">
        <v>72</v>
      </c>
      <c r="E214" s="206" t="s">
        <v>604</v>
      </c>
      <c r="F214" s="206" t="s">
        <v>605</v>
      </c>
      <c r="G214" s="204"/>
      <c r="H214" s="204"/>
      <c r="I214" s="207"/>
      <c r="J214" s="208">
        <f>BK214</f>
        <v>0</v>
      </c>
      <c r="K214" s="204"/>
      <c r="L214" s="209"/>
      <c r="M214" s="210"/>
      <c r="N214" s="211"/>
      <c r="O214" s="211"/>
      <c r="P214" s="212">
        <f>P215+P226+P236</f>
        <v>0</v>
      </c>
      <c r="Q214" s="211"/>
      <c r="R214" s="212">
        <f>R215+R226+R236</f>
        <v>1.2297627299999998</v>
      </c>
      <c r="S214" s="211"/>
      <c r="T214" s="213">
        <f>T215+T226+T236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82</v>
      </c>
      <c r="AT214" s="215" t="s">
        <v>72</v>
      </c>
      <c r="AU214" s="215" t="s">
        <v>73</v>
      </c>
      <c r="AY214" s="214" t="s">
        <v>171</v>
      </c>
      <c r="BK214" s="216">
        <f>BK215+BK226+BK236</f>
        <v>0</v>
      </c>
    </row>
    <row r="215" s="12" customFormat="1" ht="22.8" customHeight="1">
      <c r="A215" s="12"/>
      <c r="B215" s="203"/>
      <c r="C215" s="204"/>
      <c r="D215" s="205" t="s">
        <v>72</v>
      </c>
      <c r="E215" s="217" t="s">
        <v>2063</v>
      </c>
      <c r="F215" s="217" t="s">
        <v>2064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SUM(P216:P225)</f>
        <v>0</v>
      </c>
      <c r="Q215" s="211"/>
      <c r="R215" s="212">
        <f>SUM(R216:R225)</f>
        <v>0.95724372999999996</v>
      </c>
      <c r="S215" s="211"/>
      <c r="T215" s="213">
        <f>SUM(T216:T225)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82</v>
      </c>
      <c r="AT215" s="215" t="s">
        <v>72</v>
      </c>
      <c r="AU215" s="215" t="s">
        <v>80</v>
      </c>
      <c r="AY215" s="214" t="s">
        <v>171</v>
      </c>
      <c r="BK215" s="216">
        <f>SUM(BK216:BK225)</f>
        <v>0</v>
      </c>
    </row>
    <row r="216" s="2" customFormat="1" ht="21.75" customHeight="1">
      <c r="A216" s="38"/>
      <c r="B216" s="39"/>
      <c r="C216" s="219" t="s">
        <v>374</v>
      </c>
      <c r="D216" s="219" t="s">
        <v>173</v>
      </c>
      <c r="E216" s="220" t="s">
        <v>2065</v>
      </c>
      <c r="F216" s="221" t="s">
        <v>2066</v>
      </c>
      <c r="G216" s="222" t="s">
        <v>211</v>
      </c>
      <c r="H216" s="223">
        <v>53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38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307</v>
      </c>
      <c r="AT216" s="231" t="s">
        <v>173</v>
      </c>
      <c r="AU216" s="231" t="s">
        <v>82</v>
      </c>
      <c r="AY216" s="17" t="s">
        <v>171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80</v>
      </c>
      <c r="BK216" s="232">
        <f>ROUND(I216*H216,2)</f>
        <v>0</v>
      </c>
      <c r="BL216" s="17" t="s">
        <v>307</v>
      </c>
      <c r="BM216" s="231" t="s">
        <v>2829</v>
      </c>
    </row>
    <row r="217" s="13" customFormat="1">
      <c r="A217" s="13"/>
      <c r="B217" s="233"/>
      <c r="C217" s="234"/>
      <c r="D217" s="235" t="s">
        <v>179</v>
      </c>
      <c r="E217" s="236" t="s">
        <v>1</v>
      </c>
      <c r="F217" s="237" t="s">
        <v>2075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179</v>
      </c>
      <c r="AU217" s="243" t="s">
        <v>82</v>
      </c>
      <c r="AV217" s="13" t="s">
        <v>80</v>
      </c>
      <c r="AW217" s="13" t="s">
        <v>30</v>
      </c>
      <c r="AX217" s="13" t="s">
        <v>73</v>
      </c>
      <c r="AY217" s="243" t="s">
        <v>171</v>
      </c>
    </row>
    <row r="218" s="14" customFormat="1">
      <c r="A218" s="14"/>
      <c r="B218" s="244"/>
      <c r="C218" s="245"/>
      <c r="D218" s="235" t="s">
        <v>179</v>
      </c>
      <c r="E218" s="246" t="s">
        <v>1</v>
      </c>
      <c r="F218" s="247" t="s">
        <v>2830</v>
      </c>
      <c r="G218" s="245"/>
      <c r="H218" s="248">
        <v>53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179</v>
      </c>
      <c r="AU218" s="254" t="s">
        <v>82</v>
      </c>
      <c r="AV218" s="14" t="s">
        <v>82</v>
      </c>
      <c r="AW218" s="14" t="s">
        <v>30</v>
      </c>
      <c r="AX218" s="14" t="s">
        <v>73</v>
      </c>
      <c r="AY218" s="254" t="s">
        <v>171</v>
      </c>
    </row>
    <row r="219" s="15" customFormat="1">
      <c r="A219" s="15"/>
      <c r="B219" s="255"/>
      <c r="C219" s="256"/>
      <c r="D219" s="235" t="s">
        <v>179</v>
      </c>
      <c r="E219" s="257" t="s">
        <v>1</v>
      </c>
      <c r="F219" s="258" t="s">
        <v>187</v>
      </c>
      <c r="G219" s="256"/>
      <c r="H219" s="259">
        <v>53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179</v>
      </c>
      <c r="AU219" s="265" t="s">
        <v>82</v>
      </c>
      <c r="AV219" s="15" t="s">
        <v>177</v>
      </c>
      <c r="AW219" s="15" t="s">
        <v>30</v>
      </c>
      <c r="AX219" s="15" t="s">
        <v>80</v>
      </c>
      <c r="AY219" s="265" t="s">
        <v>171</v>
      </c>
    </row>
    <row r="220" s="2" customFormat="1" ht="16.5" customHeight="1">
      <c r="A220" s="38"/>
      <c r="B220" s="39"/>
      <c r="C220" s="266" t="s">
        <v>378</v>
      </c>
      <c r="D220" s="266" t="s">
        <v>393</v>
      </c>
      <c r="E220" s="267" t="s">
        <v>2068</v>
      </c>
      <c r="F220" s="268" t="s">
        <v>2069</v>
      </c>
      <c r="G220" s="269" t="s">
        <v>176</v>
      </c>
      <c r="H220" s="270">
        <v>1.829</v>
      </c>
      <c r="I220" s="271"/>
      <c r="J220" s="272">
        <f>ROUND(I220*H220,2)</f>
        <v>0</v>
      </c>
      <c r="K220" s="273"/>
      <c r="L220" s="274"/>
      <c r="M220" s="275" t="s">
        <v>1</v>
      </c>
      <c r="N220" s="276" t="s">
        <v>38</v>
      </c>
      <c r="O220" s="91"/>
      <c r="P220" s="229">
        <f>O220*H220</f>
        <v>0</v>
      </c>
      <c r="Q220" s="229">
        <v>0.5</v>
      </c>
      <c r="R220" s="229">
        <f>Q220*H220</f>
        <v>0.91449999999999998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399</v>
      </c>
      <c r="AT220" s="231" t="s">
        <v>393</v>
      </c>
      <c r="AU220" s="231" t="s">
        <v>82</v>
      </c>
      <c r="AY220" s="17" t="s">
        <v>171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80</v>
      </c>
      <c r="BK220" s="232">
        <f>ROUND(I220*H220,2)</f>
        <v>0</v>
      </c>
      <c r="BL220" s="17" t="s">
        <v>307</v>
      </c>
      <c r="BM220" s="231" t="s">
        <v>2831</v>
      </c>
    </row>
    <row r="221" s="14" customFormat="1">
      <c r="A221" s="14"/>
      <c r="B221" s="244"/>
      <c r="C221" s="245"/>
      <c r="D221" s="235" t="s">
        <v>179</v>
      </c>
      <c r="E221" s="246" t="s">
        <v>1</v>
      </c>
      <c r="F221" s="247" t="s">
        <v>2832</v>
      </c>
      <c r="G221" s="245"/>
      <c r="H221" s="248">
        <v>1.829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179</v>
      </c>
      <c r="AU221" s="254" t="s">
        <v>82</v>
      </c>
      <c r="AV221" s="14" t="s">
        <v>82</v>
      </c>
      <c r="AW221" s="14" t="s">
        <v>30</v>
      </c>
      <c r="AX221" s="14" t="s">
        <v>80</v>
      </c>
      <c r="AY221" s="254" t="s">
        <v>171</v>
      </c>
    </row>
    <row r="222" s="2" customFormat="1" ht="24.15" customHeight="1">
      <c r="A222" s="38"/>
      <c r="B222" s="39"/>
      <c r="C222" s="219" t="s">
        <v>385</v>
      </c>
      <c r="D222" s="219" t="s">
        <v>173</v>
      </c>
      <c r="E222" s="220" t="s">
        <v>2077</v>
      </c>
      <c r="F222" s="221" t="s">
        <v>2078</v>
      </c>
      <c r="G222" s="222" t="s">
        <v>176</v>
      </c>
      <c r="H222" s="223">
        <v>1.829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38</v>
      </c>
      <c r="O222" s="91"/>
      <c r="P222" s="229">
        <f>O222*H222</f>
        <v>0</v>
      </c>
      <c r="Q222" s="229">
        <v>0.023369999999999998</v>
      </c>
      <c r="R222" s="229">
        <f>Q222*H222</f>
        <v>0.042743729999999994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307</v>
      </c>
      <c r="AT222" s="231" t="s">
        <v>173</v>
      </c>
      <c r="AU222" s="231" t="s">
        <v>82</v>
      </c>
      <c r="AY222" s="17" t="s">
        <v>171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80</v>
      </c>
      <c r="BK222" s="232">
        <f>ROUND(I222*H222,2)</f>
        <v>0</v>
      </c>
      <c r="BL222" s="17" t="s">
        <v>307</v>
      </c>
      <c r="BM222" s="231" t="s">
        <v>2833</v>
      </c>
    </row>
    <row r="223" s="2" customFormat="1" ht="24.15" customHeight="1">
      <c r="A223" s="38"/>
      <c r="B223" s="39"/>
      <c r="C223" s="219" t="s">
        <v>392</v>
      </c>
      <c r="D223" s="219" t="s">
        <v>173</v>
      </c>
      <c r="E223" s="220" t="s">
        <v>2080</v>
      </c>
      <c r="F223" s="221" t="s">
        <v>2081</v>
      </c>
      <c r="G223" s="222" t="s">
        <v>371</v>
      </c>
      <c r="H223" s="223">
        <v>0.95699999999999996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38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307</v>
      </c>
      <c r="AT223" s="231" t="s">
        <v>173</v>
      </c>
      <c r="AU223" s="231" t="s">
        <v>82</v>
      </c>
      <c r="AY223" s="17" t="s">
        <v>171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80</v>
      </c>
      <c r="BK223" s="232">
        <f>ROUND(I223*H223,2)</f>
        <v>0</v>
      </c>
      <c r="BL223" s="17" t="s">
        <v>307</v>
      </c>
      <c r="BM223" s="231" t="s">
        <v>2834</v>
      </c>
    </row>
    <row r="224" s="2" customFormat="1" ht="24.15" customHeight="1">
      <c r="A224" s="38"/>
      <c r="B224" s="39"/>
      <c r="C224" s="219" t="s">
        <v>399</v>
      </c>
      <c r="D224" s="219" t="s">
        <v>173</v>
      </c>
      <c r="E224" s="220" t="s">
        <v>2083</v>
      </c>
      <c r="F224" s="221" t="s">
        <v>2084</v>
      </c>
      <c r="G224" s="222" t="s">
        <v>371</v>
      </c>
      <c r="H224" s="223">
        <v>0.95699999999999996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38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307</v>
      </c>
      <c r="AT224" s="231" t="s">
        <v>173</v>
      </c>
      <c r="AU224" s="231" t="s">
        <v>82</v>
      </c>
      <c r="AY224" s="17" t="s">
        <v>171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80</v>
      </c>
      <c r="BK224" s="232">
        <f>ROUND(I224*H224,2)</f>
        <v>0</v>
      </c>
      <c r="BL224" s="17" t="s">
        <v>307</v>
      </c>
      <c r="BM224" s="231" t="s">
        <v>2835</v>
      </c>
    </row>
    <row r="225" s="2" customFormat="1" ht="24.15" customHeight="1">
      <c r="A225" s="38"/>
      <c r="B225" s="39"/>
      <c r="C225" s="219" t="s">
        <v>404</v>
      </c>
      <c r="D225" s="219" t="s">
        <v>173</v>
      </c>
      <c r="E225" s="220" t="s">
        <v>2086</v>
      </c>
      <c r="F225" s="221" t="s">
        <v>2087</v>
      </c>
      <c r="G225" s="222" t="s">
        <v>371</v>
      </c>
      <c r="H225" s="223">
        <v>0.95699999999999996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38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307</v>
      </c>
      <c r="AT225" s="231" t="s">
        <v>173</v>
      </c>
      <c r="AU225" s="231" t="s">
        <v>82</v>
      </c>
      <c r="AY225" s="17" t="s">
        <v>171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80</v>
      </c>
      <c r="BK225" s="232">
        <f>ROUND(I225*H225,2)</f>
        <v>0</v>
      </c>
      <c r="BL225" s="17" t="s">
        <v>307</v>
      </c>
      <c r="BM225" s="231" t="s">
        <v>2836</v>
      </c>
    </row>
    <row r="226" s="12" customFormat="1" ht="22.8" customHeight="1">
      <c r="A226" s="12"/>
      <c r="B226" s="203"/>
      <c r="C226" s="204"/>
      <c r="D226" s="205" t="s">
        <v>72</v>
      </c>
      <c r="E226" s="217" t="s">
        <v>2089</v>
      </c>
      <c r="F226" s="217" t="s">
        <v>2090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SUM(P227:P235)</f>
        <v>0</v>
      </c>
      <c r="Q226" s="211"/>
      <c r="R226" s="212">
        <f>SUM(R227:R235)</f>
        <v>0.2354</v>
      </c>
      <c r="S226" s="211"/>
      <c r="T226" s="213">
        <f>SUM(T227:T235)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82</v>
      </c>
      <c r="AT226" s="215" t="s">
        <v>72</v>
      </c>
      <c r="AU226" s="215" t="s">
        <v>80</v>
      </c>
      <c r="AY226" s="214" t="s">
        <v>171</v>
      </c>
      <c r="BK226" s="216">
        <f>SUM(BK227:BK235)</f>
        <v>0</v>
      </c>
    </row>
    <row r="227" s="2" customFormat="1" ht="21.75" customHeight="1">
      <c r="A227" s="38"/>
      <c r="B227" s="39"/>
      <c r="C227" s="219" t="s">
        <v>430</v>
      </c>
      <c r="D227" s="219" t="s">
        <v>173</v>
      </c>
      <c r="E227" s="220" t="s">
        <v>2094</v>
      </c>
      <c r="F227" s="221" t="s">
        <v>2095</v>
      </c>
      <c r="G227" s="222" t="s">
        <v>2096</v>
      </c>
      <c r="H227" s="223">
        <v>220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38</v>
      </c>
      <c r="O227" s="91"/>
      <c r="P227" s="229">
        <f>O227*H227</f>
        <v>0</v>
      </c>
      <c r="Q227" s="229">
        <v>6.9999999999999994E-05</v>
      </c>
      <c r="R227" s="229">
        <f>Q227*H227</f>
        <v>0.015399999999999999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307</v>
      </c>
      <c r="AT227" s="231" t="s">
        <v>173</v>
      </c>
      <c r="AU227" s="231" t="s">
        <v>82</v>
      </c>
      <c r="AY227" s="17" t="s">
        <v>171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80</v>
      </c>
      <c r="BK227" s="232">
        <f>ROUND(I227*H227,2)</f>
        <v>0</v>
      </c>
      <c r="BL227" s="17" t="s">
        <v>307</v>
      </c>
      <c r="BM227" s="231" t="s">
        <v>2837</v>
      </c>
    </row>
    <row r="228" s="13" customFormat="1">
      <c r="A228" s="13"/>
      <c r="B228" s="233"/>
      <c r="C228" s="234"/>
      <c r="D228" s="235" t="s">
        <v>179</v>
      </c>
      <c r="E228" s="236" t="s">
        <v>1</v>
      </c>
      <c r="F228" s="237" t="s">
        <v>2098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179</v>
      </c>
      <c r="AU228" s="243" t="s">
        <v>82</v>
      </c>
      <c r="AV228" s="13" t="s">
        <v>80</v>
      </c>
      <c r="AW228" s="13" t="s">
        <v>30</v>
      </c>
      <c r="AX228" s="13" t="s">
        <v>73</v>
      </c>
      <c r="AY228" s="243" t="s">
        <v>171</v>
      </c>
    </row>
    <row r="229" s="14" customFormat="1">
      <c r="A229" s="14"/>
      <c r="B229" s="244"/>
      <c r="C229" s="245"/>
      <c r="D229" s="235" t="s">
        <v>179</v>
      </c>
      <c r="E229" s="246" t="s">
        <v>1</v>
      </c>
      <c r="F229" s="247" t="s">
        <v>2099</v>
      </c>
      <c r="G229" s="245"/>
      <c r="H229" s="248">
        <v>220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179</v>
      </c>
      <c r="AU229" s="254" t="s">
        <v>82</v>
      </c>
      <c r="AV229" s="14" t="s">
        <v>82</v>
      </c>
      <c r="AW229" s="14" t="s">
        <v>30</v>
      </c>
      <c r="AX229" s="14" t="s">
        <v>80</v>
      </c>
      <c r="AY229" s="254" t="s">
        <v>171</v>
      </c>
    </row>
    <row r="230" s="2" customFormat="1" ht="21.75" customHeight="1">
      <c r="A230" s="38"/>
      <c r="B230" s="39"/>
      <c r="C230" s="219" t="s">
        <v>435</v>
      </c>
      <c r="D230" s="219" t="s">
        <v>173</v>
      </c>
      <c r="E230" s="220" t="s">
        <v>2411</v>
      </c>
      <c r="F230" s="221" t="s">
        <v>2412</v>
      </c>
      <c r="G230" s="222" t="s">
        <v>1182</v>
      </c>
      <c r="H230" s="223">
        <v>44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38</v>
      </c>
      <c r="O230" s="91"/>
      <c r="P230" s="229">
        <f>O230*H230</f>
        <v>0</v>
      </c>
      <c r="Q230" s="229">
        <v>0.0050000000000000001</v>
      </c>
      <c r="R230" s="229">
        <f>Q230*H230</f>
        <v>0.22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307</v>
      </c>
      <c r="AT230" s="231" t="s">
        <v>173</v>
      </c>
      <c r="AU230" s="231" t="s">
        <v>82</v>
      </c>
      <c r="AY230" s="17" t="s">
        <v>171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80</v>
      </c>
      <c r="BK230" s="232">
        <f>ROUND(I230*H230,2)</f>
        <v>0</v>
      </c>
      <c r="BL230" s="17" t="s">
        <v>307</v>
      </c>
      <c r="BM230" s="231" t="s">
        <v>2838</v>
      </c>
    </row>
    <row r="231" s="13" customFormat="1">
      <c r="A231" s="13"/>
      <c r="B231" s="233"/>
      <c r="C231" s="234"/>
      <c r="D231" s="235" t="s">
        <v>179</v>
      </c>
      <c r="E231" s="236" t="s">
        <v>1</v>
      </c>
      <c r="F231" s="237" t="s">
        <v>2839</v>
      </c>
      <c r="G231" s="234"/>
      <c r="H231" s="236" t="s">
        <v>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179</v>
      </c>
      <c r="AU231" s="243" t="s">
        <v>82</v>
      </c>
      <c r="AV231" s="13" t="s">
        <v>80</v>
      </c>
      <c r="AW231" s="13" t="s">
        <v>30</v>
      </c>
      <c r="AX231" s="13" t="s">
        <v>73</v>
      </c>
      <c r="AY231" s="243" t="s">
        <v>171</v>
      </c>
    </row>
    <row r="232" s="14" customFormat="1">
      <c r="A232" s="14"/>
      <c r="B232" s="244"/>
      <c r="C232" s="245"/>
      <c r="D232" s="235" t="s">
        <v>179</v>
      </c>
      <c r="E232" s="246" t="s">
        <v>1</v>
      </c>
      <c r="F232" s="247" t="s">
        <v>512</v>
      </c>
      <c r="G232" s="245"/>
      <c r="H232" s="248">
        <v>44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179</v>
      </c>
      <c r="AU232" s="254" t="s">
        <v>82</v>
      </c>
      <c r="AV232" s="14" t="s">
        <v>82</v>
      </c>
      <c r="AW232" s="14" t="s">
        <v>30</v>
      </c>
      <c r="AX232" s="14" t="s">
        <v>80</v>
      </c>
      <c r="AY232" s="254" t="s">
        <v>171</v>
      </c>
    </row>
    <row r="233" s="2" customFormat="1" ht="24.15" customHeight="1">
      <c r="A233" s="38"/>
      <c r="B233" s="39"/>
      <c r="C233" s="219" t="s">
        <v>441</v>
      </c>
      <c r="D233" s="219" t="s">
        <v>173</v>
      </c>
      <c r="E233" s="220" t="s">
        <v>2434</v>
      </c>
      <c r="F233" s="221" t="s">
        <v>2435</v>
      </c>
      <c r="G233" s="222" t="s">
        <v>371</v>
      </c>
      <c r="H233" s="223">
        <v>0.23499999999999999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38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307</v>
      </c>
      <c r="AT233" s="231" t="s">
        <v>173</v>
      </c>
      <c r="AU233" s="231" t="s">
        <v>82</v>
      </c>
      <c r="AY233" s="17" t="s">
        <v>171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80</v>
      </c>
      <c r="BK233" s="232">
        <f>ROUND(I233*H233,2)</f>
        <v>0</v>
      </c>
      <c r="BL233" s="17" t="s">
        <v>307</v>
      </c>
      <c r="BM233" s="231" t="s">
        <v>2840</v>
      </c>
    </row>
    <row r="234" s="2" customFormat="1" ht="24.15" customHeight="1">
      <c r="A234" s="38"/>
      <c r="B234" s="39"/>
      <c r="C234" s="219" t="s">
        <v>459</v>
      </c>
      <c r="D234" s="219" t="s">
        <v>173</v>
      </c>
      <c r="E234" s="220" t="s">
        <v>2437</v>
      </c>
      <c r="F234" s="221" t="s">
        <v>2438</v>
      </c>
      <c r="G234" s="222" t="s">
        <v>371</v>
      </c>
      <c r="H234" s="223">
        <v>0.23499999999999999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38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307</v>
      </c>
      <c r="AT234" s="231" t="s">
        <v>173</v>
      </c>
      <c r="AU234" s="231" t="s">
        <v>82</v>
      </c>
      <c r="AY234" s="17" t="s">
        <v>171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80</v>
      </c>
      <c r="BK234" s="232">
        <f>ROUND(I234*H234,2)</f>
        <v>0</v>
      </c>
      <c r="BL234" s="17" t="s">
        <v>307</v>
      </c>
      <c r="BM234" s="231" t="s">
        <v>2841</v>
      </c>
    </row>
    <row r="235" s="2" customFormat="1" ht="24.15" customHeight="1">
      <c r="A235" s="38"/>
      <c r="B235" s="39"/>
      <c r="C235" s="219" t="s">
        <v>466</v>
      </c>
      <c r="D235" s="219" t="s">
        <v>173</v>
      </c>
      <c r="E235" s="220" t="s">
        <v>2440</v>
      </c>
      <c r="F235" s="221" t="s">
        <v>2441</v>
      </c>
      <c r="G235" s="222" t="s">
        <v>371</v>
      </c>
      <c r="H235" s="223">
        <v>0.23499999999999999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38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307</v>
      </c>
      <c r="AT235" s="231" t="s">
        <v>173</v>
      </c>
      <c r="AU235" s="231" t="s">
        <v>82</v>
      </c>
      <c r="AY235" s="17" t="s">
        <v>171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80</v>
      </c>
      <c r="BK235" s="232">
        <f>ROUND(I235*H235,2)</f>
        <v>0</v>
      </c>
      <c r="BL235" s="17" t="s">
        <v>307</v>
      </c>
      <c r="BM235" s="231" t="s">
        <v>2842</v>
      </c>
    </row>
    <row r="236" s="12" customFormat="1" ht="22.8" customHeight="1">
      <c r="A236" s="12"/>
      <c r="B236" s="203"/>
      <c r="C236" s="204"/>
      <c r="D236" s="205" t="s">
        <v>72</v>
      </c>
      <c r="E236" s="217" t="s">
        <v>1871</v>
      </c>
      <c r="F236" s="217" t="s">
        <v>1872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SUM(P237:P262)</f>
        <v>0</v>
      </c>
      <c r="Q236" s="211"/>
      <c r="R236" s="212">
        <f>SUM(R237:R262)</f>
        <v>0.037118999999999999</v>
      </c>
      <c r="S236" s="211"/>
      <c r="T236" s="213">
        <f>SUM(T237:T262)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82</v>
      </c>
      <c r="AT236" s="215" t="s">
        <v>72</v>
      </c>
      <c r="AU236" s="215" t="s">
        <v>80</v>
      </c>
      <c r="AY236" s="214" t="s">
        <v>171</v>
      </c>
      <c r="BK236" s="216">
        <f>SUM(BK237:BK262)</f>
        <v>0</v>
      </c>
    </row>
    <row r="237" s="2" customFormat="1" ht="24.15" customHeight="1">
      <c r="A237" s="38"/>
      <c r="B237" s="39"/>
      <c r="C237" s="219" t="s">
        <v>474</v>
      </c>
      <c r="D237" s="219" t="s">
        <v>173</v>
      </c>
      <c r="E237" s="220" t="s">
        <v>2104</v>
      </c>
      <c r="F237" s="221" t="s">
        <v>2105</v>
      </c>
      <c r="G237" s="222" t="s">
        <v>211</v>
      </c>
      <c r="H237" s="223">
        <v>109.18000000000001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38</v>
      </c>
      <c r="O237" s="91"/>
      <c r="P237" s="229">
        <f>O237*H237</f>
        <v>0</v>
      </c>
      <c r="Q237" s="229">
        <v>0.00025000000000000001</v>
      </c>
      <c r="R237" s="229">
        <f>Q237*H237</f>
        <v>0.027295000000000003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307</v>
      </c>
      <c r="AT237" s="231" t="s">
        <v>173</v>
      </c>
      <c r="AU237" s="231" t="s">
        <v>82</v>
      </c>
      <c r="AY237" s="17" t="s">
        <v>171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80</v>
      </c>
      <c r="BK237" s="232">
        <f>ROUND(I237*H237,2)</f>
        <v>0</v>
      </c>
      <c r="BL237" s="17" t="s">
        <v>307</v>
      </c>
      <c r="BM237" s="231" t="s">
        <v>2843</v>
      </c>
    </row>
    <row r="238" s="14" customFormat="1">
      <c r="A238" s="14"/>
      <c r="B238" s="244"/>
      <c r="C238" s="245"/>
      <c r="D238" s="235" t="s">
        <v>179</v>
      </c>
      <c r="E238" s="246" t="s">
        <v>1</v>
      </c>
      <c r="F238" s="247" t="s">
        <v>2844</v>
      </c>
      <c r="G238" s="245"/>
      <c r="H238" s="248">
        <v>109.18000000000001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179</v>
      </c>
      <c r="AU238" s="254" t="s">
        <v>82</v>
      </c>
      <c r="AV238" s="14" t="s">
        <v>82</v>
      </c>
      <c r="AW238" s="14" t="s">
        <v>30</v>
      </c>
      <c r="AX238" s="14" t="s">
        <v>80</v>
      </c>
      <c r="AY238" s="254" t="s">
        <v>171</v>
      </c>
    </row>
    <row r="239" s="2" customFormat="1" ht="16.5" customHeight="1">
      <c r="A239" s="38"/>
      <c r="B239" s="39"/>
      <c r="C239" s="219" t="s">
        <v>478</v>
      </c>
      <c r="D239" s="219" t="s">
        <v>173</v>
      </c>
      <c r="E239" s="220" t="s">
        <v>2108</v>
      </c>
      <c r="F239" s="221" t="s">
        <v>2109</v>
      </c>
      <c r="G239" s="222" t="s">
        <v>211</v>
      </c>
      <c r="H239" s="223">
        <v>24.559999999999999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38</v>
      </c>
      <c r="O239" s="91"/>
      <c r="P239" s="229">
        <f>O239*H239</f>
        <v>0</v>
      </c>
      <c r="Q239" s="229">
        <v>6.9999999999999994E-05</v>
      </c>
      <c r="R239" s="229">
        <f>Q239*H239</f>
        <v>0.0017191999999999997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307</v>
      </c>
      <c r="AT239" s="231" t="s">
        <v>173</v>
      </c>
      <c r="AU239" s="231" t="s">
        <v>82</v>
      </c>
      <c r="AY239" s="17" t="s">
        <v>171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80</v>
      </c>
      <c r="BK239" s="232">
        <f>ROUND(I239*H239,2)</f>
        <v>0</v>
      </c>
      <c r="BL239" s="17" t="s">
        <v>307</v>
      </c>
      <c r="BM239" s="231" t="s">
        <v>2845</v>
      </c>
    </row>
    <row r="240" s="13" customFormat="1">
      <c r="A240" s="13"/>
      <c r="B240" s="233"/>
      <c r="C240" s="234"/>
      <c r="D240" s="235" t="s">
        <v>179</v>
      </c>
      <c r="E240" s="236" t="s">
        <v>1</v>
      </c>
      <c r="F240" s="237" t="s">
        <v>2103</v>
      </c>
      <c r="G240" s="234"/>
      <c r="H240" s="236" t="s">
        <v>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179</v>
      </c>
      <c r="AU240" s="243" t="s">
        <v>82</v>
      </c>
      <c r="AV240" s="13" t="s">
        <v>80</v>
      </c>
      <c r="AW240" s="13" t="s">
        <v>30</v>
      </c>
      <c r="AX240" s="13" t="s">
        <v>73</v>
      </c>
      <c r="AY240" s="243" t="s">
        <v>171</v>
      </c>
    </row>
    <row r="241" s="14" customFormat="1">
      <c r="A241" s="14"/>
      <c r="B241" s="244"/>
      <c r="C241" s="245"/>
      <c r="D241" s="235" t="s">
        <v>179</v>
      </c>
      <c r="E241" s="246" t="s">
        <v>1</v>
      </c>
      <c r="F241" s="247" t="s">
        <v>2111</v>
      </c>
      <c r="G241" s="245"/>
      <c r="H241" s="248">
        <v>22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179</v>
      </c>
      <c r="AU241" s="254" t="s">
        <v>82</v>
      </c>
      <c r="AV241" s="14" t="s">
        <v>82</v>
      </c>
      <c r="AW241" s="14" t="s">
        <v>30</v>
      </c>
      <c r="AX241" s="14" t="s">
        <v>73</v>
      </c>
      <c r="AY241" s="254" t="s">
        <v>171</v>
      </c>
    </row>
    <row r="242" s="13" customFormat="1">
      <c r="A242" s="13"/>
      <c r="B242" s="233"/>
      <c r="C242" s="234"/>
      <c r="D242" s="235" t="s">
        <v>179</v>
      </c>
      <c r="E242" s="236" t="s">
        <v>1</v>
      </c>
      <c r="F242" s="237" t="s">
        <v>2846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179</v>
      </c>
      <c r="AU242" s="243" t="s">
        <v>82</v>
      </c>
      <c r="AV242" s="13" t="s">
        <v>80</v>
      </c>
      <c r="AW242" s="13" t="s">
        <v>30</v>
      </c>
      <c r="AX242" s="13" t="s">
        <v>73</v>
      </c>
      <c r="AY242" s="243" t="s">
        <v>171</v>
      </c>
    </row>
    <row r="243" s="14" customFormat="1">
      <c r="A243" s="14"/>
      <c r="B243" s="244"/>
      <c r="C243" s="245"/>
      <c r="D243" s="235" t="s">
        <v>179</v>
      </c>
      <c r="E243" s="246" t="s">
        <v>1</v>
      </c>
      <c r="F243" s="247" t="s">
        <v>2847</v>
      </c>
      <c r="G243" s="245"/>
      <c r="H243" s="248">
        <v>2.5600000000000001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179</v>
      </c>
      <c r="AU243" s="254" t="s">
        <v>82</v>
      </c>
      <c r="AV243" s="14" t="s">
        <v>82</v>
      </c>
      <c r="AW243" s="14" t="s">
        <v>30</v>
      </c>
      <c r="AX243" s="14" t="s">
        <v>73</v>
      </c>
      <c r="AY243" s="254" t="s">
        <v>171</v>
      </c>
    </row>
    <row r="244" s="15" customFormat="1">
      <c r="A244" s="15"/>
      <c r="B244" s="255"/>
      <c r="C244" s="256"/>
      <c r="D244" s="235" t="s">
        <v>179</v>
      </c>
      <c r="E244" s="257" t="s">
        <v>1</v>
      </c>
      <c r="F244" s="258" t="s">
        <v>187</v>
      </c>
      <c r="G244" s="256"/>
      <c r="H244" s="259">
        <v>24.559999999999999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5" t="s">
        <v>179</v>
      </c>
      <c r="AU244" s="265" t="s">
        <v>82</v>
      </c>
      <c r="AV244" s="15" t="s">
        <v>177</v>
      </c>
      <c r="AW244" s="15" t="s">
        <v>30</v>
      </c>
      <c r="AX244" s="15" t="s">
        <v>80</v>
      </c>
      <c r="AY244" s="265" t="s">
        <v>171</v>
      </c>
    </row>
    <row r="245" s="2" customFormat="1" ht="24.15" customHeight="1">
      <c r="A245" s="38"/>
      <c r="B245" s="39"/>
      <c r="C245" s="219" t="s">
        <v>482</v>
      </c>
      <c r="D245" s="219" t="s">
        <v>173</v>
      </c>
      <c r="E245" s="220" t="s">
        <v>2115</v>
      </c>
      <c r="F245" s="221" t="s">
        <v>2116</v>
      </c>
      <c r="G245" s="222" t="s">
        <v>211</v>
      </c>
      <c r="H245" s="223">
        <v>24.559999999999999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38</v>
      </c>
      <c r="O245" s="91"/>
      <c r="P245" s="229">
        <f>O245*H245</f>
        <v>0</v>
      </c>
      <c r="Q245" s="229">
        <v>0.00010000000000000001</v>
      </c>
      <c r="R245" s="229">
        <f>Q245*H245</f>
        <v>0.0024559999999999998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307</v>
      </c>
      <c r="AT245" s="231" t="s">
        <v>173</v>
      </c>
      <c r="AU245" s="231" t="s">
        <v>82</v>
      </c>
      <c r="AY245" s="17" t="s">
        <v>171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80</v>
      </c>
      <c r="BK245" s="232">
        <f>ROUND(I245*H245,2)</f>
        <v>0</v>
      </c>
      <c r="BL245" s="17" t="s">
        <v>307</v>
      </c>
      <c r="BM245" s="231" t="s">
        <v>2848</v>
      </c>
    </row>
    <row r="246" s="13" customFormat="1">
      <c r="A246" s="13"/>
      <c r="B246" s="233"/>
      <c r="C246" s="234"/>
      <c r="D246" s="235" t="s">
        <v>179</v>
      </c>
      <c r="E246" s="236" t="s">
        <v>1</v>
      </c>
      <c r="F246" s="237" t="s">
        <v>2098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179</v>
      </c>
      <c r="AU246" s="243" t="s">
        <v>82</v>
      </c>
      <c r="AV246" s="13" t="s">
        <v>80</v>
      </c>
      <c r="AW246" s="13" t="s">
        <v>30</v>
      </c>
      <c r="AX246" s="13" t="s">
        <v>73</v>
      </c>
      <c r="AY246" s="243" t="s">
        <v>171</v>
      </c>
    </row>
    <row r="247" s="14" customFormat="1">
      <c r="A247" s="14"/>
      <c r="B247" s="244"/>
      <c r="C247" s="245"/>
      <c r="D247" s="235" t="s">
        <v>179</v>
      </c>
      <c r="E247" s="246" t="s">
        <v>1</v>
      </c>
      <c r="F247" s="247" t="s">
        <v>2111</v>
      </c>
      <c r="G247" s="245"/>
      <c r="H247" s="248">
        <v>22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179</v>
      </c>
      <c r="AU247" s="254" t="s">
        <v>82</v>
      </c>
      <c r="AV247" s="14" t="s">
        <v>82</v>
      </c>
      <c r="AW247" s="14" t="s">
        <v>30</v>
      </c>
      <c r="AX247" s="14" t="s">
        <v>73</v>
      </c>
      <c r="AY247" s="254" t="s">
        <v>171</v>
      </c>
    </row>
    <row r="248" s="13" customFormat="1">
      <c r="A248" s="13"/>
      <c r="B248" s="233"/>
      <c r="C248" s="234"/>
      <c r="D248" s="235" t="s">
        <v>179</v>
      </c>
      <c r="E248" s="236" t="s">
        <v>1</v>
      </c>
      <c r="F248" s="237" t="s">
        <v>2846</v>
      </c>
      <c r="G248" s="234"/>
      <c r="H248" s="236" t="s">
        <v>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179</v>
      </c>
      <c r="AU248" s="243" t="s">
        <v>82</v>
      </c>
      <c r="AV248" s="13" t="s">
        <v>80</v>
      </c>
      <c r="AW248" s="13" t="s">
        <v>30</v>
      </c>
      <c r="AX248" s="13" t="s">
        <v>73</v>
      </c>
      <c r="AY248" s="243" t="s">
        <v>171</v>
      </c>
    </row>
    <row r="249" s="14" customFormat="1">
      <c r="A249" s="14"/>
      <c r="B249" s="244"/>
      <c r="C249" s="245"/>
      <c r="D249" s="235" t="s">
        <v>179</v>
      </c>
      <c r="E249" s="246" t="s">
        <v>1</v>
      </c>
      <c r="F249" s="247" t="s">
        <v>2847</v>
      </c>
      <c r="G249" s="245"/>
      <c r="H249" s="248">
        <v>2.5600000000000001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179</v>
      </c>
      <c r="AU249" s="254" t="s">
        <v>82</v>
      </c>
      <c r="AV249" s="14" t="s">
        <v>82</v>
      </c>
      <c r="AW249" s="14" t="s">
        <v>30</v>
      </c>
      <c r="AX249" s="14" t="s">
        <v>73</v>
      </c>
      <c r="AY249" s="254" t="s">
        <v>171</v>
      </c>
    </row>
    <row r="250" s="15" customFormat="1">
      <c r="A250" s="15"/>
      <c r="B250" s="255"/>
      <c r="C250" s="256"/>
      <c r="D250" s="235" t="s">
        <v>179</v>
      </c>
      <c r="E250" s="257" t="s">
        <v>1</v>
      </c>
      <c r="F250" s="258" t="s">
        <v>187</v>
      </c>
      <c r="G250" s="256"/>
      <c r="H250" s="259">
        <v>24.559999999999999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5" t="s">
        <v>179</v>
      </c>
      <c r="AU250" s="265" t="s">
        <v>82</v>
      </c>
      <c r="AV250" s="15" t="s">
        <v>177</v>
      </c>
      <c r="AW250" s="15" t="s">
        <v>30</v>
      </c>
      <c r="AX250" s="15" t="s">
        <v>80</v>
      </c>
      <c r="AY250" s="265" t="s">
        <v>171</v>
      </c>
    </row>
    <row r="251" s="2" customFormat="1" ht="24.15" customHeight="1">
      <c r="A251" s="38"/>
      <c r="B251" s="39"/>
      <c r="C251" s="219" t="s">
        <v>486</v>
      </c>
      <c r="D251" s="219" t="s">
        <v>173</v>
      </c>
      <c r="E251" s="220" t="s">
        <v>2118</v>
      </c>
      <c r="F251" s="221" t="s">
        <v>2119</v>
      </c>
      <c r="G251" s="222" t="s">
        <v>211</v>
      </c>
      <c r="H251" s="223">
        <v>24.559999999999999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38</v>
      </c>
      <c r="O251" s="91"/>
      <c r="P251" s="229">
        <f>O251*H251</f>
        <v>0</v>
      </c>
      <c r="Q251" s="229">
        <v>0.00013999999999999999</v>
      </c>
      <c r="R251" s="229">
        <f>Q251*H251</f>
        <v>0.0034383999999999994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307</v>
      </c>
      <c r="AT251" s="231" t="s">
        <v>173</v>
      </c>
      <c r="AU251" s="231" t="s">
        <v>82</v>
      </c>
      <c r="AY251" s="17" t="s">
        <v>171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80</v>
      </c>
      <c r="BK251" s="232">
        <f>ROUND(I251*H251,2)</f>
        <v>0</v>
      </c>
      <c r="BL251" s="17" t="s">
        <v>307</v>
      </c>
      <c r="BM251" s="231" t="s">
        <v>2849</v>
      </c>
    </row>
    <row r="252" s="13" customFormat="1">
      <c r="A252" s="13"/>
      <c r="B252" s="233"/>
      <c r="C252" s="234"/>
      <c r="D252" s="235" t="s">
        <v>179</v>
      </c>
      <c r="E252" s="236" t="s">
        <v>1</v>
      </c>
      <c r="F252" s="237" t="s">
        <v>2098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179</v>
      </c>
      <c r="AU252" s="243" t="s">
        <v>82</v>
      </c>
      <c r="AV252" s="13" t="s">
        <v>80</v>
      </c>
      <c r="AW252" s="13" t="s">
        <v>30</v>
      </c>
      <c r="AX252" s="13" t="s">
        <v>73</v>
      </c>
      <c r="AY252" s="243" t="s">
        <v>171</v>
      </c>
    </row>
    <row r="253" s="14" customFormat="1">
      <c r="A253" s="14"/>
      <c r="B253" s="244"/>
      <c r="C253" s="245"/>
      <c r="D253" s="235" t="s">
        <v>179</v>
      </c>
      <c r="E253" s="246" t="s">
        <v>1</v>
      </c>
      <c r="F253" s="247" t="s">
        <v>2111</v>
      </c>
      <c r="G253" s="245"/>
      <c r="H253" s="248">
        <v>22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82</v>
      </c>
      <c r="AV253" s="14" t="s">
        <v>82</v>
      </c>
      <c r="AW253" s="14" t="s">
        <v>30</v>
      </c>
      <c r="AX253" s="14" t="s">
        <v>73</v>
      </c>
      <c r="AY253" s="254" t="s">
        <v>171</v>
      </c>
    </row>
    <row r="254" s="13" customFormat="1">
      <c r="A254" s="13"/>
      <c r="B254" s="233"/>
      <c r="C254" s="234"/>
      <c r="D254" s="235" t="s">
        <v>179</v>
      </c>
      <c r="E254" s="236" t="s">
        <v>1</v>
      </c>
      <c r="F254" s="237" t="s">
        <v>2846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179</v>
      </c>
      <c r="AU254" s="243" t="s">
        <v>82</v>
      </c>
      <c r="AV254" s="13" t="s">
        <v>80</v>
      </c>
      <c r="AW254" s="13" t="s">
        <v>30</v>
      </c>
      <c r="AX254" s="13" t="s">
        <v>73</v>
      </c>
      <c r="AY254" s="243" t="s">
        <v>171</v>
      </c>
    </row>
    <row r="255" s="14" customFormat="1">
      <c r="A255" s="14"/>
      <c r="B255" s="244"/>
      <c r="C255" s="245"/>
      <c r="D255" s="235" t="s">
        <v>179</v>
      </c>
      <c r="E255" s="246" t="s">
        <v>1</v>
      </c>
      <c r="F255" s="247" t="s">
        <v>2847</v>
      </c>
      <c r="G255" s="245"/>
      <c r="H255" s="248">
        <v>2.5600000000000001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179</v>
      </c>
      <c r="AU255" s="254" t="s">
        <v>82</v>
      </c>
      <c r="AV255" s="14" t="s">
        <v>82</v>
      </c>
      <c r="AW255" s="14" t="s">
        <v>30</v>
      </c>
      <c r="AX255" s="14" t="s">
        <v>73</v>
      </c>
      <c r="AY255" s="254" t="s">
        <v>171</v>
      </c>
    </row>
    <row r="256" s="15" customFormat="1">
      <c r="A256" s="15"/>
      <c r="B256" s="255"/>
      <c r="C256" s="256"/>
      <c r="D256" s="235" t="s">
        <v>179</v>
      </c>
      <c r="E256" s="257" t="s">
        <v>1</v>
      </c>
      <c r="F256" s="258" t="s">
        <v>187</v>
      </c>
      <c r="G256" s="256"/>
      <c r="H256" s="259">
        <v>24.559999999999999</v>
      </c>
      <c r="I256" s="260"/>
      <c r="J256" s="256"/>
      <c r="K256" s="256"/>
      <c r="L256" s="261"/>
      <c r="M256" s="262"/>
      <c r="N256" s="263"/>
      <c r="O256" s="263"/>
      <c r="P256" s="263"/>
      <c r="Q256" s="263"/>
      <c r="R256" s="263"/>
      <c r="S256" s="263"/>
      <c r="T256" s="26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5" t="s">
        <v>179</v>
      </c>
      <c r="AU256" s="265" t="s">
        <v>82</v>
      </c>
      <c r="AV256" s="15" t="s">
        <v>177</v>
      </c>
      <c r="AW256" s="15" t="s">
        <v>30</v>
      </c>
      <c r="AX256" s="15" t="s">
        <v>80</v>
      </c>
      <c r="AY256" s="265" t="s">
        <v>171</v>
      </c>
    </row>
    <row r="257" s="2" customFormat="1" ht="24.15" customHeight="1">
      <c r="A257" s="38"/>
      <c r="B257" s="39"/>
      <c r="C257" s="219" t="s">
        <v>490</v>
      </c>
      <c r="D257" s="219" t="s">
        <v>173</v>
      </c>
      <c r="E257" s="220" t="s">
        <v>2121</v>
      </c>
      <c r="F257" s="221" t="s">
        <v>2122</v>
      </c>
      <c r="G257" s="222" t="s">
        <v>211</v>
      </c>
      <c r="H257" s="223">
        <v>24.559999999999999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38</v>
      </c>
      <c r="O257" s="91"/>
      <c r="P257" s="229">
        <f>O257*H257</f>
        <v>0</v>
      </c>
      <c r="Q257" s="229">
        <v>9.0000000000000006E-05</v>
      </c>
      <c r="R257" s="229">
        <f>Q257*H257</f>
        <v>0.0022104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307</v>
      </c>
      <c r="AT257" s="231" t="s">
        <v>173</v>
      </c>
      <c r="AU257" s="231" t="s">
        <v>82</v>
      </c>
      <c r="AY257" s="17" t="s">
        <v>171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80</v>
      </c>
      <c r="BK257" s="232">
        <f>ROUND(I257*H257,2)</f>
        <v>0</v>
      </c>
      <c r="BL257" s="17" t="s">
        <v>307</v>
      </c>
      <c r="BM257" s="231" t="s">
        <v>2850</v>
      </c>
    </row>
    <row r="258" s="13" customFormat="1">
      <c r="A258" s="13"/>
      <c r="B258" s="233"/>
      <c r="C258" s="234"/>
      <c r="D258" s="235" t="s">
        <v>179</v>
      </c>
      <c r="E258" s="236" t="s">
        <v>1</v>
      </c>
      <c r="F258" s="237" t="s">
        <v>2098</v>
      </c>
      <c r="G258" s="234"/>
      <c r="H258" s="236" t="s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179</v>
      </c>
      <c r="AU258" s="243" t="s">
        <v>82</v>
      </c>
      <c r="AV258" s="13" t="s">
        <v>80</v>
      </c>
      <c r="AW258" s="13" t="s">
        <v>30</v>
      </c>
      <c r="AX258" s="13" t="s">
        <v>73</v>
      </c>
      <c r="AY258" s="243" t="s">
        <v>171</v>
      </c>
    </row>
    <row r="259" s="14" customFormat="1">
      <c r="A259" s="14"/>
      <c r="B259" s="244"/>
      <c r="C259" s="245"/>
      <c r="D259" s="235" t="s">
        <v>179</v>
      </c>
      <c r="E259" s="246" t="s">
        <v>1</v>
      </c>
      <c r="F259" s="247" t="s">
        <v>2111</v>
      </c>
      <c r="G259" s="245"/>
      <c r="H259" s="248">
        <v>22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179</v>
      </c>
      <c r="AU259" s="254" t="s">
        <v>82</v>
      </c>
      <c r="AV259" s="14" t="s">
        <v>82</v>
      </c>
      <c r="AW259" s="14" t="s">
        <v>30</v>
      </c>
      <c r="AX259" s="14" t="s">
        <v>73</v>
      </c>
      <c r="AY259" s="254" t="s">
        <v>171</v>
      </c>
    </row>
    <row r="260" s="13" customFormat="1">
      <c r="A260" s="13"/>
      <c r="B260" s="233"/>
      <c r="C260" s="234"/>
      <c r="D260" s="235" t="s">
        <v>179</v>
      </c>
      <c r="E260" s="236" t="s">
        <v>1</v>
      </c>
      <c r="F260" s="237" t="s">
        <v>2846</v>
      </c>
      <c r="G260" s="234"/>
      <c r="H260" s="236" t="s">
        <v>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179</v>
      </c>
      <c r="AU260" s="243" t="s">
        <v>82</v>
      </c>
      <c r="AV260" s="13" t="s">
        <v>80</v>
      </c>
      <c r="AW260" s="13" t="s">
        <v>30</v>
      </c>
      <c r="AX260" s="13" t="s">
        <v>73</v>
      </c>
      <c r="AY260" s="243" t="s">
        <v>171</v>
      </c>
    </row>
    <row r="261" s="14" customFormat="1">
      <c r="A261" s="14"/>
      <c r="B261" s="244"/>
      <c r="C261" s="245"/>
      <c r="D261" s="235" t="s">
        <v>179</v>
      </c>
      <c r="E261" s="246" t="s">
        <v>1</v>
      </c>
      <c r="F261" s="247" t="s">
        <v>2847</v>
      </c>
      <c r="G261" s="245"/>
      <c r="H261" s="248">
        <v>2.5600000000000001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179</v>
      </c>
      <c r="AU261" s="254" t="s">
        <v>82</v>
      </c>
      <c r="AV261" s="14" t="s">
        <v>82</v>
      </c>
      <c r="AW261" s="14" t="s">
        <v>30</v>
      </c>
      <c r="AX261" s="14" t="s">
        <v>73</v>
      </c>
      <c r="AY261" s="254" t="s">
        <v>171</v>
      </c>
    </row>
    <row r="262" s="15" customFormat="1">
      <c r="A262" s="15"/>
      <c r="B262" s="255"/>
      <c r="C262" s="256"/>
      <c r="D262" s="235" t="s">
        <v>179</v>
      </c>
      <c r="E262" s="257" t="s">
        <v>1</v>
      </c>
      <c r="F262" s="258" t="s">
        <v>187</v>
      </c>
      <c r="G262" s="256"/>
      <c r="H262" s="259">
        <v>24.559999999999999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179</v>
      </c>
      <c r="AU262" s="265" t="s">
        <v>82</v>
      </c>
      <c r="AV262" s="15" t="s">
        <v>177</v>
      </c>
      <c r="AW262" s="15" t="s">
        <v>30</v>
      </c>
      <c r="AX262" s="15" t="s">
        <v>80</v>
      </c>
      <c r="AY262" s="265" t="s">
        <v>171</v>
      </c>
    </row>
    <row r="263" s="12" customFormat="1" ht="25.92" customHeight="1">
      <c r="A263" s="12"/>
      <c r="B263" s="203"/>
      <c r="C263" s="204"/>
      <c r="D263" s="205" t="s">
        <v>72</v>
      </c>
      <c r="E263" s="206" t="s">
        <v>1972</v>
      </c>
      <c r="F263" s="206" t="s">
        <v>1973</v>
      </c>
      <c r="G263" s="204"/>
      <c r="H263" s="204"/>
      <c r="I263" s="207"/>
      <c r="J263" s="208">
        <f>BK263</f>
        <v>0</v>
      </c>
      <c r="K263" s="204"/>
      <c r="L263" s="209"/>
      <c r="M263" s="210"/>
      <c r="N263" s="211"/>
      <c r="O263" s="211"/>
      <c r="P263" s="212">
        <f>P264+P266+P268+P270</f>
        <v>0</v>
      </c>
      <c r="Q263" s="211"/>
      <c r="R263" s="212">
        <f>R264+R266+R268+R270</f>
        <v>0</v>
      </c>
      <c r="S263" s="211"/>
      <c r="T263" s="213">
        <f>T264+T266+T268+T270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4" t="s">
        <v>203</v>
      </c>
      <c r="AT263" s="215" t="s">
        <v>72</v>
      </c>
      <c r="AU263" s="215" t="s">
        <v>73</v>
      </c>
      <c r="AY263" s="214" t="s">
        <v>171</v>
      </c>
      <c r="BK263" s="216">
        <f>BK264+BK266+BK268+BK270</f>
        <v>0</v>
      </c>
    </row>
    <row r="264" s="12" customFormat="1" ht="22.8" customHeight="1">
      <c r="A264" s="12"/>
      <c r="B264" s="203"/>
      <c r="C264" s="204"/>
      <c r="D264" s="205" t="s">
        <v>72</v>
      </c>
      <c r="E264" s="217" t="s">
        <v>2507</v>
      </c>
      <c r="F264" s="217" t="s">
        <v>2508</v>
      </c>
      <c r="G264" s="204"/>
      <c r="H264" s="204"/>
      <c r="I264" s="207"/>
      <c r="J264" s="218">
        <f>BK264</f>
        <v>0</v>
      </c>
      <c r="K264" s="204"/>
      <c r="L264" s="209"/>
      <c r="M264" s="210"/>
      <c r="N264" s="211"/>
      <c r="O264" s="211"/>
      <c r="P264" s="212">
        <f>P265</f>
        <v>0</v>
      </c>
      <c r="Q264" s="211"/>
      <c r="R264" s="212">
        <f>R265</f>
        <v>0</v>
      </c>
      <c r="S264" s="211"/>
      <c r="T264" s="213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4" t="s">
        <v>203</v>
      </c>
      <c r="AT264" s="215" t="s">
        <v>72</v>
      </c>
      <c r="AU264" s="215" t="s">
        <v>80</v>
      </c>
      <c r="AY264" s="214" t="s">
        <v>171</v>
      </c>
      <c r="BK264" s="216">
        <f>BK265</f>
        <v>0</v>
      </c>
    </row>
    <row r="265" s="2" customFormat="1" ht="16.5" customHeight="1">
      <c r="A265" s="38"/>
      <c r="B265" s="39"/>
      <c r="C265" s="219" t="s">
        <v>512</v>
      </c>
      <c r="D265" s="219" t="s">
        <v>173</v>
      </c>
      <c r="E265" s="220" t="s">
        <v>2509</v>
      </c>
      <c r="F265" s="221" t="s">
        <v>2510</v>
      </c>
      <c r="G265" s="222" t="s">
        <v>1182</v>
      </c>
      <c r="H265" s="223">
        <v>1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38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1979</v>
      </c>
      <c r="AT265" s="231" t="s">
        <v>173</v>
      </c>
      <c r="AU265" s="231" t="s">
        <v>82</v>
      </c>
      <c r="AY265" s="17" t="s">
        <v>171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80</v>
      </c>
      <c r="BK265" s="232">
        <f>ROUND(I265*H265,2)</f>
        <v>0</v>
      </c>
      <c r="BL265" s="17" t="s">
        <v>1979</v>
      </c>
      <c r="BM265" s="231" t="s">
        <v>2851</v>
      </c>
    </row>
    <row r="266" s="12" customFormat="1" ht="22.8" customHeight="1">
      <c r="A266" s="12"/>
      <c r="B266" s="203"/>
      <c r="C266" s="204"/>
      <c r="D266" s="205" t="s">
        <v>72</v>
      </c>
      <c r="E266" s="217" t="s">
        <v>1974</v>
      </c>
      <c r="F266" s="217" t="s">
        <v>1975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P267</f>
        <v>0</v>
      </c>
      <c r="Q266" s="211"/>
      <c r="R266" s="212">
        <f>R267</f>
        <v>0</v>
      </c>
      <c r="S266" s="211"/>
      <c r="T266" s="213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203</v>
      </c>
      <c r="AT266" s="215" t="s">
        <v>72</v>
      </c>
      <c r="AU266" s="215" t="s">
        <v>80</v>
      </c>
      <c r="AY266" s="214" t="s">
        <v>171</v>
      </c>
      <c r="BK266" s="216">
        <f>BK267</f>
        <v>0</v>
      </c>
    </row>
    <row r="267" s="2" customFormat="1" ht="16.5" customHeight="1">
      <c r="A267" s="38"/>
      <c r="B267" s="39"/>
      <c r="C267" s="219" t="s">
        <v>516</v>
      </c>
      <c r="D267" s="219" t="s">
        <v>173</v>
      </c>
      <c r="E267" s="220" t="s">
        <v>1977</v>
      </c>
      <c r="F267" s="221" t="s">
        <v>1975</v>
      </c>
      <c r="G267" s="222" t="s">
        <v>1978</v>
      </c>
      <c r="H267" s="277"/>
      <c r="I267" s="224"/>
      <c r="J267" s="225">
        <f>ROUND(I267*H267,2)</f>
        <v>0</v>
      </c>
      <c r="K267" s="226"/>
      <c r="L267" s="44"/>
      <c r="M267" s="227" t="s">
        <v>1</v>
      </c>
      <c r="N267" s="228" t="s">
        <v>38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1979</v>
      </c>
      <c r="AT267" s="231" t="s">
        <v>173</v>
      </c>
      <c r="AU267" s="231" t="s">
        <v>82</v>
      </c>
      <c r="AY267" s="17" t="s">
        <v>171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80</v>
      </c>
      <c r="BK267" s="232">
        <f>ROUND(I267*H267,2)</f>
        <v>0</v>
      </c>
      <c r="BL267" s="17" t="s">
        <v>1979</v>
      </c>
      <c r="BM267" s="231" t="s">
        <v>2852</v>
      </c>
    </row>
    <row r="268" s="12" customFormat="1" ht="22.8" customHeight="1">
      <c r="A268" s="12"/>
      <c r="B268" s="203"/>
      <c r="C268" s="204"/>
      <c r="D268" s="205" t="s">
        <v>72</v>
      </c>
      <c r="E268" s="217" t="s">
        <v>1981</v>
      </c>
      <c r="F268" s="217" t="s">
        <v>1982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P269</f>
        <v>0</v>
      </c>
      <c r="Q268" s="211"/>
      <c r="R268" s="212">
        <f>R269</f>
        <v>0</v>
      </c>
      <c r="S268" s="211"/>
      <c r="T268" s="213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203</v>
      </c>
      <c r="AT268" s="215" t="s">
        <v>72</v>
      </c>
      <c r="AU268" s="215" t="s">
        <v>80</v>
      </c>
      <c r="AY268" s="214" t="s">
        <v>171</v>
      </c>
      <c r="BK268" s="216">
        <f>BK269</f>
        <v>0</v>
      </c>
    </row>
    <row r="269" s="2" customFormat="1" ht="16.5" customHeight="1">
      <c r="A269" s="38"/>
      <c r="B269" s="39"/>
      <c r="C269" s="219" t="s">
        <v>523</v>
      </c>
      <c r="D269" s="219" t="s">
        <v>173</v>
      </c>
      <c r="E269" s="220" t="s">
        <v>1984</v>
      </c>
      <c r="F269" s="221" t="s">
        <v>1985</v>
      </c>
      <c r="G269" s="222" t="s">
        <v>1978</v>
      </c>
      <c r="H269" s="277"/>
      <c r="I269" s="224"/>
      <c r="J269" s="225">
        <f>ROUND(I269*H269,2)</f>
        <v>0</v>
      </c>
      <c r="K269" s="226"/>
      <c r="L269" s="44"/>
      <c r="M269" s="227" t="s">
        <v>1</v>
      </c>
      <c r="N269" s="228" t="s">
        <v>38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1979</v>
      </c>
      <c r="AT269" s="231" t="s">
        <v>173</v>
      </c>
      <c r="AU269" s="231" t="s">
        <v>82</v>
      </c>
      <c r="AY269" s="17" t="s">
        <v>171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80</v>
      </c>
      <c r="BK269" s="232">
        <f>ROUND(I269*H269,2)</f>
        <v>0</v>
      </c>
      <c r="BL269" s="17" t="s">
        <v>1979</v>
      </c>
      <c r="BM269" s="231" t="s">
        <v>2853</v>
      </c>
    </row>
    <row r="270" s="12" customFormat="1" ht="22.8" customHeight="1">
      <c r="A270" s="12"/>
      <c r="B270" s="203"/>
      <c r="C270" s="204"/>
      <c r="D270" s="205" t="s">
        <v>72</v>
      </c>
      <c r="E270" s="217" t="s">
        <v>1987</v>
      </c>
      <c r="F270" s="217" t="s">
        <v>1988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P271</f>
        <v>0</v>
      </c>
      <c r="Q270" s="211"/>
      <c r="R270" s="212">
        <f>R271</f>
        <v>0</v>
      </c>
      <c r="S270" s="211"/>
      <c r="T270" s="213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203</v>
      </c>
      <c r="AT270" s="215" t="s">
        <v>72</v>
      </c>
      <c r="AU270" s="215" t="s">
        <v>80</v>
      </c>
      <c r="AY270" s="214" t="s">
        <v>171</v>
      </c>
      <c r="BK270" s="216">
        <f>BK271</f>
        <v>0</v>
      </c>
    </row>
    <row r="271" s="2" customFormat="1" ht="16.5" customHeight="1">
      <c r="A271" s="38"/>
      <c r="B271" s="39"/>
      <c r="C271" s="219" t="s">
        <v>527</v>
      </c>
      <c r="D271" s="219" t="s">
        <v>173</v>
      </c>
      <c r="E271" s="220" t="s">
        <v>1990</v>
      </c>
      <c r="F271" s="221" t="s">
        <v>1988</v>
      </c>
      <c r="G271" s="222" t="s">
        <v>1978</v>
      </c>
      <c r="H271" s="277"/>
      <c r="I271" s="224"/>
      <c r="J271" s="225">
        <f>ROUND(I271*H271,2)</f>
        <v>0</v>
      </c>
      <c r="K271" s="226"/>
      <c r="L271" s="44"/>
      <c r="M271" s="278" t="s">
        <v>1</v>
      </c>
      <c r="N271" s="279" t="s">
        <v>38</v>
      </c>
      <c r="O271" s="280"/>
      <c r="P271" s="281">
        <f>O271*H271</f>
        <v>0</v>
      </c>
      <c r="Q271" s="281">
        <v>0</v>
      </c>
      <c r="R271" s="281">
        <f>Q271*H271</f>
        <v>0</v>
      </c>
      <c r="S271" s="281">
        <v>0</v>
      </c>
      <c r="T271" s="28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1979</v>
      </c>
      <c r="AT271" s="231" t="s">
        <v>173</v>
      </c>
      <c r="AU271" s="231" t="s">
        <v>82</v>
      </c>
      <c r="AY271" s="17" t="s">
        <v>171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80</v>
      </c>
      <c r="BK271" s="232">
        <f>ROUND(I271*H271,2)</f>
        <v>0</v>
      </c>
      <c r="BL271" s="17" t="s">
        <v>1979</v>
      </c>
      <c r="BM271" s="231" t="s">
        <v>2854</v>
      </c>
    </row>
    <row r="272" s="2" customFormat="1" ht="6.96" customHeight="1">
      <c r="A272" s="38"/>
      <c r="B272" s="66"/>
      <c r="C272" s="67"/>
      <c r="D272" s="67"/>
      <c r="E272" s="67"/>
      <c r="F272" s="67"/>
      <c r="G272" s="67"/>
      <c r="H272" s="67"/>
      <c r="I272" s="67"/>
      <c r="J272" s="67"/>
      <c r="K272" s="67"/>
      <c r="L272" s="44"/>
      <c r="M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</row>
  </sheetData>
  <sheetProtection sheet="1" autoFilter="0" formatColumns="0" formatRows="0" objects="1" scenarios="1" spinCount="100000" saltValue="4DqBB/QdquF9jvtEFUGSNMqAy1t88obyCTqKvRsNNehjV90VHHfvqL8OfUPJb7rENVbuipruDiVWKvZILFEzBg==" hashValue="MWOk6N2TxBHTcUXu6KQJog/mdgPq5UhAHaSxqCOQIOfAxuqZWm0F+OD7/3hYVRhlQmpZG5WdGE3YD39UhCEz1w==" algorithmName="SHA-512" password="CC35"/>
  <autoFilter ref="C132:K27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2855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ROUND((SUM(BE126:BE155)),  2)</f>
        <v>0</v>
      </c>
      <c r="G33" s="38"/>
      <c r="H33" s="38"/>
      <c r="I33" s="155">
        <v>0.20999999999999999</v>
      </c>
      <c r="J33" s="154">
        <f>ROUND(((SUM(BE126:BE155))*I33),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ROUND((SUM(BF126:BF155)),  2)</f>
        <v>0</v>
      </c>
      <c r="G34" s="38"/>
      <c r="H34" s="38"/>
      <c r="I34" s="155">
        <v>0.14999999999999999</v>
      </c>
      <c r="J34" s="154">
        <f>ROUND(((SUM(BF126:BF155))*I34),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ROUND((SUM(BG126:BG155)),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ROUND((SUM(BH126:BH155)),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ROUND((SUM(BI126:BI155)),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07 - Zámkové dlažby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1993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128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129</v>
      </c>
      <c r="E101" s="188"/>
      <c r="F101" s="188"/>
      <c r="G101" s="188"/>
      <c r="H101" s="188"/>
      <c r="I101" s="188"/>
      <c r="J101" s="189">
        <f>J138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130</v>
      </c>
      <c r="E102" s="188"/>
      <c r="F102" s="188"/>
      <c r="G102" s="188"/>
      <c r="H102" s="188"/>
      <c r="I102" s="188"/>
      <c r="J102" s="189">
        <f>J146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152</v>
      </c>
      <c r="E103" s="182"/>
      <c r="F103" s="182"/>
      <c r="G103" s="182"/>
      <c r="H103" s="182"/>
      <c r="I103" s="182"/>
      <c r="J103" s="183">
        <f>J149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153</v>
      </c>
      <c r="E104" s="188"/>
      <c r="F104" s="188"/>
      <c r="G104" s="188"/>
      <c r="H104" s="188"/>
      <c r="I104" s="188"/>
      <c r="J104" s="189">
        <f>J150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154</v>
      </c>
      <c r="E105" s="188"/>
      <c r="F105" s="188"/>
      <c r="G105" s="188"/>
      <c r="H105" s="188"/>
      <c r="I105" s="188"/>
      <c r="J105" s="189">
        <f>J152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155</v>
      </c>
      <c r="E106" s="188"/>
      <c r="F106" s="188"/>
      <c r="G106" s="188"/>
      <c r="H106" s="188"/>
      <c r="I106" s="188"/>
      <c r="J106" s="189">
        <f>J154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156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Sportoviště Hanspaulka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07 - Zámkové dlažby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3. 1. 2023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157</v>
      </c>
      <c r="D125" s="194" t="s">
        <v>58</v>
      </c>
      <c r="E125" s="194" t="s">
        <v>54</v>
      </c>
      <c r="F125" s="194" t="s">
        <v>55</v>
      </c>
      <c r="G125" s="194" t="s">
        <v>158</v>
      </c>
      <c r="H125" s="194" t="s">
        <v>159</v>
      </c>
      <c r="I125" s="194" t="s">
        <v>160</v>
      </c>
      <c r="J125" s="195" t="s">
        <v>121</v>
      </c>
      <c r="K125" s="196" t="s">
        <v>161</v>
      </c>
      <c r="L125" s="197"/>
      <c r="M125" s="100" t="s">
        <v>1</v>
      </c>
      <c r="N125" s="101" t="s">
        <v>37</v>
      </c>
      <c r="O125" s="101" t="s">
        <v>162</v>
      </c>
      <c r="P125" s="101" t="s">
        <v>163</v>
      </c>
      <c r="Q125" s="101" t="s">
        <v>164</v>
      </c>
      <c r="R125" s="101" t="s">
        <v>165</v>
      </c>
      <c r="S125" s="101" t="s">
        <v>166</v>
      </c>
      <c r="T125" s="102" t="s">
        <v>167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168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P127+P149</f>
        <v>0</v>
      </c>
      <c r="Q126" s="104"/>
      <c r="R126" s="200">
        <f>R127+R149</f>
        <v>35.986000000000004</v>
      </c>
      <c r="S126" s="104"/>
      <c r="T126" s="201">
        <f>T127+T149</f>
        <v>78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123</v>
      </c>
      <c r="BK126" s="202">
        <f>BK127+BK149</f>
        <v>0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169</v>
      </c>
      <c r="F127" s="206" t="s">
        <v>170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P128+P130+P134+P138+P146</f>
        <v>0</v>
      </c>
      <c r="Q127" s="211"/>
      <c r="R127" s="212">
        <f>R128+R130+R134+R138+R146</f>
        <v>35.986000000000004</v>
      </c>
      <c r="S127" s="211"/>
      <c r="T127" s="213">
        <f>T128+T130+T134+T138+T146</f>
        <v>78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80</v>
      </c>
      <c r="AT127" s="215" t="s">
        <v>72</v>
      </c>
      <c r="AU127" s="215" t="s">
        <v>73</v>
      </c>
      <c r="AY127" s="214" t="s">
        <v>171</v>
      </c>
      <c r="BK127" s="216">
        <f>BK128+BK130+BK134+BK138+BK146</f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80</v>
      </c>
      <c r="F128" s="217" t="s">
        <v>172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P129</f>
        <v>0</v>
      </c>
      <c r="Q128" s="211"/>
      <c r="R128" s="212">
        <f>R129</f>
        <v>0</v>
      </c>
      <c r="S128" s="211"/>
      <c r="T128" s="213">
        <f>T129</f>
        <v>78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80</v>
      </c>
      <c r="AT128" s="215" t="s">
        <v>72</v>
      </c>
      <c r="AU128" s="215" t="s">
        <v>80</v>
      </c>
      <c r="AY128" s="214" t="s">
        <v>171</v>
      </c>
      <c r="BK128" s="216">
        <f>BK129</f>
        <v>0</v>
      </c>
    </row>
    <row r="129" s="2" customFormat="1" ht="24.15" customHeight="1">
      <c r="A129" s="38"/>
      <c r="B129" s="39"/>
      <c r="C129" s="219" t="s">
        <v>80</v>
      </c>
      <c r="D129" s="219" t="s">
        <v>173</v>
      </c>
      <c r="E129" s="220" t="s">
        <v>2145</v>
      </c>
      <c r="F129" s="221" t="s">
        <v>2146</v>
      </c>
      <c r="G129" s="222" t="s">
        <v>211</v>
      </c>
      <c r="H129" s="223">
        <v>300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38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0.26000000000000001</v>
      </c>
      <c r="T129" s="230">
        <f>S129*H129</f>
        <v>78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177</v>
      </c>
      <c r="AT129" s="231" t="s">
        <v>173</v>
      </c>
      <c r="AU129" s="231" t="s">
        <v>82</v>
      </c>
      <c r="AY129" s="17" t="s">
        <v>171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80</v>
      </c>
      <c r="BK129" s="232">
        <f>ROUND(I129*H129,2)</f>
        <v>0</v>
      </c>
      <c r="BL129" s="17" t="s">
        <v>177</v>
      </c>
      <c r="BM129" s="231" t="s">
        <v>2856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203</v>
      </c>
      <c r="F130" s="217" t="s">
        <v>2011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SUM(P131:P133)</f>
        <v>0</v>
      </c>
      <c r="Q130" s="211"/>
      <c r="R130" s="212">
        <f>SUM(R131:R133)</f>
        <v>35.986000000000004</v>
      </c>
      <c r="S130" s="211"/>
      <c r="T130" s="213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80</v>
      </c>
      <c r="AT130" s="215" t="s">
        <v>72</v>
      </c>
      <c r="AU130" s="215" t="s">
        <v>80</v>
      </c>
      <c r="AY130" s="214" t="s">
        <v>171</v>
      </c>
      <c r="BK130" s="216">
        <f>SUM(BK131:BK133)</f>
        <v>0</v>
      </c>
    </row>
    <row r="131" s="2" customFormat="1" ht="33" customHeight="1">
      <c r="A131" s="38"/>
      <c r="B131" s="39"/>
      <c r="C131" s="219" t="s">
        <v>82</v>
      </c>
      <c r="D131" s="219" t="s">
        <v>173</v>
      </c>
      <c r="E131" s="220" t="s">
        <v>2857</v>
      </c>
      <c r="F131" s="221" t="s">
        <v>2858</v>
      </c>
      <c r="G131" s="222" t="s">
        <v>211</v>
      </c>
      <c r="H131" s="223">
        <v>300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38</v>
      </c>
      <c r="O131" s="91"/>
      <c r="P131" s="229">
        <f>O131*H131</f>
        <v>0</v>
      </c>
      <c r="Q131" s="229">
        <v>0.090620000000000006</v>
      </c>
      <c r="R131" s="229">
        <f>Q131*H131</f>
        <v>27.186000000000003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177</v>
      </c>
      <c r="AT131" s="231" t="s">
        <v>173</v>
      </c>
      <c r="AU131" s="231" t="s">
        <v>82</v>
      </c>
      <c r="AY131" s="17" t="s">
        <v>171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80</v>
      </c>
      <c r="BK131" s="232">
        <f>ROUND(I131*H131,2)</f>
        <v>0</v>
      </c>
      <c r="BL131" s="17" t="s">
        <v>177</v>
      </c>
      <c r="BM131" s="231" t="s">
        <v>2859</v>
      </c>
    </row>
    <row r="132" s="2" customFormat="1" ht="16.5" customHeight="1">
      <c r="A132" s="38"/>
      <c r="B132" s="39"/>
      <c r="C132" s="266" t="s">
        <v>191</v>
      </c>
      <c r="D132" s="266" t="s">
        <v>393</v>
      </c>
      <c r="E132" s="267" t="s">
        <v>2860</v>
      </c>
      <c r="F132" s="268" t="s">
        <v>2861</v>
      </c>
      <c r="G132" s="269" t="s">
        <v>211</v>
      </c>
      <c r="H132" s="270">
        <v>50</v>
      </c>
      <c r="I132" s="271"/>
      <c r="J132" s="272">
        <f>ROUND(I132*H132,2)</f>
        <v>0</v>
      </c>
      <c r="K132" s="273"/>
      <c r="L132" s="274"/>
      <c r="M132" s="275" t="s">
        <v>1</v>
      </c>
      <c r="N132" s="276" t="s">
        <v>38</v>
      </c>
      <c r="O132" s="91"/>
      <c r="P132" s="229">
        <f>O132*H132</f>
        <v>0</v>
      </c>
      <c r="Q132" s="229">
        <v>0.17599999999999999</v>
      </c>
      <c r="R132" s="229">
        <f>Q132*H132</f>
        <v>8.7999999999999989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236</v>
      </c>
      <c r="AT132" s="231" t="s">
        <v>393</v>
      </c>
      <c r="AU132" s="231" t="s">
        <v>82</v>
      </c>
      <c r="AY132" s="17" t="s">
        <v>171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80</v>
      </c>
      <c r="BK132" s="232">
        <f>ROUND(I132*H132,2)</f>
        <v>0</v>
      </c>
      <c r="BL132" s="17" t="s">
        <v>177</v>
      </c>
      <c r="BM132" s="231" t="s">
        <v>2862</v>
      </c>
    </row>
    <row r="133" s="14" customFormat="1">
      <c r="A133" s="14"/>
      <c r="B133" s="244"/>
      <c r="C133" s="245"/>
      <c r="D133" s="235" t="s">
        <v>179</v>
      </c>
      <c r="E133" s="246" t="s">
        <v>1</v>
      </c>
      <c r="F133" s="247" t="s">
        <v>285</v>
      </c>
      <c r="G133" s="245"/>
      <c r="H133" s="248">
        <v>50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179</v>
      </c>
      <c r="AU133" s="254" t="s">
        <v>82</v>
      </c>
      <c r="AV133" s="14" t="s">
        <v>82</v>
      </c>
      <c r="AW133" s="14" t="s">
        <v>30</v>
      </c>
      <c r="AX133" s="14" t="s">
        <v>80</v>
      </c>
      <c r="AY133" s="254" t="s">
        <v>171</v>
      </c>
    </row>
    <row r="134" s="12" customFormat="1" ht="22.8" customHeight="1">
      <c r="A134" s="12"/>
      <c r="B134" s="203"/>
      <c r="C134" s="204"/>
      <c r="D134" s="205" t="s">
        <v>72</v>
      </c>
      <c r="E134" s="217" t="s">
        <v>242</v>
      </c>
      <c r="F134" s="217" t="s">
        <v>403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SUM(P135:P137)</f>
        <v>0</v>
      </c>
      <c r="Q134" s="211"/>
      <c r="R134" s="212">
        <f>SUM(R135:R137)</f>
        <v>0</v>
      </c>
      <c r="S134" s="211"/>
      <c r="T134" s="213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80</v>
      </c>
      <c r="AT134" s="215" t="s">
        <v>72</v>
      </c>
      <c r="AU134" s="215" t="s">
        <v>80</v>
      </c>
      <c r="AY134" s="214" t="s">
        <v>171</v>
      </c>
      <c r="BK134" s="216">
        <f>SUM(BK135:BK137)</f>
        <v>0</v>
      </c>
    </row>
    <row r="135" s="2" customFormat="1" ht="16.5" customHeight="1">
      <c r="A135" s="38"/>
      <c r="B135" s="39"/>
      <c r="C135" s="219" t="s">
        <v>177</v>
      </c>
      <c r="D135" s="219" t="s">
        <v>173</v>
      </c>
      <c r="E135" s="220" t="s">
        <v>436</v>
      </c>
      <c r="F135" s="221" t="s">
        <v>437</v>
      </c>
      <c r="G135" s="222" t="s">
        <v>211</v>
      </c>
      <c r="H135" s="223">
        <v>3000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177</v>
      </c>
      <c r="AT135" s="231" t="s">
        <v>173</v>
      </c>
      <c r="AU135" s="231" t="s">
        <v>82</v>
      </c>
      <c r="AY135" s="17" t="s">
        <v>171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80</v>
      </c>
      <c r="BK135" s="232">
        <f>ROUND(I135*H135,2)</f>
        <v>0</v>
      </c>
      <c r="BL135" s="17" t="s">
        <v>177</v>
      </c>
      <c r="BM135" s="231" t="s">
        <v>2863</v>
      </c>
    </row>
    <row r="136" s="13" customFormat="1">
      <c r="A136" s="13"/>
      <c r="B136" s="233"/>
      <c r="C136" s="234"/>
      <c r="D136" s="235" t="s">
        <v>179</v>
      </c>
      <c r="E136" s="236" t="s">
        <v>1</v>
      </c>
      <c r="F136" s="237" t="s">
        <v>2864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179</v>
      </c>
      <c r="AU136" s="243" t="s">
        <v>82</v>
      </c>
      <c r="AV136" s="13" t="s">
        <v>80</v>
      </c>
      <c r="AW136" s="13" t="s">
        <v>30</v>
      </c>
      <c r="AX136" s="13" t="s">
        <v>73</v>
      </c>
      <c r="AY136" s="243" t="s">
        <v>171</v>
      </c>
    </row>
    <row r="137" s="14" customFormat="1">
      <c r="A137" s="14"/>
      <c r="B137" s="244"/>
      <c r="C137" s="245"/>
      <c r="D137" s="235" t="s">
        <v>179</v>
      </c>
      <c r="E137" s="246" t="s">
        <v>1</v>
      </c>
      <c r="F137" s="247" t="s">
        <v>2865</v>
      </c>
      <c r="G137" s="245"/>
      <c r="H137" s="248">
        <v>3000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179</v>
      </c>
      <c r="AU137" s="254" t="s">
        <v>82</v>
      </c>
      <c r="AV137" s="14" t="s">
        <v>82</v>
      </c>
      <c r="AW137" s="14" t="s">
        <v>30</v>
      </c>
      <c r="AX137" s="14" t="s">
        <v>80</v>
      </c>
      <c r="AY137" s="254" t="s">
        <v>171</v>
      </c>
    </row>
    <row r="138" s="12" customFormat="1" ht="22.8" customHeight="1">
      <c r="A138" s="12"/>
      <c r="B138" s="203"/>
      <c r="C138" s="204"/>
      <c r="D138" s="205" t="s">
        <v>72</v>
      </c>
      <c r="E138" s="217" t="s">
        <v>569</v>
      </c>
      <c r="F138" s="217" t="s">
        <v>570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SUM(P139:P145)</f>
        <v>0</v>
      </c>
      <c r="Q138" s="211"/>
      <c r="R138" s="212">
        <f>SUM(R139:R145)</f>
        <v>0</v>
      </c>
      <c r="S138" s="211"/>
      <c r="T138" s="213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80</v>
      </c>
      <c r="AT138" s="215" t="s">
        <v>72</v>
      </c>
      <c r="AU138" s="215" t="s">
        <v>80</v>
      </c>
      <c r="AY138" s="214" t="s">
        <v>171</v>
      </c>
      <c r="BK138" s="216">
        <f>SUM(BK139:BK145)</f>
        <v>0</v>
      </c>
    </row>
    <row r="139" s="2" customFormat="1" ht="24.15" customHeight="1">
      <c r="A139" s="38"/>
      <c r="B139" s="39"/>
      <c r="C139" s="219" t="s">
        <v>203</v>
      </c>
      <c r="D139" s="219" t="s">
        <v>173</v>
      </c>
      <c r="E139" s="220" t="s">
        <v>572</v>
      </c>
      <c r="F139" s="221" t="s">
        <v>573</v>
      </c>
      <c r="G139" s="222" t="s">
        <v>371</v>
      </c>
      <c r="H139" s="223">
        <v>78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177</v>
      </c>
      <c r="AT139" s="231" t="s">
        <v>173</v>
      </c>
      <c r="AU139" s="231" t="s">
        <v>82</v>
      </c>
      <c r="AY139" s="17" t="s">
        <v>171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80</v>
      </c>
      <c r="BK139" s="232">
        <f>ROUND(I139*H139,2)</f>
        <v>0</v>
      </c>
      <c r="BL139" s="17" t="s">
        <v>177</v>
      </c>
      <c r="BM139" s="231" t="s">
        <v>2866</v>
      </c>
    </row>
    <row r="140" s="2" customFormat="1" ht="33" customHeight="1">
      <c r="A140" s="38"/>
      <c r="B140" s="39"/>
      <c r="C140" s="219" t="s">
        <v>208</v>
      </c>
      <c r="D140" s="219" t="s">
        <v>173</v>
      </c>
      <c r="E140" s="220" t="s">
        <v>576</v>
      </c>
      <c r="F140" s="221" t="s">
        <v>577</v>
      </c>
      <c r="G140" s="222" t="s">
        <v>371</v>
      </c>
      <c r="H140" s="223">
        <v>1560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177</v>
      </c>
      <c r="AT140" s="231" t="s">
        <v>173</v>
      </c>
      <c r="AU140" s="231" t="s">
        <v>82</v>
      </c>
      <c r="AY140" s="17" t="s">
        <v>171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80</v>
      </c>
      <c r="BK140" s="232">
        <f>ROUND(I140*H140,2)</f>
        <v>0</v>
      </c>
      <c r="BL140" s="17" t="s">
        <v>177</v>
      </c>
      <c r="BM140" s="231" t="s">
        <v>2867</v>
      </c>
    </row>
    <row r="141" s="14" customFormat="1">
      <c r="A141" s="14"/>
      <c r="B141" s="244"/>
      <c r="C141" s="245"/>
      <c r="D141" s="235" t="s">
        <v>179</v>
      </c>
      <c r="E141" s="245"/>
      <c r="F141" s="247" t="s">
        <v>2868</v>
      </c>
      <c r="G141" s="245"/>
      <c r="H141" s="248">
        <v>1560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82</v>
      </c>
      <c r="AV141" s="14" t="s">
        <v>82</v>
      </c>
      <c r="AW141" s="14" t="s">
        <v>4</v>
      </c>
      <c r="AX141" s="14" t="s">
        <v>80</v>
      </c>
      <c r="AY141" s="254" t="s">
        <v>171</v>
      </c>
    </row>
    <row r="142" s="2" customFormat="1" ht="24.15" customHeight="1">
      <c r="A142" s="38"/>
      <c r="B142" s="39"/>
      <c r="C142" s="219" t="s">
        <v>220</v>
      </c>
      <c r="D142" s="219" t="s">
        <v>173</v>
      </c>
      <c r="E142" s="220" t="s">
        <v>581</v>
      </c>
      <c r="F142" s="221" t="s">
        <v>582</v>
      </c>
      <c r="G142" s="222" t="s">
        <v>371</v>
      </c>
      <c r="H142" s="223">
        <v>78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177</v>
      </c>
      <c r="AT142" s="231" t="s">
        <v>173</v>
      </c>
      <c r="AU142" s="231" t="s">
        <v>82</v>
      </c>
      <c r="AY142" s="17" t="s">
        <v>171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80</v>
      </c>
      <c r="BK142" s="232">
        <f>ROUND(I142*H142,2)</f>
        <v>0</v>
      </c>
      <c r="BL142" s="17" t="s">
        <v>177</v>
      </c>
      <c r="BM142" s="231" t="s">
        <v>2869</v>
      </c>
    </row>
    <row r="143" s="2" customFormat="1" ht="24.15" customHeight="1">
      <c r="A143" s="38"/>
      <c r="B143" s="39"/>
      <c r="C143" s="219" t="s">
        <v>236</v>
      </c>
      <c r="D143" s="219" t="s">
        <v>173</v>
      </c>
      <c r="E143" s="220" t="s">
        <v>585</v>
      </c>
      <c r="F143" s="221" t="s">
        <v>586</v>
      </c>
      <c r="G143" s="222" t="s">
        <v>371</v>
      </c>
      <c r="H143" s="223">
        <v>1482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177</v>
      </c>
      <c r="AT143" s="231" t="s">
        <v>173</v>
      </c>
      <c r="AU143" s="231" t="s">
        <v>82</v>
      </c>
      <c r="AY143" s="17" t="s">
        <v>171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80</v>
      </c>
      <c r="BK143" s="232">
        <f>ROUND(I143*H143,2)</f>
        <v>0</v>
      </c>
      <c r="BL143" s="17" t="s">
        <v>177</v>
      </c>
      <c r="BM143" s="231" t="s">
        <v>2870</v>
      </c>
    </row>
    <row r="144" s="14" customFormat="1">
      <c r="A144" s="14"/>
      <c r="B144" s="244"/>
      <c r="C144" s="245"/>
      <c r="D144" s="235" t="s">
        <v>179</v>
      </c>
      <c r="E144" s="245"/>
      <c r="F144" s="247" t="s">
        <v>2871</v>
      </c>
      <c r="G144" s="245"/>
      <c r="H144" s="248">
        <v>1482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82</v>
      </c>
      <c r="AV144" s="14" t="s">
        <v>82</v>
      </c>
      <c r="AW144" s="14" t="s">
        <v>4</v>
      </c>
      <c r="AX144" s="14" t="s">
        <v>80</v>
      </c>
      <c r="AY144" s="254" t="s">
        <v>171</v>
      </c>
    </row>
    <row r="145" s="2" customFormat="1" ht="37.8" customHeight="1">
      <c r="A145" s="38"/>
      <c r="B145" s="39"/>
      <c r="C145" s="219" t="s">
        <v>242</v>
      </c>
      <c r="D145" s="219" t="s">
        <v>173</v>
      </c>
      <c r="E145" s="220" t="s">
        <v>2054</v>
      </c>
      <c r="F145" s="221" t="s">
        <v>2055</v>
      </c>
      <c r="G145" s="222" t="s">
        <v>371</v>
      </c>
      <c r="H145" s="223">
        <v>78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177</v>
      </c>
      <c r="AT145" s="231" t="s">
        <v>173</v>
      </c>
      <c r="AU145" s="231" t="s">
        <v>82</v>
      </c>
      <c r="AY145" s="17" t="s">
        <v>171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80</v>
      </c>
      <c r="BK145" s="232">
        <f>ROUND(I145*H145,2)</f>
        <v>0</v>
      </c>
      <c r="BL145" s="17" t="s">
        <v>177</v>
      </c>
      <c r="BM145" s="231" t="s">
        <v>2872</v>
      </c>
    </row>
    <row r="146" s="12" customFormat="1" ht="22.8" customHeight="1">
      <c r="A146" s="12"/>
      <c r="B146" s="203"/>
      <c r="C146" s="204"/>
      <c r="D146" s="205" t="s">
        <v>72</v>
      </c>
      <c r="E146" s="217" t="s">
        <v>593</v>
      </c>
      <c r="F146" s="217" t="s">
        <v>594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SUM(P147:P148)</f>
        <v>0</v>
      </c>
      <c r="Q146" s="211"/>
      <c r="R146" s="212">
        <f>SUM(R147:R148)</f>
        <v>0</v>
      </c>
      <c r="S146" s="211"/>
      <c r="T146" s="21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80</v>
      </c>
      <c r="AT146" s="215" t="s">
        <v>72</v>
      </c>
      <c r="AU146" s="215" t="s">
        <v>80</v>
      </c>
      <c r="AY146" s="214" t="s">
        <v>171</v>
      </c>
      <c r="BK146" s="216">
        <f>SUM(BK147:BK148)</f>
        <v>0</v>
      </c>
    </row>
    <row r="147" s="2" customFormat="1" ht="16.5" customHeight="1">
      <c r="A147" s="38"/>
      <c r="B147" s="39"/>
      <c r="C147" s="219" t="s">
        <v>107</v>
      </c>
      <c r="D147" s="219" t="s">
        <v>173</v>
      </c>
      <c r="E147" s="220" t="s">
        <v>2057</v>
      </c>
      <c r="F147" s="221" t="s">
        <v>2058</v>
      </c>
      <c r="G147" s="222" t="s">
        <v>371</v>
      </c>
      <c r="H147" s="223">
        <v>35.985999999999997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177</v>
      </c>
      <c r="AT147" s="231" t="s">
        <v>173</v>
      </c>
      <c r="AU147" s="231" t="s">
        <v>82</v>
      </c>
      <c r="AY147" s="17" t="s">
        <v>171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80</v>
      </c>
      <c r="BK147" s="232">
        <f>ROUND(I147*H147,2)</f>
        <v>0</v>
      </c>
      <c r="BL147" s="17" t="s">
        <v>177</v>
      </c>
      <c r="BM147" s="231" t="s">
        <v>2873</v>
      </c>
    </row>
    <row r="148" s="2" customFormat="1" ht="24.15" customHeight="1">
      <c r="A148" s="38"/>
      <c r="B148" s="39"/>
      <c r="C148" s="219" t="s">
        <v>110</v>
      </c>
      <c r="D148" s="219" t="s">
        <v>173</v>
      </c>
      <c r="E148" s="220" t="s">
        <v>2060</v>
      </c>
      <c r="F148" s="221" t="s">
        <v>2061</v>
      </c>
      <c r="G148" s="222" t="s">
        <v>371</v>
      </c>
      <c r="H148" s="223">
        <v>35.985999999999997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177</v>
      </c>
      <c r="AT148" s="231" t="s">
        <v>173</v>
      </c>
      <c r="AU148" s="231" t="s">
        <v>82</v>
      </c>
      <c r="AY148" s="17" t="s">
        <v>171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80</v>
      </c>
      <c r="BK148" s="232">
        <f>ROUND(I148*H148,2)</f>
        <v>0</v>
      </c>
      <c r="BL148" s="17" t="s">
        <v>177</v>
      </c>
      <c r="BM148" s="231" t="s">
        <v>2874</v>
      </c>
    </row>
    <row r="149" s="12" customFormat="1" ht="25.92" customHeight="1">
      <c r="A149" s="12"/>
      <c r="B149" s="203"/>
      <c r="C149" s="204"/>
      <c r="D149" s="205" t="s">
        <v>72</v>
      </c>
      <c r="E149" s="206" t="s">
        <v>1972</v>
      </c>
      <c r="F149" s="206" t="s">
        <v>1973</v>
      </c>
      <c r="G149" s="204"/>
      <c r="H149" s="204"/>
      <c r="I149" s="207"/>
      <c r="J149" s="208">
        <f>BK149</f>
        <v>0</v>
      </c>
      <c r="K149" s="204"/>
      <c r="L149" s="209"/>
      <c r="M149" s="210"/>
      <c r="N149" s="211"/>
      <c r="O149" s="211"/>
      <c r="P149" s="212">
        <f>P150+P152+P154</f>
        <v>0</v>
      </c>
      <c r="Q149" s="211"/>
      <c r="R149" s="212">
        <f>R150+R152+R154</f>
        <v>0</v>
      </c>
      <c r="S149" s="211"/>
      <c r="T149" s="213">
        <f>T150+T152+T154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203</v>
      </c>
      <c r="AT149" s="215" t="s">
        <v>72</v>
      </c>
      <c r="AU149" s="215" t="s">
        <v>73</v>
      </c>
      <c r="AY149" s="214" t="s">
        <v>171</v>
      </c>
      <c r="BK149" s="216">
        <f>BK150+BK152+BK154</f>
        <v>0</v>
      </c>
    </row>
    <row r="150" s="12" customFormat="1" ht="22.8" customHeight="1">
      <c r="A150" s="12"/>
      <c r="B150" s="203"/>
      <c r="C150" s="204"/>
      <c r="D150" s="205" t="s">
        <v>72</v>
      </c>
      <c r="E150" s="217" t="s">
        <v>1974</v>
      </c>
      <c r="F150" s="217" t="s">
        <v>1975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P151</f>
        <v>0</v>
      </c>
      <c r="Q150" s="211"/>
      <c r="R150" s="212">
        <f>R151</f>
        <v>0</v>
      </c>
      <c r="S150" s="211"/>
      <c r="T150" s="213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203</v>
      </c>
      <c r="AT150" s="215" t="s">
        <v>72</v>
      </c>
      <c r="AU150" s="215" t="s">
        <v>80</v>
      </c>
      <c r="AY150" s="214" t="s">
        <v>171</v>
      </c>
      <c r="BK150" s="216">
        <f>BK151</f>
        <v>0</v>
      </c>
    </row>
    <row r="151" s="2" customFormat="1" ht="16.5" customHeight="1">
      <c r="A151" s="38"/>
      <c r="B151" s="39"/>
      <c r="C151" s="219" t="s">
        <v>113</v>
      </c>
      <c r="D151" s="219" t="s">
        <v>173</v>
      </c>
      <c r="E151" s="220" t="s">
        <v>1977</v>
      </c>
      <c r="F151" s="221" t="s">
        <v>1975</v>
      </c>
      <c r="G151" s="222" t="s">
        <v>1978</v>
      </c>
      <c r="H151" s="277"/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1979</v>
      </c>
      <c r="AT151" s="231" t="s">
        <v>173</v>
      </c>
      <c r="AU151" s="231" t="s">
        <v>82</v>
      </c>
      <c r="AY151" s="17" t="s">
        <v>171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80</v>
      </c>
      <c r="BK151" s="232">
        <f>ROUND(I151*H151,2)</f>
        <v>0</v>
      </c>
      <c r="BL151" s="17" t="s">
        <v>1979</v>
      </c>
      <c r="BM151" s="231" t="s">
        <v>2875</v>
      </c>
    </row>
    <row r="152" s="12" customFormat="1" ht="22.8" customHeight="1">
      <c r="A152" s="12"/>
      <c r="B152" s="203"/>
      <c r="C152" s="204"/>
      <c r="D152" s="205" t="s">
        <v>72</v>
      </c>
      <c r="E152" s="217" t="s">
        <v>1981</v>
      </c>
      <c r="F152" s="217" t="s">
        <v>1982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P153</f>
        <v>0</v>
      </c>
      <c r="Q152" s="211"/>
      <c r="R152" s="212">
        <f>R153</f>
        <v>0</v>
      </c>
      <c r="S152" s="211"/>
      <c r="T152" s="21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203</v>
      </c>
      <c r="AT152" s="215" t="s">
        <v>72</v>
      </c>
      <c r="AU152" s="215" t="s">
        <v>80</v>
      </c>
      <c r="AY152" s="214" t="s">
        <v>171</v>
      </c>
      <c r="BK152" s="216">
        <f>BK153</f>
        <v>0</v>
      </c>
    </row>
    <row r="153" s="2" customFormat="1" ht="16.5" customHeight="1">
      <c r="A153" s="38"/>
      <c r="B153" s="39"/>
      <c r="C153" s="219" t="s">
        <v>286</v>
      </c>
      <c r="D153" s="219" t="s">
        <v>173</v>
      </c>
      <c r="E153" s="220" t="s">
        <v>1984</v>
      </c>
      <c r="F153" s="221" t="s">
        <v>1985</v>
      </c>
      <c r="G153" s="222" t="s">
        <v>1978</v>
      </c>
      <c r="H153" s="277"/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1979</v>
      </c>
      <c r="AT153" s="231" t="s">
        <v>173</v>
      </c>
      <c r="AU153" s="231" t="s">
        <v>82</v>
      </c>
      <c r="AY153" s="17" t="s">
        <v>171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80</v>
      </c>
      <c r="BK153" s="232">
        <f>ROUND(I153*H153,2)</f>
        <v>0</v>
      </c>
      <c r="BL153" s="17" t="s">
        <v>1979</v>
      </c>
      <c r="BM153" s="231" t="s">
        <v>2876</v>
      </c>
    </row>
    <row r="154" s="12" customFormat="1" ht="22.8" customHeight="1">
      <c r="A154" s="12"/>
      <c r="B154" s="203"/>
      <c r="C154" s="204"/>
      <c r="D154" s="205" t="s">
        <v>72</v>
      </c>
      <c r="E154" s="217" t="s">
        <v>1987</v>
      </c>
      <c r="F154" s="217" t="s">
        <v>1988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P155</f>
        <v>0</v>
      </c>
      <c r="Q154" s="211"/>
      <c r="R154" s="212">
        <f>R155</f>
        <v>0</v>
      </c>
      <c r="S154" s="211"/>
      <c r="T154" s="213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203</v>
      </c>
      <c r="AT154" s="215" t="s">
        <v>72</v>
      </c>
      <c r="AU154" s="215" t="s">
        <v>80</v>
      </c>
      <c r="AY154" s="214" t="s">
        <v>171</v>
      </c>
      <c r="BK154" s="216">
        <f>BK155</f>
        <v>0</v>
      </c>
    </row>
    <row r="155" s="2" customFormat="1" ht="16.5" customHeight="1">
      <c r="A155" s="38"/>
      <c r="B155" s="39"/>
      <c r="C155" s="219" t="s">
        <v>297</v>
      </c>
      <c r="D155" s="219" t="s">
        <v>173</v>
      </c>
      <c r="E155" s="220" t="s">
        <v>1990</v>
      </c>
      <c r="F155" s="221" t="s">
        <v>1988</v>
      </c>
      <c r="G155" s="222" t="s">
        <v>1978</v>
      </c>
      <c r="H155" s="277"/>
      <c r="I155" s="224"/>
      <c r="J155" s="225">
        <f>ROUND(I155*H155,2)</f>
        <v>0</v>
      </c>
      <c r="K155" s="226"/>
      <c r="L155" s="44"/>
      <c r="M155" s="278" t="s">
        <v>1</v>
      </c>
      <c r="N155" s="279" t="s">
        <v>38</v>
      </c>
      <c r="O155" s="280"/>
      <c r="P155" s="281">
        <f>O155*H155</f>
        <v>0</v>
      </c>
      <c r="Q155" s="281">
        <v>0</v>
      </c>
      <c r="R155" s="281">
        <f>Q155*H155</f>
        <v>0</v>
      </c>
      <c r="S155" s="281">
        <v>0</v>
      </c>
      <c r="T155" s="2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1979</v>
      </c>
      <c r="AT155" s="231" t="s">
        <v>173</v>
      </c>
      <c r="AU155" s="231" t="s">
        <v>82</v>
      </c>
      <c r="AY155" s="17" t="s">
        <v>171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80</v>
      </c>
      <c r="BK155" s="232">
        <f>ROUND(I155*H155,2)</f>
        <v>0</v>
      </c>
      <c r="BL155" s="17" t="s">
        <v>1979</v>
      </c>
      <c r="BM155" s="231" t="s">
        <v>2877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67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7AaY8msHu+pWUn/PXD367FGep9cJiAT+hWIsImLGZrbZFxM2nHn/cUwJ9WJxD+/z9ieWe8cVgdE4Ocm8matCag==" hashValue="AFBxQdcYwRzNRdNTwRQrwtyaziWx1EBAbs1raFGlMrTdjHfi1aYAYG9pegI2W7qZdLj2xizK9VZAcxruN5BpGg==" algorithmName="SHA-512" password="CC35"/>
  <autoFilter ref="C125:K15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Sportoviště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2878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ROUND((SUM(BE131:BE206)),  2)</f>
        <v>0</v>
      </c>
      <c r="G33" s="38"/>
      <c r="H33" s="38"/>
      <c r="I33" s="155">
        <v>0.20999999999999999</v>
      </c>
      <c r="J33" s="154">
        <f>ROUND(((SUM(BE131:BE206))*I33),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ROUND((SUM(BF131:BF206)),  2)</f>
        <v>0</v>
      </c>
      <c r="G34" s="38"/>
      <c r="H34" s="38"/>
      <c r="I34" s="155">
        <v>0.14999999999999999</v>
      </c>
      <c r="J34" s="154">
        <f>ROUND(((SUM(BF131:BF206))*I34),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ROUND((SUM(BG131:BG206)),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ROUND((SUM(BH131:BH206)),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ROUND((SUM(BI131:BI206)),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Sportoviště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08 - Bourání zděné pokladny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J132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2132</v>
      </c>
      <c r="E98" s="188"/>
      <c r="F98" s="188"/>
      <c r="G98" s="188"/>
      <c r="H98" s="188"/>
      <c r="I98" s="188"/>
      <c r="J98" s="189">
        <f>J133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127</v>
      </c>
      <c r="E99" s="188"/>
      <c r="F99" s="188"/>
      <c r="G99" s="188"/>
      <c r="H99" s="188"/>
      <c r="I99" s="188"/>
      <c r="J99" s="189">
        <f>J145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128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129</v>
      </c>
      <c r="E101" s="188"/>
      <c r="F101" s="188"/>
      <c r="G101" s="188"/>
      <c r="H101" s="188"/>
      <c r="I101" s="188"/>
      <c r="J101" s="189">
        <f>J162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130</v>
      </c>
      <c r="E102" s="188"/>
      <c r="F102" s="188"/>
      <c r="G102" s="188"/>
      <c r="H102" s="188"/>
      <c r="I102" s="188"/>
      <c r="J102" s="189">
        <f>J170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131</v>
      </c>
      <c r="E103" s="182"/>
      <c r="F103" s="182"/>
      <c r="G103" s="182"/>
      <c r="H103" s="182"/>
      <c r="I103" s="182"/>
      <c r="J103" s="183">
        <f>J173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1994</v>
      </c>
      <c r="E104" s="188"/>
      <c r="F104" s="188"/>
      <c r="G104" s="188"/>
      <c r="H104" s="188"/>
      <c r="I104" s="188"/>
      <c r="J104" s="189">
        <f>J174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2879</v>
      </c>
      <c r="E105" s="188"/>
      <c r="F105" s="188"/>
      <c r="G105" s="188"/>
      <c r="H105" s="188"/>
      <c r="I105" s="188"/>
      <c r="J105" s="189">
        <f>J181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149</v>
      </c>
      <c r="E106" s="188"/>
      <c r="F106" s="188"/>
      <c r="G106" s="188"/>
      <c r="H106" s="188"/>
      <c r="I106" s="188"/>
      <c r="J106" s="189">
        <f>J188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152</v>
      </c>
      <c r="E107" s="182"/>
      <c r="F107" s="182"/>
      <c r="G107" s="182"/>
      <c r="H107" s="182"/>
      <c r="I107" s="182"/>
      <c r="J107" s="183">
        <f>J198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2136</v>
      </c>
      <c r="E108" s="188"/>
      <c r="F108" s="188"/>
      <c r="G108" s="188"/>
      <c r="H108" s="188"/>
      <c r="I108" s="188"/>
      <c r="J108" s="189">
        <f>J199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153</v>
      </c>
      <c r="E109" s="188"/>
      <c r="F109" s="188"/>
      <c r="G109" s="188"/>
      <c r="H109" s="188"/>
      <c r="I109" s="188"/>
      <c r="J109" s="189">
        <f>J201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154</v>
      </c>
      <c r="E110" s="188"/>
      <c r="F110" s="188"/>
      <c r="G110" s="188"/>
      <c r="H110" s="188"/>
      <c r="I110" s="188"/>
      <c r="J110" s="189">
        <f>J203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155</v>
      </c>
      <c r="E111" s="188"/>
      <c r="F111" s="188"/>
      <c r="G111" s="188"/>
      <c r="H111" s="188"/>
      <c r="I111" s="188"/>
      <c r="J111" s="189">
        <f>J205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156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74" t="str">
        <f>E7</f>
        <v>Sportoviště Hanspaulka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117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08 - Bourání zděné pokladny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3. 1. 2023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 xml:space="preserve"> </v>
      </c>
      <c r="G127" s="40"/>
      <c r="H127" s="40"/>
      <c r="I127" s="32" t="s">
        <v>29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IF(E18="","",E18)</f>
        <v>Vyplň údaj</v>
      </c>
      <c r="G128" s="40"/>
      <c r="H128" s="40"/>
      <c r="I128" s="32" t="s">
        <v>31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1"/>
      <c r="B130" s="192"/>
      <c r="C130" s="193" t="s">
        <v>157</v>
      </c>
      <c r="D130" s="194" t="s">
        <v>58</v>
      </c>
      <c r="E130" s="194" t="s">
        <v>54</v>
      </c>
      <c r="F130" s="194" t="s">
        <v>55</v>
      </c>
      <c r="G130" s="194" t="s">
        <v>158</v>
      </c>
      <c r="H130" s="194" t="s">
        <v>159</v>
      </c>
      <c r="I130" s="194" t="s">
        <v>160</v>
      </c>
      <c r="J130" s="195" t="s">
        <v>121</v>
      </c>
      <c r="K130" s="196" t="s">
        <v>161</v>
      </c>
      <c r="L130" s="197"/>
      <c r="M130" s="100" t="s">
        <v>1</v>
      </c>
      <c r="N130" s="101" t="s">
        <v>37</v>
      </c>
      <c r="O130" s="101" t="s">
        <v>162</v>
      </c>
      <c r="P130" s="101" t="s">
        <v>163</v>
      </c>
      <c r="Q130" s="101" t="s">
        <v>164</v>
      </c>
      <c r="R130" s="101" t="s">
        <v>165</v>
      </c>
      <c r="S130" s="101" t="s">
        <v>166</v>
      </c>
      <c r="T130" s="102" t="s">
        <v>167</v>
      </c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</row>
    <row r="131" s="2" customFormat="1" ht="22.8" customHeight="1">
      <c r="A131" s="38"/>
      <c r="B131" s="39"/>
      <c r="C131" s="107" t="s">
        <v>168</v>
      </c>
      <c r="D131" s="40"/>
      <c r="E131" s="40"/>
      <c r="F131" s="40"/>
      <c r="G131" s="40"/>
      <c r="H131" s="40"/>
      <c r="I131" s="40"/>
      <c r="J131" s="198">
        <f>BK131</f>
        <v>0</v>
      </c>
      <c r="K131" s="40"/>
      <c r="L131" s="44"/>
      <c r="M131" s="103"/>
      <c r="N131" s="199"/>
      <c r="O131" s="104"/>
      <c r="P131" s="200">
        <f>P132+P173+P198</f>
        <v>0</v>
      </c>
      <c r="Q131" s="104"/>
      <c r="R131" s="200">
        <f>R132+R173+R198</f>
        <v>1.1765074600000001</v>
      </c>
      <c r="S131" s="104"/>
      <c r="T131" s="201">
        <f>T132+T173+T198</f>
        <v>24.48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72</v>
      </c>
      <c r="AU131" s="17" t="s">
        <v>123</v>
      </c>
      <c r="BK131" s="202">
        <f>BK132+BK173+BK198</f>
        <v>0</v>
      </c>
    </row>
    <row r="132" s="12" customFormat="1" ht="25.92" customHeight="1">
      <c r="A132" s="12"/>
      <c r="B132" s="203"/>
      <c r="C132" s="204"/>
      <c r="D132" s="205" t="s">
        <v>72</v>
      </c>
      <c r="E132" s="206" t="s">
        <v>169</v>
      </c>
      <c r="F132" s="206" t="s">
        <v>170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P133+P145+P159+P162+P170</f>
        <v>0</v>
      </c>
      <c r="Q132" s="211"/>
      <c r="R132" s="212">
        <f>R133+R145+R159+R162+R170</f>
        <v>1.05627746</v>
      </c>
      <c r="S132" s="211"/>
      <c r="T132" s="213">
        <f>T133+T145+T159+T162+T170</f>
        <v>24.48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80</v>
      </c>
      <c r="AT132" s="215" t="s">
        <v>72</v>
      </c>
      <c r="AU132" s="215" t="s">
        <v>73</v>
      </c>
      <c r="AY132" s="214" t="s">
        <v>171</v>
      </c>
      <c r="BK132" s="216">
        <f>BK133+BK145+BK159+BK162+BK170</f>
        <v>0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177</v>
      </c>
      <c r="F133" s="217" t="s">
        <v>2233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SUM(P134:P144)</f>
        <v>0</v>
      </c>
      <c r="Q133" s="211"/>
      <c r="R133" s="212">
        <f>SUM(R134:R144)</f>
        <v>0.51467150000000006</v>
      </c>
      <c r="S133" s="211"/>
      <c r="T133" s="213">
        <f>SUM(T134:T144)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80</v>
      </c>
      <c r="AT133" s="215" t="s">
        <v>72</v>
      </c>
      <c r="AU133" s="215" t="s">
        <v>80</v>
      </c>
      <c r="AY133" s="214" t="s">
        <v>171</v>
      </c>
      <c r="BK133" s="216">
        <f>SUM(BK134:BK144)</f>
        <v>0</v>
      </c>
    </row>
    <row r="134" s="2" customFormat="1" ht="24.15" customHeight="1">
      <c r="A134" s="38"/>
      <c r="B134" s="39"/>
      <c r="C134" s="219" t="s">
        <v>80</v>
      </c>
      <c r="D134" s="219" t="s">
        <v>173</v>
      </c>
      <c r="E134" s="220" t="s">
        <v>2234</v>
      </c>
      <c r="F134" s="221" t="s">
        <v>2235</v>
      </c>
      <c r="G134" s="222" t="s">
        <v>239</v>
      </c>
      <c r="H134" s="223">
        <v>4.5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0.11046</v>
      </c>
      <c r="R134" s="229">
        <f>Q134*H134</f>
        <v>0.49707000000000001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177</v>
      </c>
      <c r="AT134" s="231" t="s">
        <v>173</v>
      </c>
      <c r="AU134" s="231" t="s">
        <v>82</v>
      </c>
      <c r="AY134" s="17" t="s">
        <v>171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80</v>
      </c>
      <c r="BK134" s="232">
        <f>ROUND(I134*H134,2)</f>
        <v>0</v>
      </c>
      <c r="BL134" s="17" t="s">
        <v>177</v>
      </c>
      <c r="BM134" s="231" t="s">
        <v>2880</v>
      </c>
    </row>
    <row r="135" s="13" customFormat="1">
      <c r="A135" s="13"/>
      <c r="B135" s="233"/>
      <c r="C135" s="234"/>
      <c r="D135" s="235" t="s">
        <v>179</v>
      </c>
      <c r="E135" s="236" t="s">
        <v>1</v>
      </c>
      <c r="F135" s="237" t="s">
        <v>2881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179</v>
      </c>
      <c r="AU135" s="243" t="s">
        <v>82</v>
      </c>
      <c r="AV135" s="13" t="s">
        <v>80</v>
      </c>
      <c r="AW135" s="13" t="s">
        <v>30</v>
      </c>
      <c r="AX135" s="13" t="s">
        <v>73</v>
      </c>
      <c r="AY135" s="243" t="s">
        <v>171</v>
      </c>
    </row>
    <row r="136" s="14" customFormat="1">
      <c r="A136" s="14"/>
      <c r="B136" s="244"/>
      <c r="C136" s="245"/>
      <c r="D136" s="235" t="s">
        <v>179</v>
      </c>
      <c r="E136" s="246" t="s">
        <v>1</v>
      </c>
      <c r="F136" s="247" t="s">
        <v>2882</v>
      </c>
      <c r="G136" s="245"/>
      <c r="H136" s="248">
        <v>4.5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179</v>
      </c>
      <c r="AU136" s="254" t="s">
        <v>82</v>
      </c>
      <c r="AV136" s="14" t="s">
        <v>82</v>
      </c>
      <c r="AW136" s="14" t="s">
        <v>30</v>
      </c>
      <c r="AX136" s="14" t="s">
        <v>80</v>
      </c>
      <c r="AY136" s="254" t="s">
        <v>171</v>
      </c>
    </row>
    <row r="137" s="2" customFormat="1" ht="16.5" customHeight="1">
      <c r="A137" s="38"/>
      <c r="B137" s="39"/>
      <c r="C137" s="219" t="s">
        <v>82</v>
      </c>
      <c r="D137" s="219" t="s">
        <v>173</v>
      </c>
      <c r="E137" s="220" t="s">
        <v>2238</v>
      </c>
      <c r="F137" s="221" t="s">
        <v>2239</v>
      </c>
      <c r="G137" s="222" t="s">
        <v>211</v>
      </c>
      <c r="H137" s="223">
        <v>2.6749999999999998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0.0065799999999999999</v>
      </c>
      <c r="R137" s="229">
        <f>Q137*H137</f>
        <v>0.017601499999999999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177</v>
      </c>
      <c r="AT137" s="231" t="s">
        <v>173</v>
      </c>
      <c r="AU137" s="231" t="s">
        <v>82</v>
      </c>
      <c r="AY137" s="17" t="s">
        <v>171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80</v>
      </c>
      <c r="BK137" s="232">
        <f>ROUND(I137*H137,2)</f>
        <v>0</v>
      </c>
      <c r="BL137" s="17" t="s">
        <v>177</v>
      </c>
      <c r="BM137" s="231" t="s">
        <v>2883</v>
      </c>
    </row>
    <row r="138" s="14" customFormat="1">
      <c r="A138" s="14"/>
      <c r="B138" s="244"/>
      <c r="C138" s="245"/>
      <c r="D138" s="235" t="s">
        <v>179</v>
      </c>
      <c r="E138" s="246" t="s">
        <v>1</v>
      </c>
      <c r="F138" s="247" t="s">
        <v>2884</v>
      </c>
      <c r="G138" s="245"/>
      <c r="H138" s="248">
        <v>0.67500000000000004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179</v>
      </c>
      <c r="AU138" s="254" t="s">
        <v>82</v>
      </c>
      <c r="AV138" s="14" t="s">
        <v>82</v>
      </c>
      <c r="AW138" s="14" t="s">
        <v>30</v>
      </c>
      <c r="AX138" s="14" t="s">
        <v>73</v>
      </c>
      <c r="AY138" s="254" t="s">
        <v>171</v>
      </c>
    </row>
    <row r="139" s="14" customFormat="1">
      <c r="A139" s="14"/>
      <c r="B139" s="244"/>
      <c r="C139" s="245"/>
      <c r="D139" s="235" t="s">
        <v>179</v>
      </c>
      <c r="E139" s="246" t="s">
        <v>1</v>
      </c>
      <c r="F139" s="247" t="s">
        <v>82</v>
      </c>
      <c r="G139" s="245"/>
      <c r="H139" s="248">
        <v>2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82</v>
      </c>
      <c r="AV139" s="14" t="s">
        <v>82</v>
      </c>
      <c r="AW139" s="14" t="s">
        <v>30</v>
      </c>
      <c r="AX139" s="14" t="s">
        <v>73</v>
      </c>
      <c r="AY139" s="254" t="s">
        <v>171</v>
      </c>
    </row>
    <row r="140" s="15" customFormat="1">
      <c r="A140" s="15"/>
      <c r="B140" s="255"/>
      <c r="C140" s="256"/>
      <c r="D140" s="235" t="s">
        <v>179</v>
      </c>
      <c r="E140" s="257" t="s">
        <v>1</v>
      </c>
      <c r="F140" s="258" t="s">
        <v>187</v>
      </c>
      <c r="G140" s="256"/>
      <c r="H140" s="259">
        <v>2.6749999999999998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179</v>
      </c>
      <c r="AU140" s="265" t="s">
        <v>82</v>
      </c>
      <c r="AV140" s="15" t="s">
        <v>177</v>
      </c>
      <c r="AW140" s="15" t="s">
        <v>30</v>
      </c>
      <c r="AX140" s="15" t="s">
        <v>80</v>
      </c>
      <c r="AY140" s="265" t="s">
        <v>171</v>
      </c>
    </row>
    <row r="141" s="2" customFormat="1" ht="16.5" customHeight="1">
      <c r="A141" s="38"/>
      <c r="B141" s="39"/>
      <c r="C141" s="219" t="s">
        <v>191</v>
      </c>
      <c r="D141" s="219" t="s">
        <v>173</v>
      </c>
      <c r="E141" s="220" t="s">
        <v>2242</v>
      </c>
      <c r="F141" s="221" t="s">
        <v>2243</v>
      </c>
      <c r="G141" s="222" t="s">
        <v>211</v>
      </c>
      <c r="H141" s="223">
        <v>2.6749999999999998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177</v>
      </c>
      <c r="AT141" s="231" t="s">
        <v>173</v>
      </c>
      <c r="AU141" s="231" t="s">
        <v>82</v>
      </c>
      <c r="AY141" s="17" t="s">
        <v>171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80</v>
      </c>
      <c r="BK141" s="232">
        <f>ROUND(I141*H141,2)</f>
        <v>0</v>
      </c>
      <c r="BL141" s="17" t="s">
        <v>177</v>
      </c>
      <c r="BM141" s="231" t="s">
        <v>2885</v>
      </c>
    </row>
    <row r="142" s="14" customFormat="1">
      <c r="A142" s="14"/>
      <c r="B142" s="244"/>
      <c r="C142" s="245"/>
      <c r="D142" s="235" t="s">
        <v>179</v>
      </c>
      <c r="E142" s="246" t="s">
        <v>1</v>
      </c>
      <c r="F142" s="247" t="s">
        <v>2884</v>
      </c>
      <c r="G142" s="245"/>
      <c r="H142" s="248">
        <v>0.67500000000000004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82</v>
      </c>
      <c r="AV142" s="14" t="s">
        <v>82</v>
      </c>
      <c r="AW142" s="14" t="s">
        <v>30</v>
      </c>
      <c r="AX142" s="14" t="s">
        <v>73</v>
      </c>
      <c r="AY142" s="254" t="s">
        <v>171</v>
      </c>
    </row>
    <row r="143" s="14" customFormat="1">
      <c r="A143" s="14"/>
      <c r="B143" s="244"/>
      <c r="C143" s="245"/>
      <c r="D143" s="235" t="s">
        <v>179</v>
      </c>
      <c r="E143" s="246" t="s">
        <v>1</v>
      </c>
      <c r="F143" s="247" t="s">
        <v>82</v>
      </c>
      <c r="G143" s="245"/>
      <c r="H143" s="248">
        <v>2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82</v>
      </c>
      <c r="AV143" s="14" t="s">
        <v>82</v>
      </c>
      <c r="AW143" s="14" t="s">
        <v>30</v>
      </c>
      <c r="AX143" s="14" t="s">
        <v>73</v>
      </c>
      <c r="AY143" s="254" t="s">
        <v>171</v>
      </c>
    </row>
    <row r="144" s="15" customFormat="1">
      <c r="A144" s="15"/>
      <c r="B144" s="255"/>
      <c r="C144" s="256"/>
      <c r="D144" s="235" t="s">
        <v>179</v>
      </c>
      <c r="E144" s="257" t="s">
        <v>1</v>
      </c>
      <c r="F144" s="258" t="s">
        <v>187</v>
      </c>
      <c r="G144" s="256"/>
      <c r="H144" s="259">
        <v>2.6749999999999998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179</v>
      </c>
      <c r="AU144" s="265" t="s">
        <v>82</v>
      </c>
      <c r="AV144" s="15" t="s">
        <v>177</v>
      </c>
      <c r="AW144" s="15" t="s">
        <v>30</v>
      </c>
      <c r="AX144" s="15" t="s">
        <v>80</v>
      </c>
      <c r="AY144" s="265" t="s">
        <v>171</v>
      </c>
    </row>
    <row r="145" s="12" customFormat="1" ht="22.8" customHeight="1">
      <c r="A145" s="12"/>
      <c r="B145" s="203"/>
      <c r="C145" s="204"/>
      <c r="D145" s="205" t="s">
        <v>72</v>
      </c>
      <c r="E145" s="217" t="s">
        <v>208</v>
      </c>
      <c r="F145" s="217" t="s">
        <v>248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SUM(P146:P158)</f>
        <v>0</v>
      </c>
      <c r="Q145" s="211"/>
      <c r="R145" s="212">
        <f>SUM(R146:R158)</f>
        <v>0.54160595999999994</v>
      </c>
      <c r="S145" s="211"/>
      <c r="T145" s="213">
        <f>SUM(T146:T158)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80</v>
      </c>
      <c r="AT145" s="215" t="s">
        <v>72</v>
      </c>
      <c r="AU145" s="215" t="s">
        <v>80</v>
      </c>
      <c r="AY145" s="214" t="s">
        <v>171</v>
      </c>
      <c r="BK145" s="216">
        <f>SUM(BK146:BK158)</f>
        <v>0</v>
      </c>
    </row>
    <row r="146" s="2" customFormat="1" ht="24.15" customHeight="1">
      <c r="A146" s="38"/>
      <c r="B146" s="39"/>
      <c r="C146" s="219" t="s">
        <v>177</v>
      </c>
      <c r="D146" s="219" t="s">
        <v>173</v>
      </c>
      <c r="E146" s="220" t="s">
        <v>2886</v>
      </c>
      <c r="F146" s="221" t="s">
        <v>2887</v>
      </c>
      <c r="G146" s="222" t="s">
        <v>211</v>
      </c>
      <c r="H146" s="223">
        <v>2.7000000000000002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0.0167</v>
      </c>
      <c r="R146" s="229">
        <f>Q146*H146</f>
        <v>0.045090000000000005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177</v>
      </c>
      <c r="AT146" s="231" t="s">
        <v>173</v>
      </c>
      <c r="AU146" s="231" t="s">
        <v>82</v>
      </c>
      <c r="AY146" s="17" t="s">
        <v>171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80</v>
      </c>
      <c r="BK146" s="232">
        <f>ROUND(I146*H146,2)</f>
        <v>0</v>
      </c>
      <c r="BL146" s="17" t="s">
        <v>177</v>
      </c>
      <c r="BM146" s="231" t="s">
        <v>2888</v>
      </c>
    </row>
    <row r="147" s="13" customFormat="1">
      <c r="A147" s="13"/>
      <c r="B147" s="233"/>
      <c r="C147" s="234"/>
      <c r="D147" s="235" t="s">
        <v>179</v>
      </c>
      <c r="E147" s="236" t="s">
        <v>1</v>
      </c>
      <c r="F147" s="237" t="s">
        <v>2889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179</v>
      </c>
      <c r="AU147" s="243" t="s">
        <v>82</v>
      </c>
      <c r="AV147" s="13" t="s">
        <v>80</v>
      </c>
      <c r="AW147" s="13" t="s">
        <v>30</v>
      </c>
      <c r="AX147" s="13" t="s">
        <v>73</v>
      </c>
      <c r="AY147" s="243" t="s">
        <v>171</v>
      </c>
    </row>
    <row r="148" s="14" customFormat="1">
      <c r="A148" s="14"/>
      <c r="B148" s="244"/>
      <c r="C148" s="245"/>
      <c r="D148" s="235" t="s">
        <v>179</v>
      </c>
      <c r="E148" s="246" t="s">
        <v>1</v>
      </c>
      <c r="F148" s="247" t="s">
        <v>2890</v>
      </c>
      <c r="G148" s="245"/>
      <c r="H148" s="248">
        <v>2.7000000000000002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82</v>
      </c>
      <c r="AV148" s="14" t="s">
        <v>82</v>
      </c>
      <c r="AW148" s="14" t="s">
        <v>30</v>
      </c>
      <c r="AX148" s="14" t="s">
        <v>80</v>
      </c>
      <c r="AY148" s="254" t="s">
        <v>171</v>
      </c>
    </row>
    <row r="149" s="2" customFormat="1" ht="24.15" customHeight="1">
      <c r="A149" s="38"/>
      <c r="B149" s="39"/>
      <c r="C149" s="219" t="s">
        <v>203</v>
      </c>
      <c r="D149" s="219" t="s">
        <v>173</v>
      </c>
      <c r="E149" s="220" t="s">
        <v>2891</v>
      </c>
      <c r="F149" s="221" t="s">
        <v>2892</v>
      </c>
      <c r="G149" s="222" t="s">
        <v>211</v>
      </c>
      <c r="H149" s="223">
        <v>8.0999999999999996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38</v>
      </c>
      <c r="O149" s="91"/>
      <c r="P149" s="229">
        <f>O149*H149</f>
        <v>0</v>
      </c>
      <c r="Q149" s="229">
        <v>0.0083000000000000001</v>
      </c>
      <c r="R149" s="229">
        <f>Q149*H149</f>
        <v>0.067229999999999998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177</v>
      </c>
      <c r="AT149" s="231" t="s">
        <v>173</v>
      </c>
      <c r="AU149" s="231" t="s">
        <v>82</v>
      </c>
      <c r="AY149" s="17" t="s">
        <v>171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80</v>
      </c>
      <c r="BK149" s="232">
        <f>ROUND(I149*H149,2)</f>
        <v>0</v>
      </c>
      <c r="BL149" s="17" t="s">
        <v>177</v>
      </c>
      <c r="BM149" s="231" t="s">
        <v>2893</v>
      </c>
    </row>
    <row r="150" s="13" customFormat="1">
      <c r="A150" s="13"/>
      <c r="B150" s="233"/>
      <c r="C150" s="234"/>
      <c r="D150" s="235" t="s">
        <v>179</v>
      </c>
      <c r="E150" s="236" t="s">
        <v>1</v>
      </c>
      <c r="F150" s="237" t="s">
        <v>2889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179</v>
      </c>
      <c r="AU150" s="243" t="s">
        <v>82</v>
      </c>
      <c r="AV150" s="13" t="s">
        <v>80</v>
      </c>
      <c r="AW150" s="13" t="s">
        <v>30</v>
      </c>
      <c r="AX150" s="13" t="s">
        <v>73</v>
      </c>
      <c r="AY150" s="243" t="s">
        <v>171</v>
      </c>
    </row>
    <row r="151" s="14" customFormat="1">
      <c r="A151" s="14"/>
      <c r="B151" s="244"/>
      <c r="C151" s="245"/>
      <c r="D151" s="235" t="s">
        <v>179</v>
      </c>
      <c r="E151" s="246" t="s">
        <v>1</v>
      </c>
      <c r="F151" s="247" t="s">
        <v>2894</v>
      </c>
      <c r="G151" s="245"/>
      <c r="H151" s="248">
        <v>8.0999999999999996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82</v>
      </c>
      <c r="AV151" s="14" t="s">
        <v>82</v>
      </c>
      <c r="AW151" s="14" t="s">
        <v>30</v>
      </c>
      <c r="AX151" s="14" t="s">
        <v>80</v>
      </c>
      <c r="AY151" s="254" t="s">
        <v>171</v>
      </c>
    </row>
    <row r="152" s="2" customFormat="1" ht="24.15" customHeight="1">
      <c r="A152" s="38"/>
      <c r="B152" s="39"/>
      <c r="C152" s="219" t="s">
        <v>208</v>
      </c>
      <c r="D152" s="219" t="s">
        <v>173</v>
      </c>
      <c r="E152" s="220" t="s">
        <v>2895</v>
      </c>
      <c r="F152" s="221" t="s">
        <v>2896</v>
      </c>
      <c r="G152" s="222" t="s">
        <v>211</v>
      </c>
      <c r="H152" s="223">
        <v>2.7000000000000002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0.05892</v>
      </c>
      <c r="R152" s="229">
        <f>Q152*H152</f>
        <v>0.159084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177</v>
      </c>
      <c r="AT152" s="231" t="s">
        <v>173</v>
      </c>
      <c r="AU152" s="231" t="s">
        <v>82</v>
      </c>
      <c r="AY152" s="17" t="s">
        <v>171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80</v>
      </c>
      <c r="BK152" s="232">
        <f>ROUND(I152*H152,2)</f>
        <v>0</v>
      </c>
      <c r="BL152" s="17" t="s">
        <v>177</v>
      </c>
      <c r="BM152" s="231" t="s">
        <v>2897</v>
      </c>
    </row>
    <row r="153" s="13" customFormat="1">
      <c r="A153" s="13"/>
      <c r="B153" s="233"/>
      <c r="C153" s="234"/>
      <c r="D153" s="235" t="s">
        <v>179</v>
      </c>
      <c r="E153" s="236" t="s">
        <v>1</v>
      </c>
      <c r="F153" s="237" t="s">
        <v>2889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179</v>
      </c>
      <c r="AU153" s="243" t="s">
        <v>82</v>
      </c>
      <c r="AV153" s="13" t="s">
        <v>80</v>
      </c>
      <c r="AW153" s="13" t="s">
        <v>30</v>
      </c>
      <c r="AX153" s="13" t="s">
        <v>73</v>
      </c>
      <c r="AY153" s="243" t="s">
        <v>171</v>
      </c>
    </row>
    <row r="154" s="14" customFormat="1">
      <c r="A154" s="14"/>
      <c r="B154" s="244"/>
      <c r="C154" s="245"/>
      <c r="D154" s="235" t="s">
        <v>179</v>
      </c>
      <c r="E154" s="246" t="s">
        <v>1</v>
      </c>
      <c r="F154" s="247" t="s">
        <v>2890</v>
      </c>
      <c r="G154" s="245"/>
      <c r="H154" s="248">
        <v>2.7000000000000002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179</v>
      </c>
      <c r="AU154" s="254" t="s">
        <v>82</v>
      </c>
      <c r="AV154" s="14" t="s">
        <v>82</v>
      </c>
      <c r="AW154" s="14" t="s">
        <v>30</v>
      </c>
      <c r="AX154" s="14" t="s">
        <v>80</v>
      </c>
      <c r="AY154" s="254" t="s">
        <v>171</v>
      </c>
    </row>
    <row r="155" s="2" customFormat="1" ht="33" customHeight="1">
      <c r="A155" s="38"/>
      <c r="B155" s="39"/>
      <c r="C155" s="219" t="s">
        <v>220</v>
      </c>
      <c r="D155" s="219" t="s">
        <v>173</v>
      </c>
      <c r="E155" s="220" t="s">
        <v>2898</v>
      </c>
      <c r="F155" s="221" t="s">
        <v>2899</v>
      </c>
      <c r="G155" s="222" t="s">
        <v>176</v>
      </c>
      <c r="H155" s="223">
        <v>0.108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38</v>
      </c>
      <c r="O155" s="91"/>
      <c r="P155" s="229">
        <f>O155*H155</f>
        <v>0</v>
      </c>
      <c r="Q155" s="229">
        <v>2.5018699999999998</v>
      </c>
      <c r="R155" s="229">
        <f>Q155*H155</f>
        <v>0.27020195999999996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177</v>
      </c>
      <c r="AT155" s="231" t="s">
        <v>173</v>
      </c>
      <c r="AU155" s="231" t="s">
        <v>82</v>
      </c>
      <c r="AY155" s="17" t="s">
        <v>171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80</v>
      </c>
      <c r="BK155" s="232">
        <f>ROUND(I155*H155,2)</f>
        <v>0</v>
      </c>
      <c r="BL155" s="17" t="s">
        <v>177</v>
      </c>
      <c r="BM155" s="231" t="s">
        <v>2900</v>
      </c>
    </row>
    <row r="156" s="13" customFormat="1">
      <c r="A156" s="13"/>
      <c r="B156" s="233"/>
      <c r="C156" s="234"/>
      <c r="D156" s="235" t="s">
        <v>179</v>
      </c>
      <c r="E156" s="236" t="s">
        <v>1</v>
      </c>
      <c r="F156" s="237" t="s">
        <v>2901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179</v>
      </c>
      <c r="AU156" s="243" t="s">
        <v>82</v>
      </c>
      <c r="AV156" s="13" t="s">
        <v>80</v>
      </c>
      <c r="AW156" s="13" t="s">
        <v>30</v>
      </c>
      <c r="AX156" s="13" t="s">
        <v>73</v>
      </c>
      <c r="AY156" s="243" t="s">
        <v>171</v>
      </c>
    </row>
    <row r="157" s="14" customFormat="1">
      <c r="A157" s="14"/>
      <c r="B157" s="244"/>
      <c r="C157" s="245"/>
      <c r="D157" s="235" t="s">
        <v>179</v>
      </c>
      <c r="E157" s="246" t="s">
        <v>1</v>
      </c>
      <c r="F157" s="247" t="s">
        <v>2902</v>
      </c>
      <c r="G157" s="245"/>
      <c r="H157" s="248">
        <v>0.108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179</v>
      </c>
      <c r="AU157" s="254" t="s">
        <v>82</v>
      </c>
      <c r="AV157" s="14" t="s">
        <v>82</v>
      </c>
      <c r="AW157" s="14" t="s">
        <v>30</v>
      </c>
      <c r="AX157" s="14" t="s">
        <v>80</v>
      </c>
      <c r="AY157" s="254" t="s">
        <v>171</v>
      </c>
    </row>
    <row r="158" s="2" customFormat="1" ht="24.15" customHeight="1">
      <c r="A158" s="38"/>
      <c r="B158" s="39"/>
      <c r="C158" s="219" t="s">
        <v>236</v>
      </c>
      <c r="D158" s="219" t="s">
        <v>173</v>
      </c>
      <c r="E158" s="220" t="s">
        <v>354</v>
      </c>
      <c r="F158" s="221" t="s">
        <v>355</v>
      </c>
      <c r="G158" s="222" t="s">
        <v>176</v>
      </c>
      <c r="H158" s="223">
        <v>0.108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177</v>
      </c>
      <c r="AT158" s="231" t="s">
        <v>173</v>
      </c>
      <c r="AU158" s="231" t="s">
        <v>82</v>
      </c>
      <c r="AY158" s="17" t="s">
        <v>171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80</v>
      </c>
      <c r="BK158" s="232">
        <f>ROUND(I158*H158,2)</f>
        <v>0</v>
      </c>
      <c r="BL158" s="17" t="s">
        <v>177</v>
      </c>
      <c r="BM158" s="231" t="s">
        <v>2903</v>
      </c>
    </row>
    <row r="159" s="12" customFormat="1" ht="22.8" customHeight="1">
      <c r="A159" s="12"/>
      <c r="B159" s="203"/>
      <c r="C159" s="204"/>
      <c r="D159" s="205" t="s">
        <v>72</v>
      </c>
      <c r="E159" s="217" t="s">
        <v>242</v>
      </c>
      <c r="F159" s="217" t="s">
        <v>403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SUM(P160:P161)</f>
        <v>0</v>
      </c>
      <c r="Q159" s="211"/>
      <c r="R159" s="212">
        <f>SUM(R160:R161)</f>
        <v>0</v>
      </c>
      <c r="S159" s="211"/>
      <c r="T159" s="213">
        <f>SUM(T160:T161)</f>
        <v>24.48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80</v>
      </c>
      <c r="AT159" s="215" t="s">
        <v>72</v>
      </c>
      <c r="AU159" s="215" t="s">
        <v>80</v>
      </c>
      <c r="AY159" s="214" t="s">
        <v>171</v>
      </c>
      <c r="BK159" s="216">
        <f>SUM(BK160:BK161)</f>
        <v>0</v>
      </c>
    </row>
    <row r="160" s="2" customFormat="1" ht="33" customHeight="1">
      <c r="A160" s="38"/>
      <c r="B160" s="39"/>
      <c r="C160" s="219" t="s">
        <v>242</v>
      </c>
      <c r="D160" s="219" t="s">
        <v>173</v>
      </c>
      <c r="E160" s="220" t="s">
        <v>2904</v>
      </c>
      <c r="F160" s="221" t="s">
        <v>2905</v>
      </c>
      <c r="G160" s="222" t="s">
        <v>176</v>
      </c>
      <c r="H160" s="223">
        <v>36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0.68000000000000005</v>
      </c>
      <c r="T160" s="230">
        <f>S160*H160</f>
        <v>24.48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177</v>
      </c>
      <c r="AT160" s="231" t="s">
        <v>173</v>
      </c>
      <c r="AU160" s="231" t="s">
        <v>82</v>
      </c>
      <c r="AY160" s="17" t="s">
        <v>171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80</v>
      </c>
      <c r="BK160" s="232">
        <f>ROUND(I160*H160,2)</f>
        <v>0</v>
      </c>
      <c r="BL160" s="17" t="s">
        <v>177</v>
      </c>
      <c r="BM160" s="231" t="s">
        <v>2906</v>
      </c>
    </row>
    <row r="161" s="14" customFormat="1">
      <c r="A161" s="14"/>
      <c r="B161" s="244"/>
      <c r="C161" s="245"/>
      <c r="D161" s="235" t="s">
        <v>179</v>
      </c>
      <c r="E161" s="246" t="s">
        <v>1</v>
      </c>
      <c r="F161" s="247" t="s">
        <v>2907</v>
      </c>
      <c r="G161" s="245"/>
      <c r="H161" s="248">
        <v>36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82</v>
      </c>
      <c r="AV161" s="14" t="s">
        <v>82</v>
      </c>
      <c r="AW161" s="14" t="s">
        <v>30</v>
      </c>
      <c r="AX161" s="14" t="s">
        <v>80</v>
      </c>
      <c r="AY161" s="254" t="s">
        <v>171</v>
      </c>
    </row>
    <row r="162" s="12" customFormat="1" ht="22.8" customHeight="1">
      <c r="A162" s="12"/>
      <c r="B162" s="203"/>
      <c r="C162" s="204"/>
      <c r="D162" s="205" t="s">
        <v>72</v>
      </c>
      <c r="E162" s="217" t="s">
        <v>569</v>
      </c>
      <c r="F162" s="217" t="s">
        <v>570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SUM(P163:P169)</f>
        <v>0</v>
      </c>
      <c r="Q162" s="211"/>
      <c r="R162" s="212">
        <f>SUM(R163:R169)</f>
        <v>0</v>
      </c>
      <c r="S162" s="211"/>
      <c r="T162" s="213">
        <f>SUM(T163:T169)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80</v>
      </c>
      <c r="AT162" s="215" t="s">
        <v>72</v>
      </c>
      <c r="AU162" s="215" t="s">
        <v>80</v>
      </c>
      <c r="AY162" s="214" t="s">
        <v>171</v>
      </c>
      <c r="BK162" s="216">
        <f>SUM(BK163:BK169)</f>
        <v>0</v>
      </c>
    </row>
    <row r="163" s="2" customFormat="1" ht="24.15" customHeight="1">
      <c r="A163" s="38"/>
      <c r="B163" s="39"/>
      <c r="C163" s="219" t="s">
        <v>107</v>
      </c>
      <c r="D163" s="219" t="s">
        <v>173</v>
      </c>
      <c r="E163" s="220" t="s">
        <v>572</v>
      </c>
      <c r="F163" s="221" t="s">
        <v>573</v>
      </c>
      <c r="G163" s="222" t="s">
        <v>371</v>
      </c>
      <c r="H163" s="223">
        <v>24.48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177</v>
      </c>
      <c r="AT163" s="231" t="s">
        <v>173</v>
      </c>
      <c r="AU163" s="231" t="s">
        <v>82</v>
      </c>
      <c r="AY163" s="17" t="s">
        <v>171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80</v>
      </c>
      <c r="BK163" s="232">
        <f>ROUND(I163*H163,2)</f>
        <v>0</v>
      </c>
      <c r="BL163" s="17" t="s">
        <v>177</v>
      </c>
      <c r="BM163" s="231" t="s">
        <v>2908</v>
      </c>
    </row>
    <row r="164" s="2" customFormat="1" ht="33" customHeight="1">
      <c r="A164" s="38"/>
      <c r="B164" s="39"/>
      <c r="C164" s="219" t="s">
        <v>110</v>
      </c>
      <c r="D164" s="219" t="s">
        <v>173</v>
      </c>
      <c r="E164" s="220" t="s">
        <v>576</v>
      </c>
      <c r="F164" s="221" t="s">
        <v>577</v>
      </c>
      <c r="G164" s="222" t="s">
        <v>371</v>
      </c>
      <c r="H164" s="223">
        <v>489.60000000000002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38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177</v>
      </c>
      <c r="AT164" s="231" t="s">
        <v>173</v>
      </c>
      <c r="AU164" s="231" t="s">
        <v>82</v>
      </c>
      <c r="AY164" s="17" t="s">
        <v>171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80</v>
      </c>
      <c r="BK164" s="232">
        <f>ROUND(I164*H164,2)</f>
        <v>0</v>
      </c>
      <c r="BL164" s="17" t="s">
        <v>177</v>
      </c>
      <c r="BM164" s="231" t="s">
        <v>2909</v>
      </c>
    </row>
    <row r="165" s="14" customFormat="1">
      <c r="A165" s="14"/>
      <c r="B165" s="244"/>
      <c r="C165" s="245"/>
      <c r="D165" s="235" t="s">
        <v>179</v>
      </c>
      <c r="E165" s="245"/>
      <c r="F165" s="247" t="s">
        <v>2910</v>
      </c>
      <c r="G165" s="245"/>
      <c r="H165" s="248">
        <v>489.60000000000002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82</v>
      </c>
      <c r="AV165" s="14" t="s">
        <v>82</v>
      </c>
      <c r="AW165" s="14" t="s">
        <v>4</v>
      </c>
      <c r="AX165" s="14" t="s">
        <v>80</v>
      </c>
      <c r="AY165" s="254" t="s">
        <v>171</v>
      </c>
    </row>
    <row r="166" s="2" customFormat="1" ht="24.15" customHeight="1">
      <c r="A166" s="38"/>
      <c r="B166" s="39"/>
      <c r="C166" s="219" t="s">
        <v>113</v>
      </c>
      <c r="D166" s="219" t="s">
        <v>173</v>
      </c>
      <c r="E166" s="220" t="s">
        <v>581</v>
      </c>
      <c r="F166" s="221" t="s">
        <v>582</v>
      </c>
      <c r="G166" s="222" t="s">
        <v>371</v>
      </c>
      <c r="H166" s="223">
        <v>24.48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177</v>
      </c>
      <c r="AT166" s="231" t="s">
        <v>173</v>
      </c>
      <c r="AU166" s="231" t="s">
        <v>82</v>
      </c>
      <c r="AY166" s="17" t="s">
        <v>171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80</v>
      </c>
      <c r="BK166" s="232">
        <f>ROUND(I166*H166,2)</f>
        <v>0</v>
      </c>
      <c r="BL166" s="17" t="s">
        <v>177</v>
      </c>
      <c r="BM166" s="231" t="s">
        <v>2911</v>
      </c>
    </row>
    <row r="167" s="2" customFormat="1" ht="24.15" customHeight="1">
      <c r="A167" s="38"/>
      <c r="B167" s="39"/>
      <c r="C167" s="219" t="s">
        <v>286</v>
      </c>
      <c r="D167" s="219" t="s">
        <v>173</v>
      </c>
      <c r="E167" s="220" t="s">
        <v>585</v>
      </c>
      <c r="F167" s="221" t="s">
        <v>586</v>
      </c>
      <c r="G167" s="222" t="s">
        <v>371</v>
      </c>
      <c r="H167" s="223">
        <v>465.12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38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177</v>
      </c>
      <c r="AT167" s="231" t="s">
        <v>173</v>
      </c>
      <c r="AU167" s="231" t="s">
        <v>82</v>
      </c>
      <c r="AY167" s="17" t="s">
        <v>171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80</v>
      </c>
      <c r="BK167" s="232">
        <f>ROUND(I167*H167,2)</f>
        <v>0</v>
      </c>
      <c r="BL167" s="17" t="s">
        <v>177</v>
      </c>
      <c r="BM167" s="231" t="s">
        <v>2912</v>
      </c>
    </row>
    <row r="168" s="14" customFormat="1">
      <c r="A168" s="14"/>
      <c r="B168" s="244"/>
      <c r="C168" s="245"/>
      <c r="D168" s="235" t="s">
        <v>179</v>
      </c>
      <c r="E168" s="245"/>
      <c r="F168" s="247" t="s">
        <v>2913</v>
      </c>
      <c r="G168" s="245"/>
      <c r="H168" s="248">
        <v>465.12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179</v>
      </c>
      <c r="AU168" s="254" t="s">
        <v>82</v>
      </c>
      <c r="AV168" s="14" t="s">
        <v>82</v>
      </c>
      <c r="AW168" s="14" t="s">
        <v>4</v>
      </c>
      <c r="AX168" s="14" t="s">
        <v>80</v>
      </c>
      <c r="AY168" s="254" t="s">
        <v>171</v>
      </c>
    </row>
    <row r="169" s="2" customFormat="1" ht="33" customHeight="1">
      <c r="A169" s="38"/>
      <c r="B169" s="39"/>
      <c r="C169" s="219" t="s">
        <v>297</v>
      </c>
      <c r="D169" s="219" t="s">
        <v>173</v>
      </c>
      <c r="E169" s="220" t="s">
        <v>590</v>
      </c>
      <c r="F169" s="221" t="s">
        <v>591</v>
      </c>
      <c r="G169" s="222" t="s">
        <v>371</v>
      </c>
      <c r="H169" s="223">
        <v>24.48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38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177</v>
      </c>
      <c r="AT169" s="231" t="s">
        <v>173</v>
      </c>
      <c r="AU169" s="231" t="s">
        <v>82</v>
      </c>
      <c r="AY169" s="17" t="s">
        <v>171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80</v>
      </c>
      <c r="BK169" s="232">
        <f>ROUND(I169*H169,2)</f>
        <v>0</v>
      </c>
      <c r="BL169" s="17" t="s">
        <v>177</v>
      </c>
      <c r="BM169" s="231" t="s">
        <v>2914</v>
      </c>
    </row>
    <row r="170" s="12" customFormat="1" ht="22.8" customHeight="1">
      <c r="A170" s="12"/>
      <c r="B170" s="203"/>
      <c r="C170" s="204"/>
      <c r="D170" s="205" t="s">
        <v>72</v>
      </c>
      <c r="E170" s="217" t="s">
        <v>593</v>
      </c>
      <c r="F170" s="217" t="s">
        <v>594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SUM(P171:P172)</f>
        <v>0</v>
      </c>
      <c r="Q170" s="211"/>
      <c r="R170" s="212">
        <f>SUM(R171:R172)</f>
        <v>0</v>
      </c>
      <c r="S170" s="211"/>
      <c r="T170" s="213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80</v>
      </c>
      <c r="AT170" s="215" t="s">
        <v>72</v>
      </c>
      <c r="AU170" s="215" t="s">
        <v>80</v>
      </c>
      <c r="AY170" s="214" t="s">
        <v>171</v>
      </c>
      <c r="BK170" s="216">
        <f>SUM(BK171:BK172)</f>
        <v>0</v>
      </c>
    </row>
    <row r="171" s="2" customFormat="1" ht="16.5" customHeight="1">
      <c r="A171" s="38"/>
      <c r="B171" s="39"/>
      <c r="C171" s="219" t="s">
        <v>8</v>
      </c>
      <c r="D171" s="219" t="s">
        <v>173</v>
      </c>
      <c r="E171" s="220" t="s">
        <v>2057</v>
      </c>
      <c r="F171" s="221" t="s">
        <v>2058</v>
      </c>
      <c r="G171" s="222" t="s">
        <v>371</v>
      </c>
      <c r="H171" s="223">
        <v>1.0560000000000001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38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177</v>
      </c>
      <c r="AT171" s="231" t="s">
        <v>173</v>
      </c>
      <c r="AU171" s="231" t="s">
        <v>82</v>
      </c>
      <c r="AY171" s="17" t="s">
        <v>171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80</v>
      </c>
      <c r="BK171" s="232">
        <f>ROUND(I171*H171,2)</f>
        <v>0</v>
      </c>
      <c r="BL171" s="17" t="s">
        <v>177</v>
      </c>
      <c r="BM171" s="231" t="s">
        <v>2915</v>
      </c>
    </row>
    <row r="172" s="2" customFormat="1" ht="24.15" customHeight="1">
      <c r="A172" s="38"/>
      <c r="B172" s="39"/>
      <c r="C172" s="219" t="s">
        <v>307</v>
      </c>
      <c r="D172" s="219" t="s">
        <v>173</v>
      </c>
      <c r="E172" s="220" t="s">
        <v>2060</v>
      </c>
      <c r="F172" s="221" t="s">
        <v>2061</v>
      </c>
      <c r="G172" s="222" t="s">
        <v>371</v>
      </c>
      <c r="H172" s="223">
        <v>1.0560000000000001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38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177</v>
      </c>
      <c r="AT172" s="231" t="s">
        <v>173</v>
      </c>
      <c r="AU172" s="231" t="s">
        <v>82</v>
      </c>
      <c r="AY172" s="17" t="s">
        <v>171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80</v>
      </c>
      <c r="BK172" s="232">
        <f>ROUND(I172*H172,2)</f>
        <v>0</v>
      </c>
      <c r="BL172" s="17" t="s">
        <v>177</v>
      </c>
      <c r="BM172" s="231" t="s">
        <v>2916</v>
      </c>
    </row>
    <row r="173" s="12" customFormat="1" ht="25.92" customHeight="1">
      <c r="A173" s="12"/>
      <c r="B173" s="203"/>
      <c r="C173" s="204"/>
      <c r="D173" s="205" t="s">
        <v>72</v>
      </c>
      <c r="E173" s="206" t="s">
        <v>604</v>
      </c>
      <c r="F173" s="206" t="s">
        <v>605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P174+P181+P188</f>
        <v>0</v>
      </c>
      <c r="Q173" s="211"/>
      <c r="R173" s="212">
        <f>R174+R181+R188</f>
        <v>0.12022999999999999</v>
      </c>
      <c r="S173" s="211"/>
      <c r="T173" s="213">
        <f>T174+T181+T188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82</v>
      </c>
      <c r="AT173" s="215" t="s">
        <v>72</v>
      </c>
      <c r="AU173" s="215" t="s">
        <v>73</v>
      </c>
      <c r="AY173" s="214" t="s">
        <v>171</v>
      </c>
      <c r="BK173" s="216">
        <f>BK174+BK181+BK188</f>
        <v>0</v>
      </c>
    </row>
    <row r="174" s="12" customFormat="1" ht="22.8" customHeight="1">
      <c r="A174" s="12"/>
      <c r="B174" s="203"/>
      <c r="C174" s="204"/>
      <c r="D174" s="205" t="s">
        <v>72</v>
      </c>
      <c r="E174" s="217" t="s">
        <v>2063</v>
      </c>
      <c r="F174" s="217" t="s">
        <v>2064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SUM(P175:P180)</f>
        <v>0</v>
      </c>
      <c r="Q174" s="211"/>
      <c r="R174" s="212">
        <f>SUM(R175:R180)</f>
        <v>0.086774999999999991</v>
      </c>
      <c r="S174" s="211"/>
      <c r="T174" s="213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82</v>
      </c>
      <c r="AT174" s="215" t="s">
        <v>72</v>
      </c>
      <c r="AU174" s="215" t="s">
        <v>80</v>
      </c>
      <c r="AY174" s="214" t="s">
        <v>171</v>
      </c>
      <c r="BK174" s="216">
        <f>SUM(BK175:BK180)</f>
        <v>0</v>
      </c>
    </row>
    <row r="175" s="2" customFormat="1" ht="33" customHeight="1">
      <c r="A175" s="38"/>
      <c r="B175" s="39"/>
      <c r="C175" s="219" t="s">
        <v>312</v>
      </c>
      <c r="D175" s="219" t="s">
        <v>173</v>
      </c>
      <c r="E175" s="220" t="s">
        <v>2917</v>
      </c>
      <c r="F175" s="221" t="s">
        <v>2918</v>
      </c>
      <c r="G175" s="222" t="s">
        <v>211</v>
      </c>
      <c r="H175" s="223">
        <v>2.5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0.034709999999999998</v>
      </c>
      <c r="R175" s="229">
        <f>Q175*H175</f>
        <v>0.086774999999999991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307</v>
      </c>
      <c r="AT175" s="231" t="s">
        <v>173</v>
      </c>
      <c r="AU175" s="231" t="s">
        <v>82</v>
      </c>
      <c r="AY175" s="17" t="s">
        <v>171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80</v>
      </c>
      <c r="BK175" s="232">
        <f>ROUND(I175*H175,2)</f>
        <v>0</v>
      </c>
      <c r="BL175" s="17" t="s">
        <v>307</v>
      </c>
      <c r="BM175" s="231" t="s">
        <v>2919</v>
      </c>
    </row>
    <row r="176" s="13" customFormat="1">
      <c r="A176" s="13"/>
      <c r="B176" s="233"/>
      <c r="C176" s="234"/>
      <c r="D176" s="235" t="s">
        <v>179</v>
      </c>
      <c r="E176" s="236" t="s">
        <v>1</v>
      </c>
      <c r="F176" s="237" t="s">
        <v>2920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179</v>
      </c>
      <c r="AU176" s="243" t="s">
        <v>82</v>
      </c>
      <c r="AV176" s="13" t="s">
        <v>80</v>
      </c>
      <c r="AW176" s="13" t="s">
        <v>30</v>
      </c>
      <c r="AX176" s="13" t="s">
        <v>73</v>
      </c>
      <c r="AY176" s="243" t="s">
        <v>171</v>
      </c>
    </row>
    <row r="177" s="14" customFormat="1">
      <c r="A177" s="14"/>
      <c r="B177" s="244"/>
      <c r="C177" s="245"/>
      <c r="D177" s="235" t="s">
        <v>179</v>
      </c>
      <c r="E177" s="246" t="s">
        <v>1</v>
      </c>
      <c r="F177" s="247" t="s">
        <v>511</v>
      </c>
      <c r="G177" s="245"/>
      <c r="H177" s="248">
        <v>2.5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179</v>
      </c>
      <c r="AU177" s="254" t="s">
        <v>82</v>
      </c>
      <c r="AV177" s="14" t="s">
        <v>82</v>
      </c>
      <c r="AW177" s="14" t="s">
        <v>30</v>
      </c>
      <c r="AX177" s="14" t="s">
        <v>80</v>
      </c>
      <c r="AY177" s="254" t="s">
        <v>171</v>
      </c>
    </row>
    <row r="178" s="2" customFormat="1" ht="24.15" customHeight="1">
      <c r="A178" s="38"/>
      <c r="B178" s="39"/>
      <c r="C178" s="219" t="s">
        <v>317</v>
      </c>
      <c r="D178" s="219" t="s">
        <v>173</v>
      </c>
      <c r="E178" s="220" t="s">
        <v>2080</v>
      </c>
      <c r="F178" s="221" t="s">
        <v>2081</v>
      </c>
      <c r="G178" s="222" t="s">
        <v>371</v>
      </c>
      <c r="H178" s="223">
        <v>0.086999999999999994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38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307</v>
      </c>
      <c r="AT178" s="231" t="s">
        <v>173</v>
      </c>
      <c r="AU178" s="231" t="s">
        <v>82</v>
      </c>
      <c r="AY178" s="17" t="s">
        <v>171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80</v>
      </c>
      <c r="BK178" s="232">
        <f>ROUND(I178*H178,2)</f>
        <v>0</v>
      </c>
      <c r="BL178" s="17" t="s">
        <v>307</v>
      </c>
      <c r="BM178" s="231" t="s">
        <v>2921</v>
      </c>
    </row>
    <row r="179" s="2" customFormat="1" ht="24.15" customHeight="1">
      <c r="A179" s="38"/>
      <c r="B179" s="39"/>
      <c r="C179" s="219" t="s">
        <v>328</v>
      </c>
      <c r="D179" s="219" t="s">
        <v>173</v>
      </c>
      <c r="E179" s="220" t="s">
        <v>2083</v>
      </c>
      <c r="F179" s="221" t="s">
        <v>2084</v>
      </c>
      <c r="G179" s="222" t="s">
        <v>371</v>
      </c>
      <c r="H179" s="223">
        <v>0.086999999999999994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307</v>
      </c>
      <c r="AT179" s="231" t="s">
        <v>173</v>
      </c>
      <c r="AU179" s="231" t="s">
        <v>82</v>
      </c>
      <c r="AY179" s="17" t="s">
        <v>171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80</v>
      </c>
      <c r="BK179" s="232">
        <f>ROUND(I179*H179,2)</f>
        <v>0</v>
      </c>
      <c r="BL179" s="17" t="s">
        <v>307</v>
      </c>
      <c r="BM179" s="231" t="s">
        <v>2922</v>
      </c>
    </row>
    <row r="180" s="2" customFormat="1" ht="24.15" customHeight="1">
      <c r="A180" s="38"/>
      <c r="B180" s="39"/>
      <c r="C180" s="219" t="s">
        <v>311</v>
      </c>
      <c r="D180" s="219" t="s">
        <v>173</v>
      </c>
      <c r="E180" s="220" t="s">
        <v>2086</v>
      </c>
      <c r="F180" s="221" t="s">
        <v>2087</v>
      </c>
      <c r="G180" s="222" t="s">
        <v>371</v>
      </c>
      <c r="H180" s="223">
        <v>0.086999999999999994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38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307</v>
      </c>
      <c r="AT180" s="231" t="s">
        <v>173</v>
      </c>
      <c r="AU180" s="231" t="s">
        <v>82</v>
      </c>
      <c r="AY180" s="17" t="s">
        <v>171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80</v>
      </c>
      <c r="BK180" s="232">
        <f>ROUND(I180*H180,2)</f>
        <v>0</v>
      </c>
      <c r="BL180" s="17" t="s">
        <v>307</v>
      </c>
      <c r="BM180" s="231" t="s">
        <v>2923</v>
      </c>
    </row>
    <row r="181" s="12" customFormat="1" ht="22.8" customHeight="1">
      <c r="A181" s="12"/>
      <c r="B181" s="203"/>
      <c r="C181" s="204"/>
      <c r="D181" s="205" t="s">
        <v>72</v>
      </c>
      <c r="E181" s="217" t="s">
        <v>2924</v>
      </c>
      <c r="F181" s="217" t="s">
        <v>2925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SUM(P182:P187)</f>
        <v>0</v>
      </c>
      <c r="Q181" s="211"/>
      <c r="R181" s="212">
        <f>SUM(R182:R187)</f>
        <v>0.019774999999999997</v>
      </c>
      <c r="S181" s="211"/>
      <c r="T181" s="213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82</v>
      </c>
      <c r="AT181" s="215" t="s">
        <v>72</v>
      </c>
      <c r="AU181" s="215" t="s">
        <v>80</v>
      </c>
      <c r="AY181" s="214" t="s">
        <v>171</v>
      </c>
      <c r="BK181" s="216">
        <f>SUM(BK182:BK187)</f>
        <v>0</v>
      </c>
    </row>
    <row r="182" s="2" customFormat="1" ht="33" customHeight="1">
      <c r="A182" s="38"/>
      <c r="B182" s="39"/>
      <c r="C182" s="219" t="s">
        <v>7</v>
      </c>
      <c r="D182" s="219" t="s">
        <v>173</v>
      </c>
      <c r="E182" s="220" t="s">
        <v>2926</v>
      </c>
      <c r="F182" s="221" t="s">
        <v>2927</v>
      </c>
      <c r="G182" s="222" t="s">
        <v>239</v>
      </c>
      <c r="H182" s="223">
        <v>3.5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38</v>
      </c>
      <c r="O182" s="91"/>
      <c r="P182" s="229">
        <f>O182*H182</f>
        <v>0</v>
      </c>
      <c r="Q182" s="229">
        <v>0.0056499999999999996</v>
      </c>
      <c r="R182" s="229">
        <f>Q182*H182</f>
        <v>0.019774999999999997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307</v>
      </c>
      <c r="AT182" s="231" t="s">
        <v>173</v>
      </c>
      <c r="AU182" s="231" t="s">
        <v>82</v>
      </c>
      <c r="AY182" s="17" t="s">
        <v>171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80</v>
      </c>
      <c r="BK182" s="232">
        <f>ROUND(I182*H182,2)</f>
        <v>0</v>
      </c>
      <c r="BL182" s="17" t="s">
        <v>307</v>
      </c>
      <c r="BM182" s="231" t="s">
        <v>2928</v>
      </c>
    </row>
    <row r="183" s="13" customFormat="1">
      <c r="A183" s="13"/>
      <c r="B183" s="233"/>
      <c r="C183" s="234"/>
      <c r="D183" s="235" t="s">
        <v>179</v>
      </c>
      <c r="E183" s="236" t="s">
        <v>1</v>
      </c>
      <c r="F183" s="237" t="s">
        <v>2929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179</v>
      </c>
      <c r="AU183" s="243" t="s">
        <v>82</v>
      </c>
      <c r="AV183" s="13" t="s">
        <v>80</v>
      </c>
      <c r="AW183" s="13" t="s">
        <v>30</v>
      </c>
      <c r="AX183" s="13" t="s">
        <v>73</v>
      </c>
      <c r="AY183" s="243" t="s">
        <v>171</v>
      </c>
    </row>
    <row r="184" s="14" customFormat="1">
      <c r="A184" s="14"/>
      <c r="B184" s="244"/>
      <c r="C184" s="245"/>
      <c r="D184" s="235" t="s">
        <v>179</v>
      </c>
      <c r="E184" s="246" t="s">
        <v>1</v>
      </c>
      <c r="F184" s="247" t="s">
        <v>2930</v>
      </c>
      <c r="G184" s="245"/>
      <c r="H184" s="248">
        <v>3.5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179</v>
      </c>
      <c r="AU184" s="254" t="s">
        <v>82</v>
      </c>
      <c r="AV184" s="14" t="s">
        <v>82</v>
      </c>
      <c r="AW184" s="14" t="s">
        <v>30</v>
      </c>
      <c r="AX184" s="14" t="s">
        <v>80</v>
      </c>
      <c r="AY184" s="254" t="s">
        <v>171</v>
      </c>
    </row>
    <row r="185" s="2" customFormat="1" ht="24.15" customHeight="1">
      <c r="A185" s="38"/>
      <c r="B185" s="39"/>
      <c r="C185" s="219" t="s">
        <v>347</v>
      </c>
      <c r="D185" s="219" t="s">
        <v>173</v>
      </c>
      <c r="E185" s="220" t="s">
        <v>2931</v>
      </c>
      <c r="F185" s="221" t="s">
        <v>2932</v>
      </c>
      <c r="G185" s="222" t="s">
        <v>371</v>
      </c>
      <c r="H185" s="223">
        <v>0.02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38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307</v>
      </c>
      <c r="AT185" s="231" t="s">
        <v>173</v>
      </c>
      <c r="AU185" s="231" t="s">
        <v>82</v>
      </c>
      <c r="AY185" s="17" t="s">
        <v>171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80</v>
      </c>
      <c r="BK185" s="232">
        <f>ROUND(I185*H185,2)</f>
        <v>0</v>
      </c>
      <c r="BL185" s="17" t="s">
        <v>307</v>
      </c>
      <c r="BM185" s="231" t="s">
        <v>2933</v>
      </c>
    </row>
    <row r="186" s="2" customFormat="1" ht="24.15" customHeight="1">
      <c r="A186" s="38"/>
      <c r="B186" s="39"/>
      <c r="C186" s="219" t="s">
        <v>353</v>
      </c>
      <c r="D186" s="219" t="s">
        <v>173</v>
      </c>
      <c r="E186" s="220" t="s">
        <v>2934</v>
      </c>
      <c r="F186" s="221" t="s">
        <v>2935</v>
      </c>
      <c r="G186" s="222" t="s">
        <v>371</v>
      </c>
      <c r="H186" s="223">
        <v>0.02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307</v>
      </c>
      <c r="AT186" s="231" t="s">
        <v>173</v>
      </c>
      <c r="AU186" s="231" t="s">
        <v>82</v>
      </c>
      <c r="AY186" s="17" t="s">
        <v>171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80</v>
      </c>
      <c r="BK186" s="232">
        <f>ROUND(I186*H186,2)</f>
        <v>0</v>
      </c>
      <c r="BL186" s="17" t="s">
        <v>307</v>
      </c>
      <c r="BM186" s="231" t="s">
        <v>2936</v>
      </c>
    </row>
    <row r="187" s="2" customFormat="1" ht="24.15" customHeight="1">
      <c r="A187" s="38"/>
      <c r="B187" s="39"/>
      <c r="C187" s="219" t="s">
        <v>357</v>
      </c>
      <c r="D187" s="219" t="s">
        <v>173</v>
      </c>
      <c r="E187" s="220" t="s">
        <v>2937</v>
      </c>
      <c r="F187" s="221" t="s">
        <v>2938</v>
      </c>
      <c r="G187" s="222" t="s">
        <v>371</v>
      </c>
      <c r="H187" s="223">
        <v>0.02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38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307</v>
      </c>
      <c r="AT187" s="231" t="s">
        <v>173</v>
      </c>
      <c r="AU187" s="231" t="s">
        <v>82</v>
      </c>
      <c r="AY187" s="17" t="s">
        <v>171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80</v>
      </c>
      <c r="BK187" s="232">
        <f>ROUND(I187*H187,2)</f>
        <v>0</v>
      </c>
      <c r="BL187" s="17" t="s">
        <v>307</v>
      </c>
      <c r="BM187" s="231" t="s">
        <v>2939</v>
      </c>
    </row>
    <row r="188" s="12" customFormat="1" ht="22.8" customHeight="1">
      <c r="A188" s="12"/>
      <c r="B188" s="203"/>
      <c r="C188" s="204"/>
      <c r="D188" s="205" t="s">
        <v>72</v>
      </c>
      <c r="E188" s="217" t="s">
        <v>1871</v>
      </c>
      <c r="F188" s="217" t="s">
        <v>1872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SUM(P189:P197)</f>
        <v>0</v>
      </c>
      <c r="Q188" s="211"/>
      <c r="R188" s="212">
        <f>SUM(R189:R197)</f>
        <v>0.01368</v>
      </c>
      <c r="S188" s="211"/>
      <c r="T188" s="213">
        <f>SUM(T189:T197)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82</v>
      </c>
      <c r="AT188" s="215" t="s">
        <v>72</v>
      </c>
      <c r="AU188" s="215" t="s">
        <v>80</v>
      </c>
      <c r="AY188" s="214" t="s">
        <v>171</v>
      </c>
      <c r="BK188" s="216">
        <f>SUM(BK189:BK197)</f>
        <v>0</v>
      </c>
    </row>
    <row r="189" s="2" customFormat="1" ht="16.5" customHeight="1">
      <c r="A189" s="38"/>
      <c r="B189" s="39"/>
      <c r="C189" s="219" t="s">
        <v>306</v>
      </c>
      <c r="D189" s="219" t="s">
        <v>173</v>
      </c>
      <c r="E189" s="220" t="s">
        <v>2456</v>
      </c>
      <c r="F189" s="221" t="s">
        <v>2457</v>
      </c>
      <c r="G189" s="222" t="s">
        <v>211</v>
      </c>
      <c r="H189" s="223">
        <v>12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38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307</v>
      </c>
      <c r="AT189" s="231" t="s">
        <v>173</v>
      </c>
      <c r="AU189" s="231" t="s">
        <v>82</v>
      </c>
      <c r="AY189" s="17" t="s">
        <v>171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80</v>
      </c>
      <c r="BK189" s="232">
        <f>ROUND(I189*H189,2)</f>
        <v>0</v>
      </c>
      <c r="BL189" s="17" t="s">
        <v>307</v>
      </c>
      <c r="BM189" s="231" t="s">
        <v>2940</v>
      </c>
    </row>
    <row r="190" s="13" customFormat="1">
      <c r="A190" s="13"/>
      <c r="B190" s="233"/>
      <c r="C190" s="234"/>
      <c r="D190" s="235" t="s">
        <v>179</v>
      </c>
      <c r="E190" s="236" t="s">
        <v>1</v>
      </c>
      <c r="F190" s="237" t="s">
        <v>2941</v>
      </c>
      <c r="G190" s="234"/>
      <c r="H190" s="236" t="s">
        <v>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179</v>
      </c>
      <c r="AU190" s="243" t="s">
        <v>82</v>
      </c>
      <c r="AV190" s="13" t="s">
        <v>80</v>
      </c>
      <c r="AW190" s="13" t="s">
        <v>30</v>
      </c>
      <c r="AX190" s="13" t="s">
        <v>73</v>
      </c>
      <c r="AY190" s="243" t="s">
        <v>171</v>
      </c>
    </row>
    <row r="191" s="14" customFormat="1">
      <c r="A191" s="14"/>
      <c r="B191" s="244"/>
      <c r="C191" s="245"/>
      <c r="D191" s="235" t="s">
        <v>179</v>
      </c>
      <c r="E191" s="246" t="s">
        <v>1</v>
      </c>
      <c r="F191" s="247" t="s">
        <v>2942</v>
      </c>
      <c r="G191" s="245"/>
      <c r="H191" s="248">
        <v>12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179</v>
      </c>
      <c r="AU191" s="254" t="s">
        <v>82</v>
      </c>
      <c r="AV191" s="14" t="s">
        <v>82</v>
      </c>
      <c r="AW191" s="14" t="s">
        <v>30</v>
      </c>
      <c r="AX191" s="14" t="s">
        <v>80</v>
      </c>
      <c r="AY191" s="254" t="s">
        <v>171</v>
      </c>
    </row>
    <row r="192" s="2" customFormat="1" ht="21.75" customHeight="1">
      <c r="A192" s="38"/>
      <c r="B192" s="39"/>
      <c r="C192" s="219" t="s">
        <v>364</v>
      </c>
      <c r="D192" s="219" t="s">
        <v>173</v>
      </c>
      <c r="E192" s="220" t="s">
        <v>2943</v>
      </c>
      <c r="F192" s="221" t="s">
        <v>2944</v>
      </c>
      <c r="G192" s="222" t="s">
        <v>211</v>
      </c>
      <c r="H192" s="223">
        <v>12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38</v>
      </c>
      <c r="O192" s="91"/>
      <c r="P192" s="229">
        <f>O192*H192</f>
        <v>0</v>
      </c>
      <c r="Q192" s="229">
        <v>0.00016000000000000001</v>
      </c>
      <c r="R192" s="229">
        <f>Q192*H192</f>
        <v>0.0019200000000000003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307</v>
      </c>
      <c r="AT192" s="231" t="s">
        <v>173</v>
      </c>
      <c r="AU192" s="231" t="s">
        <v>82</v>
      </c>
      <c r="AY192" s="17" t="s">
        <v>171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80</v>
      </c>
      <c r="BK192" s="232">
        <f>ROUND(I192*H192,2)</f>
        <v>0</v>
      </c>
      <c r="BL192" s="17" t="s">
        <v>307</v>
      </c>
      <c r="BM192" s="231" t="s">
        <v>2945</v>
      </c>
    </row>
    <row r="193" s="13" customFormat="1">
      <c r="A193" s="13"/>
      <c r="B193" s="233"/>
      <c r="C193" s="234"/>
      <c r="D193" s="235" t="s">
        <v>179</v>
      </c>
      <c r="E193" s="236" t="s">
        <v>1</v>
      </c>
      <c r="F193" s="237" t="s">
        <v>2941</v>
      </c>
      <c r="G193" s="234"/>
      <c r="H193" s="236" t="s">
        <v>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179</v>
      </c>
      <c r="AU193" s="243" t="s">
        <v>82</v>
      </c>
      <c r="AV193" s="13" t="s">
        <v>80</v>
      </c>
      <c r="AW193" s="13" t="s">
        <v>30</v>
      </c>
      <c r="AX193" s="13" t="s">
        <v>73</v>
      </c>
      <c r="AY193" s="243" t="s">
        <v>171</v>
      </c>
    </row>
    <row r="194" s="14" customFormat="1">
      <c r="A194" s="14"/>
      <c r="B194" s="244"/>
      <c r="C194" s="245"/>
      <c r="D194" s="235" t="s">
        <v>179</v>
      </c>
      <c r="E194" s="246" t="s">
        <v>1</v>
      </c>
      <c r="F194" s="247" t="s">
        <v>2942</v>
      </c>
      <c r="G194" s="245"/>
      <c r="H194" s="248">
        <v>12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82</v>
      </c>
      <c r="AV194" s="14" t="s">
        <v>82</v>
      </c>
      <c r="AW194" s="14" t="s">
        <v>30</v>
      </c>
      <c r="AX194" s="14" t="s">
        <v>80</v>
      </c>
      <c r="AY194" s="254" t="s">
        <v>171</v>
      </c>
    </row>
    <row r="195" s="2" customFormat="1" ht="16.5" customHeight="1">
      <c r="A195" s="38"/>
      <c r="B195" s="39"/>
      <c r="C195" s="219" t="s">
        <v>368</v>
      </c>
      <c r="D195" s="219" t="s">
        <v>173</v>
      </c>
      <c r="E195" s="220" t="s">
        <v>2946</v>
      </c>
      <c r="F195" s="221" t="s">
        <v>2947</v>
      </c>
      <c r="G195" s="222" t="s">
        <v>211</v>
      </c>
      <c r="H195" s="223">
        <v>12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38</v>
      </c>
      <c r="O195" s="91"/>
      <c r="P195" s="229">
        <f>O195*H195</f>
        <v>0</v>
      </c>
      <c r="Q195" s="229">
        <v>0.00097999999999999997</v>
      </c>
      <c r="R195" s="229">
        <f>Q195*H195</f>
        <v>0.01176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307</v>
      </c>
      <c r="AT195" s="231" t="s">
        <v>173</v>
      </c>
      <c r="AU195" s="231" t="s">
        <v>82</v>
      </c>
      <c r="AY195" s="17" t="s">
        <v>171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80</v>
      </c>
      <c r="BK195" s="232">
        <f>ROUND(I195*H195,2)</f>
        <v>0</v>
      </c>
      <c r="BL195" s="17" t="s">
        <v>307</v>
      </c>
      <c r="BM195" s="231" t="s">
        <v>2948</v>
      </c>
    </row>
    <row r="196" s="13" customFormat="1">
      <c r="A196" s="13"/>
      <c r="B196" s="233"/>
      <c r="C196" s="234"/>
      <c r="D196" s="235" t="s">
        <v>179</v>
      </c>
      <c r="E196" s="236" t="s">
        <v>1</v>
      </c>
      <c r="F196" s="237" t="s">
        <v>2941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179</v>
      </c>
      <c r="AU196" s="243" t="s">
        <v>82</v>
      </c>
      <c r="AV196" s="13" t="s">
        <v>80</v>
      </c>
      <c r="AW196" s="13" t="s">
        <v>30</v>
      </c>
      <c r="AX196" s="13" t="s">
        <v>73</v>
      </c>
      <c r="AY196" s="243" t="s">
        <v>171</v>
      </c>
    </row>
    <row r="197" s="14" customFormat="1">
      <c r="A197" s="14"/>
      <c r="B197" s="244"/>
      <c r="C197" s="245"/>
      <c r="D197" s="235" t="s">
        <v>179</v>
      </c>
      <c r="E197" s="246" t="s">
        <v>1</v>
      </c>
      <c r="F197" s="247" t="s">
        <v>2942</v>
      </c>
      <c r="G197" s="245"/>
      <c r="H197" s="248">
        <v>12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82</v>
      </c>
      <c r="AV197" s="14" t="s">
        <v>82</v>
      </c>
      <c r="AW197" s="14" t="s">
        <v>30</v>
      </c>
      <c r="AX197" s="14" t="s">
        <v>80</v>
      </c>
      <c r="AY197" s="254" t="s">
        <v>171</v>
      </c>
    </row>
    <row r="198" s="12" customFormat="1" ht="25.92" customHeight="1">
      <c r="A198" s="12"/>
      <c r="B198" s="203"/>
      <c r="C198" s="204"/>
      <c r="D198" s="205" t="s">
        <v>72</v>
      </c>
      <c r="E198" s="206" t="s">
        <v>1972</v>
      </c>
      <c r="F198" s="206" t="s">
        <v>1973</v>
      </c>
      <c r="G198" s="204"/>
      <c r="H198" s="204"/>
      <c r="I198" s="207"/>
      <c r="J198" s="208">
        <f>BK198</f>
        <v>0</v>
      </c>
      <c r="K198" s="204"/>
      <c r="L198" s="209"/>
      <c r="M198" s="210"/>
      <c r="N198" s="211"/>
      <c r="O198" s="211"/>
      <c r="P198" s="212">
        <f>P199+P201+P203+P205</f>
        <v>0</v>
      </c>
      <c r="Q198" s="211"/>
      <c r="R198" s="212">
        <f>R199+R201+R203+R205</f>
        <v>0</v>
      </c>
      <c r="S198" s="211"/>
      <c r="T198" s="213">
        <f>T199+T201+T203+T205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203</v>
      </c>
      <c r="AT198" s="215" t="s">
        <v>72</v>
      </c>
      <c r="AU198" s="215" t="s">
        <v>73</v>
      </c>
      <c r="AY198" s="214" t="s">
        <v>171</v>
      </c>
      <c r="BK198" s="216">
        <f>BK199+BK201+BK203+BK205</f>
        <v>0</v>
      </c>
    </row>
    <row r="199" s="12" customFormat="1" ht="22.8" customHeight="1">
      <c r="A199" s="12"/>
      <c r="B199" s="203"/>
      <c r="C199" s="204"/>
      <c r="D199" s="205" t="s">
        <v>72</v>
      </c>
      <c r="E199" s="217" t="s">
        <v>2507</v>
      </c>
      <c r="F199" s="217" t="s">
        <v>2508</v>
      </c>
      <c r="G199" s="204"/>
      <c r="H199" s="204"/>
      <c r="I199" s="207"/>
      <c r="J199" s="218">
        <f>BK199</f>
        <v>0</v>
      </c>
      <c r="K199" s="204"/>
      <c r="L199" s="209"/>
      <c r="M199" s="210"/>
      <c r="N199" s="211"/>
      <c r="O199" s="211"/>
      <c r="P199" s="212">
        <f>P200</f>
        <v>0</v>
      </c>
      <c r="Q199" s="211"/>
      <c r="R199" s="212">
        <f>R200</f>
        <v>0</v>
      </c>
      <c r="S199" s="211"/>
      <c r="T199" s="213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203</v>
      </c>
      <c r="AT199" s="215" t="s">
        <v>72</v>
      </c>
      <c r="AU199" s="215" t="s">
        <v>80</v>
      </c>
      <c r="AY199" s="214" t="s">
        <v>171</v>
      </c>
      <c r="BK199" s="216">
        <f>BK200</f>
        <v>0</v>
      </c>
    </row>
    <row r="200" s="2" customFormat="1" ht="16.5" customHeight="1">
      <c r="A200" s="38"/>
      <c r="B200" s="39"/>
      <c r="C200" s="219" t="s">
        <v>374</v>
      </c>
      <c r="D200" s="219" t="s">
        <v>173</v>
      </c>
      <c r="E200" s="220" t="s">
        <v>2509</v>
      </c>
      <c r="F200" s="221" t="s">
        <v>2510</v>
      </c>
      <c r="G200" s="222" t="s">
        <v>1182</v>
      </c>
      <c r="H200" s="223">
        <v>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38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1979</v>
      </c>
      <c r="AT200" s="231" t="s">
        <v>173</v>
      </c>
      <c r="AU200" s="231" t="s">
        <v>82</v>
      </c>
      <c r="AY200" s="17" t="s">
        <v>171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80</v>
      </c>
      <c r="BK200" s="232">
        <f>ROUND(I200*H200,2)</f>
        <v>0</v>
      </c>
      <c r="BL200" s="17" t="s">
        <v>1979</v>
      </c>
      <c r="BM200" s="231" t="s">
        <v>2949</v>
      </c>
    </row>
    <row r="201" s="12" customFormat="1" ht="22.8" customHeight="1">
      <c r="A201" s="12"/>
      <c r="B201" s="203"/>
      <c r="C201" s="204"/>
      <c r="D201" s="205" t="s">
        <v>72</v>
      </c>
      <c r="E201" s="217" t="s">
        <v>1974</v>
      </c>
      <c r="F201" s="217" t="s">
        <v>1975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P202</f>
        <v>0</v>
      </c>
      <c r="Q201" s="211"/>
      <c r="R201" s="212">
        <f>R202</f>
        <v>0</v>
      </c>
      <c r="S201" s="211"/>
      <c r="T201" s="213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203</v>
      </c>
      <c r="AT201" s="215" t="s">
        <v>72</v>
      </c>
      <c r="AU201" s="215" t="s">
        <v>80</v>
      </c>
      <c r="AY201" s="214" t="s">
        <v>171</v>
      </c>
      <c r="BK201" s="216">
        <f>BK202</f>
        <v>0</v>
      </c>
    </row>
    <row r="202" s="2" customFormat="1" ht="16.5" customHeight="1">
      <c r="A202" s="38"/>
      <c r="B202" s="39"/>
      <c r="C202" s="219" t="s">
        <v>378</v>
      </c>
      <c r="D202" s="219" t="s">
        <v>173</v>
      </c>
      <c r="E202" s="220" t="s">
        <v>1977</v>
      </c>
      <c r="F202" s="221" t="s">
        <v>1975</v>
      </c>
      <c r="G202" s="222" t="s">
        <v>1978</v>
      </c>
      <c r="H202" s="277"/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38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1979</v>
      </c>
      <c r="AT202" s="231" t="s">
        <v>173</v>
      </c>
      <c r="AU202" s="231" t="s">
        <v>82</v>
      </c>
      <c r="AY202" s="17" t="s">
        <v>171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80</v>
      </c>
      <c r="BK202" s="232">
        <f>ROUND(I202*H202,2)</f>
        <v>0</v>
      </c>
      <c r="BL202" s="17" t="s">
        <v>1979</v>
      </c>
      <c r="BM202" s="231" t="s">
        <v>2950</v>
      </c>
    </row>
    <row r="203" s="12" customFormat="1" ht="22.8" customHeight="1">
      <c r="A203" s="12"/>
      <c r="B203" s="203"/>
      <c r="C203" s="204"/>
      <c r="D203" s="205" t="s">
        <v>72</v>
      </c>
      <c r="E203" s="217" t="s">
        <v>1981</v>
      </c>
      <c r="F203" s="217" t="s">
        <v>1982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P204</f>
        <v>0</v>
      </c>
      <c r="Q203" s="211"/>
      <c r="R203" s="212">
        <f>R204</f>
        <v>0</v>
      </c>
      <c r="S203" s="211"/>
      <c r="T203" s="213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203</v>
      </c>
      <c r="AT203" s="215" t="s">
        <v>72</v>
      </c>
      <c r="AU203" s="215" t="s">
        <v>80</v>
      </c>
      <c r="AY203" s="214" t="s">
        <v>171</v>
      </c>
      <c r="BK203" s="216">
        <f>BK204</f>
        <v>0</v>
      </c>
    </row>
    <row r="204" s="2" customFormat="1" ht="16.5" customHeight="1">
      <c r="A204" s="38"/>
      <c r="B204" s="39"/>
      <c r="C204" s="219" t="s">
        <v>385</v>
      </c>
      <c r="D204" s="219" t="s">
        <v>173</v>
      </c>
      <c r="E204" s="220" t="s">
        <v>1984</v>
      </c>
      <c r="F204" s="221" t="s">
        <v>1985</v>
      </c>
      <c r="G204" s="222" t="s">
        <v>1978</v>
      </c>
      <c r="H204" s="277"/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1979</v>
      </c>
      <c r="AT204" s="231" t="s">
        <v>173</v>
      </c>
      <c r="AU204" s="231" t="s">
        <v>82</v>
      </c>
      <c r="AY204" s="17" t="s">
        <v>171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80</v>
      </c>
      <c r="BK204" s="232">
        <f>ROUND(I204*H204,2)</f>
        <v>0</v>
      </c>
      <c r="BL204" s="17" t="s">
        <v>1979</v>
      </c>
      <c r="BM204" s="231" t="s">
        <v>2951</v>
      </c>
    </row>
    <row r="205" s="12" customFormat="1" ht="22.8" customHeight="1">
      <c r="A205" s="12"/>
      <c r="B205" s="203"/>
      <c r="C205" s="204"/>
      <c r="D205" s="205" t="s">
        <v>72</v>
      </c>
      <c r="E205" s="217" t="s">
        <v>1987</v>
      </c>
      <c r="F205" s="217" t="s">
        <v>1988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P206</f>
        <v>0</v>
      </c>
      <c r="Q205" s="211"/>
      <c r="R205" s="212">
        <f>R206</f>
        <v>0</v>
      </c>
      <c r="S205" s="211"/>
      <c r="T205" s="213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203</v>
      </c>
      <c r="AT205" s="215" t="s">
        <v>72</v>
      </c>
      <c r="AU205" s="215" t="s">
        <v>80</v>
      </c>
      <c r="AY205" s="214" t="s">
        <v>171</v>
      </c>
      <c r="BK205" s="216">
        <f>BK206</f>
        <v>0</v>
      </c>
    </row>
    <row r="206" s="2" customFormat="1" ht="16.5" customHeight="1">
      <c r="A206" s="38"/>
      <c r="B206" s="39"/>
      <c r="C206" s="219" t="s">
        <v>392</v>
      </c>
      <c r="D206" s="219" t="s">
        <v>173</v>
      </c>
      <c r="E206" s="220" t="s">
        <v>1990</v>
      </c>
      <c r="F206" s="221" t="s">
        <v>1988</v>
      </c>
      <c r="G206" s="222" t="s">
        <v>1978</v>
      </c>
      <c r="H206" s="277"/>
      <c r="I206" s="224"/>
      <c r="J206" s="225">
        <f>ROUND(I206*H206,2)</f>
        <v>0</v>
      </c>
      <c r="K206" s="226"/>
      <c r="L206" s="44"/>
      <c r="M206" s="278" t="s">
        <v>1</v>
      </c>
      <c r="N206" s="279" t="s">
        <v>38</v>
      </c>
      <c r="O206" s="280"/>
      <c r="P206" s="281">
        <f>O206*H206</f>
        <v>0</v>
      </c>
      <c r="Q206" s="281">
        <v>0</v>
      </c>
      <c r="R206" s="281">
        <f>Q206*H206</f>
        <v>0</v>
      </c>
      <c r="S206" s="281">
        <v>0</v>
      </c>
      <c r="T206" s="28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1979</v>
      </c>
      <c r="AT206" s="231" t="s">
        <v>173</v>
      </c>
      <c r="AU206" s="231" t="s">
        <v>82</v>
      </c>
      <c r="AY206" s="17" t="s">
        <v>171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80</v>
      </c>
      <c r="BK206" s="232">
        <f>ROUND(I206*H206,2)</f>
        <v>0</v>
      </c>
      <c r="BL206" s="17" t="s">
        <v>1979</v>
      </c>
      <c r="BM206" s="231" t="s">
        <v>2952</v>
      </c>
    </row>
    <row r="207" s="2" customFormat="1" ht="6.96" customHeight="1">
      <c r="A207" s="38"/>
      <c r="B207" s="66"/>
      <c r="C207" s="67"/>
      <c r="D207" s="67"/>
      <c r="E207" s="67"/>
      <c r="F207" s="67"/>
      <c r="G207" s="67"/>
      <c r="H207" s="67"/>
      <c r="I207" s="67"/>
      <c r="J207" s="67"/>
      <c r="K207" s="67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Hd9CU9N6/A6MWbQR0SJ67fnqz1XWZDOFEdEJ8ymZuOfdmMxf473fq8yfXconVaHBkzY5Og6NkevYXhHE79yrJg==" hashValue="eVrx4Lt8++2pQSC0v5OkSanNzAoy+8KKY6/DXZt4p1i9qmpwUnZrMtSupHU1Bph4Q/TESSYOutuRswv882p4Iw==" algorithmName="SHA-512" password="CC35"/>
  <autoFilter ref="C130:K20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2023-03-07T21:37:12Z</dcterms:created>
  <dcterms:modified xsi:type="dcterms:W3CDTF">2023-03-07T21:37:24Z</dcterms:modified>
</cp:coreProperties>
</file>